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Rozpočty\Nemocnice-ortopedie\21_03_2023\"/>
    </mc:Choice>
  </mc:AlternateContent>
  <bookViews>
    <workbookView xWindow="0" yWindow="0" windowWidth="0" windowHeight="0"/>
  </bookViews>
  <sheets>
    <sheet name="Rekapitulace stavby" sheetId="1" r:id="rId1"/>
    <sheet name="01 - Stavební úpravy" sheetId="2" r:id="rId2"/>
    <sheet name="02 - Zařízení slaboproudé..." sheetId="3" r:id="rId3"/>
    <sheet name="03 - Zařízení silnoproudé..." sheetId="4" r:id="rId4"/>
    <sheet name="04 - Vzduchotechnika" sheetId="5" r:id="rId5"/>
    <sheet name="05 - Vytápění" sheetId="6" r:id="rId6"/>
    <sheet name="06 - Zdravotně technické ..." sheetId="7" r:id="rId7"/>
    <sheet name="07 - Chlazení" sheetId="8" r:id="rId8"/>
    <sheet name="08 - Mediciální plyny" sheetId="9" r:id="rId9"/>
    <sheet name="09 - Potrubní pošta" sheetId="10" r:id="rId10"/>
    <sheet name="10 - Ostatní a vedlejší n..." sheetId="11" r:id="rId11"/>
    <sheet name="Pokyny pro vyplnění" sheetId="12" r:id="rId12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'01 - Stavební úpravy'!$C$98:$K$1246</definedName>
    <definedName name="_xlnm.Print_Area" localSheetId="1">'01 - Stavební úpravy'!$C$4:$J$39,'01 - Stavební úpravy'!$C$45:$J$80,'01 - Stavební úpravy'!$C$86:$K$1246</definedName>
    <definedName name="_xlnm.Print_Titles" localSheetId="1">'01 - Stavební úpravy'!$98:$98</definedName>
    <definedName name="_xlnm._FilterDatabase" localSheetId="2" hidden="1">'02 - Zařízení slaboproudé...'!$C$89:$K$291</definedName>
    <definedName name="_xlnm.Print_Area" localSheetId="2">'02 - Zařízení slaboproudé...'!$C$4:$J$39,'02 - Zařízení slaboproudé...'!$C$45:$J$71,'02 - Zařízení slaboproudé...'!$C$77:$K$291</definedName>
    <definedName name="_xlnm.Print_Titles" localSheetId="2">'02 - Zařízení slaboproudé...'!$89:$89</definedName>
    <definedName name="_xlnm._FilterDatabase" localSheetId="3" hidden="1">'03 - Zařízení silnoproudé...'!$C$81:$K$213</definedName>
    <definedName name="_xlnm.Print_Area" localSheetId="3">'03 - Zařízení silnoproudé...'!$C$4:$J$39,'03 - Zařízení silnoproudé...'!$C$45:$J$63,'03 - Zařízení silnoproudé...'!$C$69:$K$213</definedName>
    <definedName name="_xlnm.Print_Titles" localSheetId="3">'03 - Zařízení silnoproudé...'!$81:$81</definedName>
    <definedName name="_xlnm._FilterDatabase" localSheetId="4" hidden="1">'04 - Vzduchotechnika'!$C$80:$K$127</definedName>
    <definedName name="_xlnm.Print_Area" localSheetId="4">'04 - Vzduchotechnika'!$C$4:$J$39,'04 - Vzduchotechnika'!$C$45:$J$62,'04 - Vzduchotechnika'!$C$68:$K$127</definedName>
    <definedName name="_xlnm.Print_Titles" localSheetId="4">'04 - Vzduchotechnika'!$80:$80</definedName>
    <definedName name="_xlnm._FilterDatabase" localSheetId="5" hidden="1">'05 - Vytápění'!$C$85:$K$135</definedName>
    <definedName name="_xlnm.Print_Area" localSheetId="5">'05 - Vytápění'!$C$4:$J$39,'05 - Vytápění'!$C$45:$J$67,'05 - Vytápění'!$C$73:$K$135</definedName>
    <definedName name="_xlnm.Print_Titles" localSheetId="5">'05 - Vytápění'!$85:$85</definedName>
    <definedName name="_xlnm._FilterDatabase" localSheetId="6" hidden="1">'06 - Zdravotně technické ...'!$C$87:$K$306</definedName>
    <definedName name="_xlnm.Print_Area" localSheetId="6">'06 - Zdravotně technické ...'!$C$4:$J$39,'06 - Zdravotně technické ...'!$C$45:$J$69,'06 - Zdravotně technické ...'!$C$75:$K$306</definedName>
    <definedName name="_xlnm.Print_Titles" localSheetId="6">'06 - Zdravotně technické ...'!$87:$87</definedName>
    <definedName name="_xlnm._FilterDatabase" localSheetId="7" hidden="1">'07 - Chlazení'!$C$81:$K$103</definedName>
    <definedName name="_xlnm.Print_Area" localSheetId="7">'07 - Chlazení'!$C$4:$J$39,'07 - Chlazení'!$C$45:$J$63,'07 - Chlazení'!$C$69:$K$103</definedName>
    <definedName name="_xlnm.Print_Titles" localSheetId="7">'07 - Chlazení'!$81:$81</definedName>
    <definedName name="_xlnm._FilterDatabase" localSheetId="8" hidden="1">'08 - Mediciální plyny'!$C$80:$K$127</definedName>
    <definedName name="_xlnm.Print_Area" localSheetId="8">'08 - Mediciální plyny'!$C$4:$J$39,'08 - Mediciální plyny'!$C$45:$J$62,'08 - Mediciální plyny'!$C$68:$K$127</definedName>
    <definedName name="_xlnm.Print_Titles" localSheetId="8">'08 - Mediciální plyny'!$80:$80</definedName>
    <definedName name="_xlnm._FilterDatabase" localSheetId="9" hidden="1">'09 - Potrubní pošta'!$C$79:$K$96</definedName>
    <definedName name="_xlnm.Print_Area" localSheetId="9">'09 - Potrubní pošta'!$C$4:$J$39,'09 - Potrubní pošta'!$C$45:$J$61,'09 - Potrubní pošta'!$C$67:$K$96</definedName>
    <definedName name="_xlnm.Print_Titles" localSheetId="9">'09 - Potrubní pošta'!$79:$79</definedName>
    <definedName name="_xlnm._FilterDatabase" localSheetId="10" hidden="1">'10 - Ostatní a vedlejší n...'!$C$79:$K$99</definedName>
    <definedName name="_xlnm.Print_Area" localSheetId="10">'10 - Ostatní a vedlejší n...'!$C$4:$J$39,'10 - Ostatní a vedlejší n...'!$C$45:$J$61,'10 - Ostatní a vedlejší n...'!$C$67:$K$99</definedName>
    <definedName name="_xlnm.Print_Titles" localSheetId="10">'10 - Ostatní a vedlejší n...'!$79:$79</definedName>
    <definedName name="_xlnm.Print_Area" localSheetId="1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1" l="1" r="J37"/>
  <c r="J36"/>
  <c i="1" r="AY64"/>
  <c i="11" r="J35"/>
  <c i="1" r="AX64"/>
  <c i="11"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5"/>
  <c r="BH85"/>
  <c r="BG85"/>
  <c r="BF85"/>
  <c r="T85"/>
  <c r="R85"/>
  <c r="P85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52"/>
  <c r="E7"/>
  <c r="E48"/>
  <c i="10" r="J37"/>
  <c r="J36"/>
  <c i="1" r="AY63"/>
  <c i="10" r="J35"/>
  <c i="1" r="AX63"/>
  <c i="10"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9" r="J37"/>
  <c r="J36"/>
  <c i="1" r="AY62"/>
  <c i="9" r="J35"/>
  <c i="1" r="AX62"/>
  <c i="9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J78"/>
  <c r="J77"/>
  <c r="F77"/>
  <c r="F75"/>
  <c r="E73"/>
  <c r="J55"/>
  <c r="J54"/>
  <c r="F54"/>
  <c r="F52"/>
  <c r="E50"/>
  <c r="J18"/>
  <c r="E18"/>
  <c r="F55"/>
  <c r="J17"/>
  <c r="J12"/>
  <c r="J75"/>
  <c r="E7"/>
  <c r="E71"/>
  <c i="8" r="J37"/>
  <c r="J36"/>
  <c i="1" r="AY61"/>
  <c i="8" r="J35"/>
  <c i="1" r="AX61"/>
  <c i="8" r="BI103"/>
  <c r="BH103"/>
  <c r="BG103"/>
  <c r="BF103"/>
  <c r="T103"/>
  <c r="R103"/>
  <c r="P103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7" r="J37"/>
  <c r="J36"/>
  <c i="1" r="AY60"/>
  <c i="7" r="J35"/>
  <c i="1" r="AX60"/>
  <c i="7"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48"/>
  <c i="6" r="J37"/>
  <c r="J36"/>
  <c i="1" r="AY59"/>
  <c i="6" r="J35"/>
  <c i="1" r="AX59"/>
  <c i="6"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5" r="J37"/>
  <c r="J36"/>
  <c i="1" r="AY58"/>
  <c i="5" r="J35"/>
  <c i="1" r="AX58"/>
  <c i="5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52"/>
  <c r="E7"/>
  <c r="E71"/>
  <c i="4" r="J37"/>
  <c r="J36"/>
  <c i="1" r="AY57"/>
  <c i="4" r="J35"/>
  <c i="1" r="AX57"/>
  <c i="4"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3" r="J37"/>
  <c r="J36"/>
  <c i="1" r="AY56"/>
  <c i="3" r="J35"/>
  <c i="1" r="AX56"/>
  <c i="3"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7"/>
  <c r="J86"/>
  <c r="F86"/>
  <c r="F84"/>
  <c r="E82"/>
  <c r="J55"/>
  <c r="J54"/>
  <c r="F54"/>
  <c r="F52"/>
  <c r="E50"/>
  <c r="J18"/>
  <c r="E18"/>
  <c r="F55"/>
  <c r="J17"/>
  <c r="J12"/>
  <c r="J52"/>
  <c r="E7"/>
  <c r="E80"/>
  <c i="2" r="J37"/>
  <c r="J36"/>
  <c i="1" r="AY55"/>
  <c i="2" r="J35"/>
  <c i="1" r="AX55"/>
  <c i="2" r="BI1246"/>
  <c r="BH1246"/>
  <c r="BG1246"/>
  <c r="BF1246"/>
  <c r="T1246"/>
  <c r="R1246"/>
  <c r="P1246"/>
  <c r="BI1245"/>
  <c r="BH1245"/>
  <c r="BG1245"/>
  <c r="BF1245"/>
  <c r="T1245"/>
  <c r="R1245"/>
  <c r="P1245"/>
  <c r="BI1244"/>
  <c r="BH1244"/>
  <c r="BG1244"/>
  <c r="BF1244"/>
  <c r="T1244"/>
  <c r="R1244"/>
  <c r="P1244"/>
  <c r="BI1242"/>
  <c r="BH1242"/>
  <c r="BG1242"/>
  <c r="BF1242"/>
  <c r="T1242"/>
  <c r="R1242"/>
  <c r="P1242"/>
  <c r="BI1240"/>
  <c r="BH1240"/>
  <c r="BG1240"/>
  <c r="BF1240"/>
  <c r="T1240"/>
  <c r="R1240"/>
  <c r="P1240"/>
  <c r="BI1237"/>
  <c r="BH1237"/>
  <c r="BG1237"/>
  <c r="BF1237"/>
  <c r="T1237"/>
  <c r="R1237"/>
  <c r="P1237"/>
  <c r="BI1235"/>
  <c r="BH1235"/>
  <c r="BG1235"/>
  <c r="BF1235"/>
  <c r="T1235"/>
  <c r="R1235"/>
  <c r="P1235"/>
  <c r="BI1233"/>
  <c r="BH1233"/>
  <c r="BG1233"/>
  <c r="BF1233"/>
  <c r="T1233"/>
  <c r="R1233"/>
  <c r="P1233"/>
  <c r="BI1230"/>
  <c r="BH1230"/>
  <c r="BG1230"/>
  <c r="BF1230"/>
  <c r="T1230"/>
  <c r="R1230"/>
  <c r="P1230"/>
  <c r="BI1229"/>
  <c r="BH1229"/>
  <c r="BG1229"/>
  <c r="BF1229"/>
  <c r="T1229"/>
  <c r="R1229"/>
  <c r="P1229"/>
  <c r="BI1228"/>
  <c r="BH1228"/>
  <c r="BG1228"/>
  <c r="BF1228"/>
  <c r="T1228"/>
  <c r="R1228"/>
  <c r="P1228"/>
  <c r="BI1226"/>
  <c r="BH1226"/>
  <c r="BG1226"/>
  <c r="BF1226"/>
  <c r="T1226"/>
  <c r="R1226"/>
  <c r="P1226"/>
  <c r="BI1225"/>
  <c r="BH1225"/>
  <c r="BG1225"/>
  <c r="BF1225"/>
  <c r="T1225"/>
  <c r="R1225"/>
  <c r="P1225"/>
  <c r="BI1205"/>
  <c r="BH1205"/>
  <c r="BG1205"/>
  <c r="BF1205"/>
  <c r="T1205"/>
  <c r="R1205"/>
  <c r="P1205"/>
  <c r="BI1203"/>
  <c r="BH1203"/>
  <c r="BG1203"/>
  <c r="BF1203"/>
  <c r="T1203"/>
  <c r="R1203"/>
  <c r="P1203"/>
  <c r="BI1196"/>
  <c r="BH1196"/>
  <c r="BG1196"/>
  <c r="BF1196"/>
  <c r="T1196"/>
  <c r="R1196"/>
  <c r="P1196"/>
  <c r="BI1194"/>
  <c r="BH1194"/>
  <c r="BG1194"/>
  <c r="BF1194"/>
  <c r="T1194"/>
  <c r="R1194"/>
  <c r="P1194"/>
  <c r="BI1189"/>
  <c r="BH1189"/>
  <c r="BG1189"/>
  <c r="BF1189"/>
  <c r="T1189"/>
  <c r="R1189"/>
  <c r="P1189"/>
  <c r="BI1187"/>
  <c r="BH1187"/>
  <c r="BG1187"/>
  <c r="BF1187"/>
  <c r="T1187"/>
  <c r="R1187"/>
  <c r="P1187"/>
  <c r="BI1184"/>
  <c r="BH1184"/>
  <c r="BG1184"/>
  <c r="BF1184"/>
  <c r="T1184"/>
  <c r="R1184"/>
  <c r="P1184"/>
  <c r="BI1181"/>
  <c r="BH1181"/>
  <c r="BG1181"/>
  <c r="BF1181"/>
  <c r="T1181"/>
  <c r="R1181"/>
  <c r="P1181"/>
  <c r="BI1179"/>
  <c r="BH1179"/>
  <c r="BG1179"/>
  <c r="BF1179"/>
  <c r="T1179"/>
  <c r="R1179"/>
  <c r="P1179"/>
  <c r="BI1178"/>
  <c r="BH1178"/>
  <c r="BG1178"/>
  <c r="BF1178"/>
  <c r="T1178"/>
  <c r="R1178"/>
  <c r="P1178"/>
  <c r="BI1177"/>
  <c r="BH1177"/>
  <c r="BG1177"/>
  <c r="BF1177"/>
  <c r="T1177"/>
  <c r="R1177"/>
  <c r="P1177"/>
  <c r="BI1173"/>
  <c r="BH1173"/>
  <c r="BG1173"/>
  <c r="BF1173"/>
  <c r="T1173"/>
  <c r="R1173"/>
  <c r="P1173"/>
  <c r="BI1171"/>
  <c r="BH1171"/>
  <c r="BG1171"/>
  <c r="BF1171"/>
  <c r="T1171"/>
  <c r="R1171"/>
  <c r="P1171"/>
  <c r="BI1169"/>
  <c r="BH1169"/>
  <c r="BG1169"/>
  <c r="BF1169"/>
  <c r="T1169"/>
  <c r="R1169"/>
  <c r="P1169"/>
  <c r="BI1163"/>
  <c r="BH1163"/>
  <c r="BG1163"/>
  <c r="BF1163"/>
  <c r="T1163"/>
  <c r="R1163"/>
  <c r="P1163"/>
  <c r="BI1161"/>
  <c r="BH1161"/>
  <c r="BG1161"/>
  <c r="BF1161"/>
  <c r="T1161"/>
  <c r="R1161"/>
  <c r="P1161"/>
  <c r="BI1146"/>
  <c r="BH1146"/>
  <c r="BG1146"/>
  <c r="BF1146"/>
  <c r="T1146"/>
  <c r="R1146"/>
  <c r="P1146"/>
  <c r="BI1121"/>
  <c r="BH1121"/>
  <c r="BG1121"/>
  <c r="BF1121"/>
  <c r="T1121"/>
  <c r="R1121"/>
  <c r="P1121"/>
  <c r="BI1106"/>
  <c r="BH1106"/>
  <c r="BG1106"/>
  <c r="BF1106"/>
  <c r="T1106"/>
  <c r="R1106"/>
  <c r="P1106"/>
  <c r="BI1091"/>
  <c r="BH1091"/>
  <c r="BG1091"/>
  <c r="BF1091"/>
  <c r="T1091"/>
  <c r="R1091"/>
  <c r="P1091"/>
  <c r="BI1076"/>
  <c r="BH1076"/>
  <c r="BG1076"/>
  <c r="BF1076"/>
  <c r="T1076"/>
  <c r="R1076"/>
  <c r="P1076"/>
  <c r="BI1073"/>
  <c r="BH1073"/>
  <c r="BG1073"/>
  <c r="BF1073"/>
  <c r="T1073"/>
  <c r="R1073"/>
  <c r="P1073"/>
  <c r="BI1071"/>
  <c r="BH1071"/>
  <c r="BG1071"/>
  <c r="BF1071"/>
  <c r="T1071"/>
  <c r="R1071"/>
  <c r="P1071"/>
  <c r="BI1069"/>
  <c r="BH1069"/>
  <c r="BG1069"/>
  <c r="BF1069"/>
  <c r="T1069"/>
  <c r="R1069"/>
  <c r="P1069"/>
  <c r="BI1067"/>
  <c r="BH1067"/>
  <c r="BG1067"/>
  <c r="BF1067"/>
  <c r="T1067"/>
  <c r="R1067"/>
  <c r="P1067"/>
  <c r="BI1065"/>
  <c r="BH1065"/>
  <c r="BG1065"/>
  <c r="BF1065"/>
  <c r="T1065"/>
  <c r="R1065"/>
  <c r="P1065"/>
  <c r="BI1064"/>
  <c r="BH1064"/>
  <c r="BG1064"/>
  <c r="BF1064"/>
  <c r="T1064"/>
  <c r="R1064"/>
  <c r="P1064"/>
  <c r="BI1063"/>
  <c r="BH1063"/>
  <c r="BG1063"/>
  <c r="BF1063"/>
  <c r="T1063"/>
  <c r="R1063"/>
  <c r="P1063"/>
  <c r="BI1044"/>
  <c r="BH1044"/>
  <c r="BG1044"/>
  <c r="BF1044"/>
  <c r="T1044"/>
  <c r="R1044"/>
  <c r="P1044"/>
  <c r="BI1025"/>
  <c r="BH1025"/>
  <c r="BG1025"/>
  <c r="BF1025"/>
  <c r="T1025"/>
  <c r="R1025"/>
  <c r="P1025"/>
  <c r="BI1023"/>
  <c r="BH1023"/>
  <c r="BG1023"/>
  <c r="BF1023"/>
  <c r="T1023"/>
  <c r="R1023"/>
  <c r="P1023"/>
  <c r="BI1018"/>
  <c r="BH1018"/>
  <c r="BG1018"/>
  <c r="BF1018"/>
  <c r="T1018"/>
  <c r="R1018"/>
  <c r="P1018"/>
  <c r="BI1000"/>
  <c r="BH1000"/>
  <c r="BG1000"/>
  <c r="BF1000"/>
  <c r="T1000"/>
  <c r="R1000"/>
  <c r="P1000"/>
  <c r="BI998"/>
  <c r="BH998"/>
  <c r="BG998"/>
  <c r="BF998"/>
  <c r="T998"/>
  <c r="R998"/>
  <c r="P998"/>
  <c r="BI996"/>
  <c r="BH996"/>
  <c r="BG996"/>
  <c r="BF996"/>
  <c r="T996"/>
  <c r="R996"/>
  <c r="P996"/>
  <c r="BI993"/>
  <c r="BH993"/>
  <c r="BG993"/>
  <c r="BF993"/>
  <c r="T993"/>
  <c r="R993"/>
  <c r="P993"/>
  <c r="BI975"/>
  <c r="BH975"/>
  <c r="BG975"/>
  <c r="BF975"/>
  <c r="T975"/>
  <c r="R975"/>
  <c r="P975"/>
  <c r="BI971"/>
  <c r="BH971"/>
  <c r="BG971"/>
  <c r="BF971"/>
  <c r="T971"/>
  <c r="R971"/>
  <c r="P971"/>
  <c r="BI968"/>
  <c r="BH968"/>
  <c r="BG968"/>
  <c r="BF968"/>
  <c r="T968"/>
  <c r="R968"/>
  <c r="P968"/>
  <c r="BI965"/>
  <c r="BH965"/>
  <c r="BG965"/>
  <c r="BF965"/>
  <c r="T965"/>
  <c r="R965"/>
  <c r="P965"/>
  <c r="BI951"/>
  <c r="BH951"/>
  <c r="BG951"/>
  <c r="BF951"/>
  <c r="T951"/>
  <c r="R951"/>
  <c r="P951"/>
  <c r="BI949"/>
  <c r="BH949"/>
  <c r="BG949"/>
  <c r="BF949"/>
  <c r="T949"/>
  <c r="R949"/>
  <c r="P949"/>
  <c r="BI934"/>
  <c r="BH934"/>
  <c r="BG934"/>
  <c r="BF934"/>
  <c r="T934"/>
  <c r="R934"/>
  <c r="P934"/>
  <c r="BI932"/>
  <c r="BH932"/>
  <c r="BG932"/>
  <c r="BF932"/>
  <c r="T932"/>
  <c r="R932"/>
  <c r="P932"/>
  <c r="BI930"/>
  <c r="BH930"/>
  <c r="BG930"/>
  <c r="BF930"/>
  <c r="T930"/>
  <c r="R930"/>
  <c r="P930"/>
  <c r="BI915"/>
  <c r="BH915"/>
  <c r="BG915"/>
  <c r="BF915"/>
  <c r="T915"/>
  <c r="R915"/>
  <c r="P915"/>
  <c r="BI904"/>
  <c r="BH904"/>
  <c r="BG904"/>
  <c r="BF904"/>
  <c r="T904"/>
  <c r="R904"/>
  <c r="P904"/>
  <c r="BI902"/>
  <c r="BH902"/>
  <c r="BG902"/>
  <c r="BF902"/>
  <c r="T902"/>
  <c r="R902"/>
  <c r="P902"/>
  <c r="BI887"/>
  <c r="BH887"/>
  <c r="BG887"/>
  <c r="BF887"/>
  <c r="T887"/>
  <c r="R887"/>
  <c r="P887"/>
  <c r="BI884"/>
  <c r="BH884"/>
  <c r="BG884"/>
  <c r="BF884"/>
  <c r="T884"/>
  <c r="R884"/>
  <c r="P884"/>
  <c r="BI883"/>
  <c r="BH883"/>
  <c r="BG883"/>
  <c r="BF883"/>
  <c r="T883"/>
  <c r="R883"/>
  <c r="P883"/>
  <c r="BI881"/>
  <c r="BH881"/>
  <c r="BG881"/>
  <c r="BF881"/>
  <c r="T881"/>
  <c r="R881"/>
  <c r="P881"/>
  <c r="BI880"/>
  <c r="BH880"/>
  <c r="BG880"/>
  <c r="BF880"/>
  <c r="T880"/>
  <c r="R880"/>
  <c r="P880"/>
  <c r="BI879"/>
  <c r="BH879"/>
  <c r="BG879"/>
  <c r="BF879"/>
  <c r="T879"/>
  <c r="R879"/>
  <c r="P879"/>
  <c r="BI878"/>
  <c r="BH878"/>
  <c r="BG878"/>
  <c r="BF878"/>
  <c r="T878"/>
  <c r="R878"/>
  <c r="P878"/>
  <c r="BI875"/>
  <c r="BH875"/>
  <c r="BG875"/>
  <c r="BF875"/>
  <c r="T875"/>
  <c r="R875"/>
  <c r="P875"/>
  <c r="BI874"/>
  <c r="BH874"/>
  <c r="BG874"/>
  <c r="BF874"/>
  <c r="T874"/>
  <c r="R874"/>
  <c r="P874"/>
  <c r="BI872"/>
  <c r="BH872"/>
  <c r="BG872"/>
  <c r="BF872"/>
  <c r="T872"/>
  <c r="R872"/>
  <c r="P872"/>
  <c r="BI869"/>
  <c r="BH869"/>
  <c r="BG869"/>
  <c r="BF869"/>
  <c r="T869"/>
  <c r="R869"/>
  <c r="P869"/>
  <c r="BI868"/>
  <c r="BH868"/>
  <c r="BG868"/>
  <c r="BF868"/>
  <c r="T868"/>
  <c r="R868"/>
  <c r="P868"/>
  <c r="BI865"/>
  <c r="BH865"/>
  <c r="BG865"/>
  <c r="BF865"/>
  <c r="T865"/>
  <c r="R865"/>
  <c r="P865"/>
  <c r="BI862"/>
  <c r="BH862"/>
  <c r="BG862"/>
  <c r="BF862"/>
  <c r="T862"/>
  <c r="R862"/>
  <c r="P862"/>
  <c r="BI859"/>
  <c r="BH859"/>
  <c r="BG859"/>
  <c r="BF859"/>
  <c r="T859"/>
  <c r="R859"/>
  <c r="P859"/>
  <c r="BI858"/>
  <c r="BH858"/>
  <c r="BG858"/>
  <c r="BF858"/>
  <c r="T858"/>
  <c r="R858"/>
  <c r="P858"/>
  <c r="BI857"/>
  <c r="BH857"/>
  <c r="BG857"/>
  <c r="BF857"/>
  <c r="T857"/>
  <c r="R857"/>
  <c r="P857"/>
  <c r="BI856"/>
  <c r="BH856"/>
  <c r="BG856"/>
  <c r="BF856"/>
  <c r="T856"/>
  <c r="R856"/>
  <c r="P856"/>
  <c r="BI850"/>
  <c r="BH850"/>
  <c r="BG850"/>
  <c r="BF850"/>
  <c r="T850"/>
  <c r="R850"/>
  <c r="P850"/>
  <c r="BI844"/>
  <c r="BH844"/>
  <c r="BG844"/>
  <c r="BF844"/>
  <c r="T844"/>
  <c r="R844"/>
  <c r="P844"/>
  <c r="BI841"/>
  <c r="BH841"/>
  <c r="BG841"/>
  <c r="BF841"/>
  <c r="T841"/>
  <c r="R841"/>
  <c r="P841"/>
  <c r="BI837"/>
  <c r="BH837"/>
  <c r="BG837"/>
  <c r="BF837"/>
  <c r="T837"/>
  <c r="R837"/>
  <c r="P837"/>
  <c r="BI833"/>
  <c r="BH833"/>
  <c r="BG833"/>
  <c r="BF833"/>
  <c r="T833"/>
  <c r="R833"/>
  <c r="P833"/>
  <c r="BI829"/>
  <c r="BH829"/>
  <c r="BG829"/>
  <c r="BF829"/>
  <c r="T829"/>
  <c r="R829"/>
  <c r="P829"/>
  <c r="BI828"/>
  <c r="BH828"/>
  <c r="BG828"/>
  <c r="BF828"/>
  <c r="T828"/>
  <c r="R828"/>
  <c r="P828"/>
  <c r="BI827"/>
  <c r="BH827"/>
  <c r="BG827"/>
  <c r="BF827"/>
  <c r="T827"/>
  <c r="R827"/>
  <c r="P827"/>
  <c r="BI826"/>
  <c r="BH826"/>
  <c r="BG826"/>
  <c r="BF826"/>
  <c r="T826"/>
  <c r="R826"/>
  <c r="P826"/>
  <c r="BI825"/>
  <c r="BH825"/>
  <c r="BG825"/>
  <c r="BF825"/>
  <c r="T825"/>
  <c r="R825"/>
  <c r="P825"/>
  <c r="BI819"/>
  <c r="BH819"/>
  <c r="BG819"/>
  <c r="BF819"/>
  <c r="T819"/>
  <c r="R819"/>
  <c r="P819"/>
  <c r="BI812"/>
  <c r="BH812"/>
  <c r="BG812"/>
  <c r="BF812"/>
  <c r="T812"/>
  <c r="R812"/>
  <c r="P812"/>
  <c r="BI806"/>
  <c r="BH806"/>
  <c r="BG806"/>
  <c r="BF806"/>
  <c r="T806"/>
  <c r="R806"/>
  <c r="P806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3"/>
  <c r="BH783"/>
  <c r="BG783"/>
  <c r="BF783"/>
  <c r="T783"/>
  <c r="R783"/>
  <c r="P783"/>
  <c r="BI781"/>
  <c r="BH781"/>
  <c r="BG781"/>
  <c r="BF781"/>
  <c r="T781"/>
  <c r="R781"/>
  <c r="P781"/>
  <c r="BI774"/>
  <c r="BH774"/>
  <c r="BG774"/>
  <c r="BF774"/>
  <c r="T774"/>
  <c r="R774"/>
  <c r="P774"/>
  <c r="BI772"/>
  <c r="BH772"/>
  <c r="BG772"/>
  <c r="BF772"/>
  <c r="T772"/>
  <c r="R772"/>
  <c r="P772"/>
  <c r="BI770"/>
  <c r="BH770"/>
  <c r="BG770"/>
  <c r="BF770"/>
  <c r="T770"/>
  <c r="R770"/>
  <c r="P770"/>
  <c r="BI769"/>
  <c r="BH769"/>
  <c r="BG769"/>
  <c r="BF769"/>
  <c r="T769"/>
  <c r="R769"/>
  <c r="P769"/>
  <c r="BI766"/>
  <c r="BH766"/>
  <c r="BG766"/>
  <c r="BF766"/>
  <c r="T766"/>
  <c r="R766"/>
  <c r="P766"/>
  <c r="BI765"/>
  <c r="BH765"/>
  <c r="BG765"/>
  <c r="BF765"/>
  <c r="T765"/>
  <c r="R765"/>
  <c r="P765"/>
  <c r="BI763"/>
  <c r="BH763"/>
  <c r="BG763"/>
  <c r="BF763"/>
  <c r="T763"/>
  <c r="R763"/>
  <c r="P763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9"/>
  <c r="BH759"/>
  <c r="BG759"/>
  <c r="BF759"/>
  <c r="T759"/>
  <c r="R759"/>
  <c r="P759"/>
  <c r="BI758"/>
  <c r="BH758"/>
  <c r="BG758"/>
  <c r="BF758"/>
  <c r="T758"/>
  <c r="R758"/>
  <c r="P758"/>
  <c r="BI755"/>
  <c r="BH755"/>
  <c r="BG755"/>
  <c r="BF755"/>
  <c r="T755"/>
  <c r="R755"/>
  <c r="P755"/>
  <c r="BI754"/>
  <c r="BH754"/>
  <c r="BG754"/>
  <c r="BF754"/>
  <c r="T754"/>
  <c r="R754"/>
  <c r="P754"/>
  <c r="BI753"/>
  <c r="BH753"/>
  <c r="BG753"/>
  <c r="BF753"/>
  <c r="T753"/>
  <c r="R753"/>
  <c r="P753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747"/>
  <c r="BH747"/>
  <c r="BG747"/>
  <c r="BF747"/>
  <c r="T747"/>
  <c r="R747"/>
  <c r="P747"/>
  <c r="BI746"/>
  <c r="BH746"/>
  <c r="BG746"/>
  <c r="BF746"/>
  <c r="T746"/>
  <c r="R746"/>
  <c r="P746"/>
  <c r="BI745"/>
  <c r="BH745"/>
  <c r="BG745"/>
  <c r="BF745"/>
  <c r="T745"/>
  <c r="R745"/>
  <c r="P745"/>
  <c r="BI742"/>
  <c r="BH742"/>
  <c r="BG742"/>
  <c r="BF742"/>
  <c r="T742"/>
  <c r="R742"/>
  <c r="P742"/>
  <c r="BI738"/>
  <c r="BH738"/>
  <c r="BG738"/>
  <c r="BF738"/>
  <c r="T738"/>
  <c r="R738"/>
  <c r="P738"/>
  <c r="BI735"/>
  <c r="BH735"/>
  <c r="BG735"/>
  <c r="BF735"/>
  <c r="T735"/>
  <c r="R735"/>
  <c r="P735"/>
  <c r="BI730"/>
  <c r="BH730"/>
  <c r="BG730"/>
  <c r="BF730"/>
  <c r="T730"/>
  <c r="R730"/>
  <c r="P730"/>
  <c r="BI727"/>
  <c r="BH727"/>
  <c r="BG727"/>
  <c r="BF727"/>
  <c r="T727"/>
  <c r="R727"/>
  <c r="P727"/>
  <c r="BI716"/>
  <c r="BH716"/>
  <c r="BG716"/>
  <c r="BF716"/>
  <c r="T716"/>
  <c r="R716"/>
  <c r="P716"/>
  <c r="BI714"/>
  <c r="BH714"/>
  <c r="BG714"/>
  <c r="BF714"/>
  <c r="T714"/>
  <c r="R714"/>
  <c r="P714"/>
  <c r="BI700"/>
  <c r="BH700"/>
  <c r="BG700"/>
  <c r="BF700"/>
  <c r="T700"/>
  <c r="R700"/>
  <c r="P700"/>
  <c r="BI698"/>
  <c r="BH698"/>
  <c r="BG698"/>
  <c r="BF698"/>
  <c r="T698"/>
  <c r="R698"/>
  <c r="P698"/>
  <c r="BI680"/>
  <c r="BH680"/>
  <c r="BG680"/>
  <c r="BF680"/>
  <c r="T680"/>
  <c r="R680"/>
  <c r="P680"/>
  <c r="BI678"/>
  <c r="BH678"/>
  <c r="BG678"/>
  <c r="BF678"/>
  <c r="T678"/>
  <c r="R678"/>
  <c r="P678"/>
  <c r="BI673"/>
  <c r="BH673"/>
  <c r="BG673"/>
  <c r="BF673"/>
  <c r="T673"/>
  <c r="R673"/>
  <c r="P673"/>
  <c r="BI653"/>
  <c r="BH653"/>
  <c r="BG653"/>
  <c r="BF653"/>
  <c r="T653"/>
  <c r="R653"/>
  <c r="P653"/>
  <c r="BI651"/>
  <c r="BH651"/>
  <c r="BG651"/>
  <c r="BF651"/>
  <c r="T651"/>
  <c r="R651"/>
  <c r="P651"/>
  <c r="BI644"/>
  <c r="BH644"/>
  <c r="BG644"/>
  <c r="BF644"/>
  <c r="T644"/>
  <c r="R644"/>
  <c r="P644"/>
  <c r="BI627"/>
  <c r="BH627"/>
  <c r="BG627"/>
  <c r="BF627"/>
  <c r="T627"/>
  <c r="R627"/>
  <c r="P627"/>
  <c r="BI614"/>
  <c r="BH614"/>
  <c r="BG614"/>
  <c r="BF614"/>
  <c r="T614"/>
  <c r="R614"/>
  <c r="P614"/>
  <c r="BI604"/>
  <c r="BH604"/>
  <c r="BG604"/>
  <c r="BF604"/>
  <c r="T604"/>
  <c r="R604"/>
  <c r="P604"/>
  <c r="BI591"/>
  <c r="BH591"/>
  <c r="BG591"/>
  <c r="BF591"/>
  <c r="T591"/>
  <c r="R591"/>
  <c r="P591"/>
  <c r="BI581"/>
  <c r="BH581"/>
  <c r="BG581"/>
  <c r="BF581"/>
  <c r="T581"/>
  <c r="R581"/>
  <c r="P581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49"/>
  <c r="BH549"/>
  <c r="BG549"/>
  <c r="BF549"/>
  <c r="T549"/>
  <c r="R549"/>
  <c r="P549"/>
  <c r="BI543"/>
  <c r="BH543"/>
  <c r="BG543"/>
  <c r="BF543"/>
  <c r="T543"/>
  <c r="R543"/>
  <c r="P543"/>
  <c r="BI540"/>
  <c r="BH540"/>
  <c r="BG540"/>
  <c r="BF540"/>
  <c r="T540"/>
  <c r="R540"/>
  <c r="P540"/>
  <c r="BI530"/>
  <c r="BH530"/>
  <c r="BG530"/>
  <c r="BF530"/>
  <c r="T530"/>
  <c r="R530"/>
  <c r="P530"/>
  <c r="BI529"/>
  <c r="BH529"/>
  <c r="BG529"/>
  <c r="BF529"/>
  <c r="T529"/>
  <c r="R529"/>
  <c r="P529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3"/>
  <c r="BH523"/>
  <c r="BG523"/>
  <c r="BF523"/>
  <c r="T523"/>
  <c r="R523"/>
  <c r="P523"/>
  <c r="BI522"/>
  <c r="BH522"/>
  <c r="BG522"/>
  <c r="BF522"/>
  <c r="T522"/>
  <c r="R522"/>
  <c r="P522"/>
  <c r="BI519"/>
  <c r="BH519"/>
  <c r="BG519"/>
  <c r="BF519"/>
  <c r="T519"/>
  <c r="R519"/>
  <c r="P519"/>
  <c r="BI515"/>
  <c r="BH515"/>
  <c r="BG515"/>
  <c r="BF515"/>
  <c r="T515"/>
  <c r="R515"/>
  <c r="P515"/>
  <c r="BI512"/>
  <c r="BH512"/>
  <c r="BG512"/>
  <c r="BF512"/>
  <c r="T512"/>
  <c r="R512"/>
  <c r="P512"/>
  <c r="BI486"/>
  <c r="BH486"/>
  <c r="BG486"/>
  <c r="BF486"/>
  <c r="T486"/>
  <c r="R486"/>
  <c r="P486"/>
  <c r="BI477"/>
  <c r="BH477"/>
  <c r="BG477"/>
  <c r="BF477"/>
  <c r="T477"/>
  <c r="R477"/>
  <c r="P477"/>
  <c r="BI469"/>
  <c r="BH469"/>
  <c r="BG469"/>
  <c r="BF469"/>
  <c r="T469"/>
  <c r="R469"/>
  <c r="P469"/>
  <c r="BI465"/>
  <c r="BH465"/>
  <c r="BG465"/>
  <c r="BF465"/>
  <c r="T465"/>
  <c r="R465"/>
  <c r="P465"/>
  <c r="BI463"/>
  <c r="BH463"/>
  <c r="BG463"/>
  <c r="BF463"/>
  <c r="T463"/>
  <c r="R463"/>
  <c r="P463"/>
  <c r="BI452"/>
  <c r="BH452"/>
  <c r="BG452"/>
  <c r="BF452"/>
  <c r="T452"/>
  <c r="R452"/>
  <c r="P452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R438"/>
  <c r="P438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3"/>
  <c r="BH423"/>
  <c r="BG423"/>
  <c r="BF423"/>
  <c r="T423"/>
  <c r="R423"/>
  <c r="P423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3"/>
  <c r="BH413"/>
  <c r="BG413"/>
  <c r="BF413"/>
  <c r="T413"/>
  <c r="R413"/>
  <c r="P413"/>
  <c r="BI410"/>
  <c r="BH410"/>
  <c r="BG410"/>
  <c r="BF410"/>
  <c r="T410"/>
  <c r="R410"/>
  <c r="P410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78"/>
  <c r="BH378"/>
  <c r="BG378"/>
  <c r="BF378"/>
  <c r="T378"/>
  <c r="R378"/>
  <c r="P378"/>
  <c r="BI369"/>
  <c r="BH369"/>
  <c r="BG369"/>
  <c r="BF369"/>
  <c r="T369"/>
  <c r="R369"/>
  <c r="P369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298"/>
  <c r="BH298"/>
  <c r="BG298"/>
  <c r="BF298"/>
  <c r="T298"/>
  <c r="R298"/>
  <c r="P298"/>
  <c r="BI296"/>
  <c r="BH296"/>
  <c r="BG296"/>
  <c r="BF296"/>
  <c r="T296"/>
  <c r="R296"/>
  <c r="P296"/>
  <c r="BI279"/>
  <c r="BH279"/>
  <c r="BG279"/>
  <c r="BF279"/>
  <c r="T279"/>
  <c r="R279"/>
  <c r="P279"/>
  <c r="BI275"/>
  <c r="BH275"/>
  <c r="BG275"/>
  <c r="BF275"/>
  <c r="T275"/>
  <c r="T274"/>
  <c r="R275"/>
  <c r="R274"/>
  <c r="P275"/>
  <c r="P274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65"/>
  <c r="BH165"/>
  <c r="BG165"/>
  <c r="BF165"/>
  <c r="T165"/>
  <c r="R165"/>
  <c r="P165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27"/>
  <c r="BH127"/>
  <c r="BG127"/>
  <c r="BF127"/>
  <c r="T127"/>
  <c r="R127"/>
  <c r="P127"/>
  <c r="BI109"/>
  <c r="BH109"/>
  <c r="BG109"/>
  <c r="BF109"/>
  <c r="T109"/>
  <c r="R109"/>
  <c r="P109"/>
  <c r="BI107"/>
  <c r="BH107"/>
  <c r="BG107"/>
  <c r="BF107"/>
  <c r="T107"/>
  <c r="R107"/>
  <c r="P107"/>
  <c r="BI102"/>
  <c r="BH102"/>
  <c r="BG102"/>
  <c r="BF102"/>
  <c r="T102"/>
  <c r="T101"/>
  <c r="R102"/>
  <c r="R101"/>
  <c r="P102"/>
  <c r="P101"/>
  <c r="J96"/>
  <c r="J95"/>
  <c r="F95"/>
  <c r="F93"/>
  <c r="E91"/>
  <c r="J55"/>
  <c r="J54"/>
  <c r="F54"/>
  <c r="F52"/>
  <c r="E50"/>
  <c r="J18"/>
  <c r="E18"/>
  <c r="F96"/>
  <c r="J17"/>
  <c r="J12"/>
  <c r="J93"/>
  <c r="E7"/>
  <c r="E89"/>
  <c i="1" r="L50"/>
  <c r="AM50"/>
  <c r="AM49"/>
  <c r="L49"/>
  <c r="AM47"/>
  <c r="L47"/>
  <c r="L45"/>
  <c r="L44"/>
  <c i="2" r="J1181"/>
  <c r="BK1023"/>
  <c r="J904"/>
  <c r="J827"/>
  <c r="BK761"/>
  <c r="J745"/>
  <c r="J526"/>
  <c r="J413"/>
  <c r="BK317"/>
  <c r="BK144"/>
  <c i="3" r="BK258"/>
  <c r="J125"/>
  <c r="J177"/>
  <c i="4" r="BK200"/>
  <c r="BK90"/>
  <c r="J198"/>
  <c r="J141"/>
  <c r="J96"/>
  <c i="5" r="BK84"/>
  <c r="J96"/>
  <c i="6" r="J91"/>
  <c r="J108"/>
  <c i="7" r="J102"/>
  <c r="J245"/>
  <c r="BK146"/>
  <c r="J144"/>
  <c r="J230"/>
  <c i="9" r="J97"/>
  <c i="2" r="J1246"/>
  <c r="BK1196"/>
  <c r="J951"/>
  <c r="J865"/>
  <c r="J795"/>
  <c r="BK750"/>
  <c r="BK591"/>
  <c r="J324"/>
  <c r="J221"/>
  <c r="F35"/>
  <c r="J869"/>
  <c r="BK829"/>
  <c r="BK789"/>
  <c r="J762"/>
  <c r="J754"/>
  <c r="BK742"/>
  <c r="J698"/>
  <c r="J522"/>
  <c r="J429"/>
  <c r="BK344"/>
  <c r="BK271"/>
  <c r="BK182"/>
  <c i="3" r="BK242"/>
  <c r="BK96"/>
  <c r="J221"/>
  <c r="J233"/>
  <c r="J135"/>
  <c r="BK232"/>
  <c r="BK141"/>
  <c r="J134"/>
  <c i="4" r="BK197"/>
  <c r="J145"/>
  <c i="2" r="J1000"/>
  <c r="J881"/>
  <c r="BK799"/>
  <c r="J753"/>
  <c r="BK653"/>
  <c r="BK549"/>
  <c r="J418"/>
  <c r="BK326"/>
  <c r="J144"/>
  <c i="3" r="J251"/>
  <c r="BK162"/>
  <c r="J289"/>
  <c r="BK249"/>
  <c r="BK167"/>
  <c r="BK246"/>
  <c r="BK152"/>
  <c r="BK262"/>
  <c r="J102"/>
  <c r="J131"/>
  <c i="4" r="J102"/>
  <c r="J156"/>
  <c r="BK108"/>
  <c r="J159"/>
  <c r="BK210"/>
  <c r="BK168"/>
  <c r="J118"/>
  <c r="BK141"/>
  <c r="J172"/>
  <c r="J185"/>
  <c r="J110"/>
  <c i="5" r="BK96"/>
  <c r="BK115"/>
  <c r="J118"/>
  <c r="J97"/>
  <c r="BK105"/>
  <c i="6" r="J123"/>
  <c r="J98"/>
  <c r="J104"/>
  <c i="7" r="BK250"/>
  <c r="J137"/>
  <c r="BK192"/>
  <c r="BK288"/>
  <c r="J201"/>
  <c r="BK136"/>
  <c r="J202"/>
  <c r="J268"/>
  <c r="BK134"/>
  <c r="BK249"/>
  <c r="J167"/>
  <c i="8" r="BK93"/>
  <c r="J89"/>
  <c i="9" r="J105"/>
  <c r="J119"/>
  <c r="J88"/>
  <c r="J122"/>
  <c r="J118"/>
  <c i="10" r="BK93"/>
  <c r="BK84"/>
  <c i="11" r="BK92"/>
  <c i="2" r="BK819"/>
  <c r="BK783"/>
  <c r="J653"/>
  <c r="BK523"/>
  <c r="J346"/>
  <c r="J279"/>
  <c r="J146"/>
  <c i="3" r="BK255"/>
  <c r="J214"/>
  <c r="BK191"/>
  <c r="J154"/>
  <c r="BK127"/>
  <c r="BK99"/>
  <c r="J249"/>
  <c r="BK198"/>
  <c r="J170"/>
  <c r="J140"/>
  <c r="BK107"/>
  <c r="J285"/>
  <c r="BK222"/>
  <c r="J159"/>
  <c r="J164"/>
  <c r="BK231"/>
  <c r="BK238"/>
  <c r="J191"/>
  <c i="4" r="BK151"/>
  <c i="6" r="BK110"/>
  <c i="7" r="BK181"/>
  <c r="BK128"/>
  <c r="BK138"/>
  <c r="J114"/>
  <c r="J305"/>
  <c i="8" r="J87"/>
  <c r="J98"/>
  <c i="9" r="J121"/>
  <c r="BK118"/>
  <c r="BK126"/>
  <c i="11" r="BK97"/>
  <c i="2" r="J1229"/>
  <c r="BK1161"/>
  <c r="J1018"/>
  <c r="J878"/>
  <c r="BK828"/>
  <c r="J763"/>
  <c r="J727"/>
  <c r="BK469"/>
  <c r="J348"/>
  <c r="BK259"/>
  <c i="3" r="J280"/>
  <c r="BK225"/>
  <c r="BK158"/>
  <c r="J117"/>
  <c r="J291"/>
  <c r="J248"/>
  <c r="J206"/>
  <c r="J168"/>
  <c r="J124"/>
  <c r="BK289"/>
  <c r="J218"/>
  <c r="BK286"/>
  <c r="J284"/>
  <c r="BK268"/>
  <c r="J234"/>
  <c r="J246"/>
  <c i="4" r="BK176"/>
  <c r="BK97"/>
  <c r="J133"/>
  <c r="BK110"/>
  <c r="BK128"/>
  <c r="J162"/>
  <c i="5" r="J123"/>
  <c r="J95"/>
  <c r="J85"/>
  <c r="J101"/>
  <c i="6" r="J103"/>
  <c i="7" r="BK265"/>
  <c r="J298"/>
  <c r="BK117"/>
  <c r="J288"/>
  <c r="BK202"/>
  <c r="J132"/>
  <c r="BK149"/>
  <c i="8" r="BK89"/>
  <c r="J92"/>
  <c i="9" r="BK100"/>
  <c r="BK83"/>
  <c i="10" r="J87"/>
  <c i="11" r="J90"/>
  <c i="2" r="J1073"/>
  <c r="BK1067"/>
  <c r="J932"/>
  <c r="J862"/>
  <c r="BK795"/>
  <c r="BK751"/>
  <c r="J614"/>
  <c r="BK378"/>
  <c r="J298"/>
  <c r="BK107"/>
  <c i="3" r="BK97"/>
  <c r="BK172"/>
  <c r="BK135"/>
  <c i="4" r="BK135"/>
  <c r="BK130"/>
  <c r="J150"/>
  <c r="BK159"/>
  <c i="5" r="BK118"/>
  <c r="BK104"/>
  <c r="J110"/>
  <c i="6" r="J125"/>
  <c i="7" r="BK237"/>
  <c r="J110"/>
  <c r="BK126"/>
  <c r="J259"/>
  <c i="9" r="J115"/>
  <c i="10" r="BK90"/>
  <c i="2" r="BK1237"/>
  <c r="BK1179"/>
  <c r="J880"/>
  <c r="J819"/>
  <c r="J772"/>
  <c r="BK678"/>
  <c r="J477"/>
  <c r="J344"/>
  <c r="BK273"/>
  <c r="J148"/>
  <c i="3" r="BK209"/>
  <c r="BK115"/>
  <c r="J242"/>
  <c r="J204"/>
  <c r="J132"/>
  <c r="J256"/>
  <c r="BK245"/>
  <c r="BK104"/>
  <c i="4" r="BK162"/>
  <c r="BK186"/>
  <c r="J176"/>
  <c i="5" r="J90"/>
  <c i="6" r="BK121"/>
  <c i="7" r="J281"/>
  <c r="BK141"/>
  <c r="BK281"/>
  <c r="J122"/>
  <c r="J176"/>
  <c r="J199"/>
  <c i="9" r="J96"/>
  <c i="10" r="BK94"/>
  <c i="11" r="BK94"/>
  <c i="2" r="J1205"/>
  <c r="BK1177"/>
  <c r="BK1025"/>
  <c r="J883"/>
  <c r="J825"/>
  <c r="J759"/>
  <c r="BK698"/>
  <c r="BK529"/>
  <c r="J427"/>
  <c r="BK342"/>
  <c r="J261"/>
  <c r="J222"/>
  <c i="3" r="BK187"/>
  <c i="4" r="BK173"/>
  <c i="6" r="J118"/>
  <c i="7" r="J205"/>
  <c r="J224"/>
  <c r="BK213"/>
  <c r="BK263"/>
  <c r="BK155"/>
  <c r="J155"/>
  <c r="J292"/>
  <c r="BK264"/>
  <c r="BK209"/>
  <c r="J130"/>
  <c r="BK150"/>
  <c r="J108"/>
  <c i="9" r="BK106"/>
  <c r="BK103"/>
  <c r="BK88"/>
  <c r="BK99"/>
  <c i="10" r="J89"/>
  <c i="2" r="J1242"/>
  <c r="J1194"/>
  <c r="BK1091"/>
  <c r="BK1076"/>
  <c r="BK1069"/>
  <c r="J1067"/>
  <c r="BK1064"/>
  <c r="J1063"/>
  <c r="J1025"/>
  <c r="BK1018"/>
  <c r="BK993"/>
  <c r="BK971"/>
  <c r="BK951"/>
  <c r="BK949"/>
  <c r="BK932"/>
  <c r="J915"/>
  <c r="J902"/>
  <c r="BK878"/>
  <c r="J874"/>
  <c r="BK862"/>
  <c r="J826"/>
  <c r="BK781"/>
  <c r="J758"/>
  <c r="J747"/>
  <c r="BK673"/>
  <c r="J463"/>
  <c r="BK418"/>
  <c r="J334"/>
  <c r="J263"/>
  <c r="J109"/>
  <c i="3" r="BK186"/>
  <c r="J108"/>
  <c r="BK252"/>
  <c r="J106"/>
  <c r="J208"/>
  <c r="J113"/>
  <c r="BK206"/>
  <c r="BK272"/>
  <c i="4" r="BK188"/>
  <c r="J168"/>
  <c i="2" r="BK1230"/>
  <c r="J1196"/>
  <c r="J1173"/>
  <c r="J1071"/>
  <c r="J965"/>
  <c r="BK859"/>
  <c r="BK793"/>
  <c r="BK765"/>
  <c r="BK714"/>
  <c r="J568"/>
  <c r="BK442"/>
  <c r="J273"/>
  <c r="J185"/>
  <c i="3" r="BK280"/>
  <c r="BK192"/>
  <c r="J105"/>
  <c r="J283"/>
  <c r="BK125"/>
  <c r="J231"/>
  <c r="J123"/>
  <c r="J143"/>
  <c i="4" r="J170"/>
  <c r="J190"/>
  <c r="J128"/>
  <c r="BK134"/>
  <c r="BK198"/>
  <c r="BK147"/>
  <c r="J155"/>
  <c r="BK164"/>
  <c r="J98"/>
  <c r="J132"/>
  <c i="5" r="BK122"/>
  <c r="BK126"/>
  <c r="BK98"/>
  <c r="J107"/>
  <c r="BK85"/>
  <c r="J84"/>
  <c i="6" r="BK127"/>
  <c r="BK112"/>
  <c i="7" r="J276"/>
  <c r="J204"/>
  <c r="BK282"/>
  <c r="BK115"/>
  <c r="BK254"/>
  <c r="J149"/>
  <c r="J216"/>
  <c r="BK147"/>
  <c r="BK262"/>
  <c r="J157"/>
  <c r="J282"/>
  <c r="J187"/>
  <c i="8" r="J97"/>
  <c r="BK97"/>
  <c r="J99"/>
  <c i="9" r="BK97"/>
  <c r="BK113"/>
  <c r="BK119"/>
  <c r="J107"/>
  <c r="BK93"/>
  <c i="10" r="BK92"/>
  <c i="11" r="BK82"/>
  <c i="2" r="J829"/>
  <c r="BK760"/>
  <c r="J680"/>
  <c r="BK568"/>
  <c r="BK438"/>
  <c r="J378"/>
  <c r="BK266"/>
  <c r="BK102"/>
  <c i="3" r="BK254"/>
  <c r="BK211"/>
  <c r="J182"/>
  <c r="J144"/>
  <c r="BK119"/>
  <c r="J94"/>
  <c r="BK228"/>
  <c r="J188"/>
  <c r="J173"/>
  <c r="J145"/>
  <c r="J119"/>
  <c r="J187"/>
  <c r="J268"/>
  <c r="BK251"/>
  <c r="J202"/>
  <c r="J259"/>
  <c r="J139"/>
  <c i="4" r="J179"/>
  <c i="5" r="J98"/>
  <c i="7" r="J152"/>
  <c r="J217"/>
  <c r="BK172"/>
  <c r="BK188"/>
  <c r="BK219"/>
  <c r="J235"/>
  <c i="8" r="BK88"/>
  <c r="J91"/>
  <c i="9" r="BK120"/>
  <c r="BK104"/>
  <c r="BK84"/>
  <c i="11" r="BK95"/>
  <c i="2" r="J1230"/>
  <c r="BK1169"/>
  <c r="J1044"/>
  <c r="BK881"/>
  <c r="BK837"/>
  <c r="BK752"/>
  <c r="J540"/>
  <c r="BK423"/>
  <c r="BK324"/>
  <c r="BK221"/>
  <c i="3" r="J241"/>
  <c r="J213"/>
  <c r="J180"/>
  <c r="J136"/>
  <c r="J100"/>
  <c r="J238"/>
  <c r="J201"/>
  <c r="BK160"/>
  <c r="BK128"/>
  <c r="BK266"/>
  <c r="J190"/>
  <c r="J272"/>
  <c r="J254"/>
  <c r="J257"/>
  <c r="J126"/>
  <c r="BK139"/>
  <c i="4" r="BK153"/>
  <c r="J135"/>
  <c r="J188"/>
  <c r="BK170"/>
  <c r="BK142"/>
  <c r="J174"/>
  <c i="5" r="BK112"/>
  <c r="BK116"/>
  <c r="BK91"/>
  <c r="J88"/>
  <c i="6" r="BK103"/>
  <c i="7" r="J304"/>
  <c r="J165"/>
  <c r="J142"/>
  <c r="J91"/>
  <c r="BK217"/>
  <c r="J124"/>
  <c r="BK143"/>
  <c i="8" r="J103"/>
  <c r="BK94"/>
  <c i="9" r="J93"/>
  <c r="BK117"/>
  <c r="J116"/>
  <c r="BK85"/>
  <c i="11" r="BK96"/>
  <c i="2" r="J1076"/>
  <c r="J998"/>
  <c r="BK856"/>
  <c r="J791"/>
  <c r="J651"/>
  <c r="J432"/>
  <c r="J182"/>
  <c i="3" r="BK116"/>
  <c r="BK144"/>
  <c i="4" r="J136"/>
  <c r="J164"/>
  <c r="BK169"/>
  <c i="5" r="BK117"/>
  <c r="BK86"/>
  <c i="6" r="BK114"/>
  <c r="BK93"/>
  <c i="7" r="J279"/>
  <c r="J252"/>
  <c r="BK228"/>
  <c i="9" r="J91"/>
  <c i="11" r="BK86"/>
  <c i="2" r="BK975"/>
  <c r="J872"/>
  <c r="J806"/>
  <c r="J755"/>
  <c r="BK614"/>
  <c r="J523"/>
  <c r="BK328"/>
  <c r="BK239"/>
  <c i="3" r="J255"/>
  <c r="BK148"/>
  <c r="BK204"/>
  <c r="J167"/>
  <c r="J181"/>
  <c r="BK117"/>
  <c r="J128"/>
  <c i="4" r="J200"/>
  <c r="J91"/>
  <c r="BK102"/>
  <c i="5" r="J111"/>
  <c r="BK99"/>
  <c r="BK87"/>
  <c i="6" r="J95"/>
  <c i="7" r="J256"/>
  <c r="BK256"/>
  <c r="BK201"/>
  <c r="J143"/>
  <c i="9" r="J84"/>
  <c i="10" r="J88"/>
  <c i="2" r="BK1246"/>
  <c r="BK1187"/>
  <c r="J1069"/>
  <c r="J887"/>
  <c r="J828"/>
  <c r="J752"/>
  <c r="BK571"/>
  <c r="J469"/>
  <c r="BK336"/>
  <c r="BK246"/>
  <c i="3" r="J112"/>
  <c i="4" r="J106"/>
  <c i="7" r="J262"/>
  <c r="J300"/>
  <c r="J277"/>
  <c r="BK132"/>
  <c r="BK270"/>
  <c r="BK297"/>
  <c r="BK302"/>
  <c r="J247"/>
  <c r="BK151"/>
  <c r="J197"/>
  <c i="9" r="BK90"/>
  <c r="BK108"/>
  <c r="BK114"/>
  <c i="10" r="J90"/>
  <c i="11" r="J88"/>
  <c i="2" r="BK1233"/>
  <c r="BK1173"/>
  <c r="BK755"/>
  <c r="BK477"/>
  <c r="J359"/>
  <c r="BK315"/>
  <c i="3" r="BK285"/>
  <c r="J230"/>
  <c r="J194"/>
  <c r="BK164"/>
  <c r="J107"/>
  <c r="BK264"/>
  <c r="BK190"/>
  <c r="BK154"/>
  <c r="J116"/>
  <c r="BK145"/>
  <c r="BK176"/>
  <c r="BK229"/>
  <c r="J110"/>
  <c i="4" r="BK104"/>
  <c i="7" r="J207"/>
  <c r="J173"/>
  <c r="J249"/>
  <c r="BK274"/>
  <c r="J257"/>
  <c i="8" r="BK95"/>
  <c i="9" r="J124"/>
  <c r="BK127"/>
  <c r="BK101"/>
  <c i="11" r="J92"/>
  <c i="2" r="J1177"/>
  <c r="BK998"/>
  <c r="BK858"/>
  <c r="BK766"/>
  <c r="BK700"/>
  <c r="BK522"/>
  <c r="BK334"/>
  <c r="J102"/>
  <c i="3" r="J193"/>
  <c r="J129"/>
  <c r="BK287"/>
  <c r="BK230"/>
  <c r="BK177"/>
  <c r="BK138"/>
  <c r="J95"/>
  <c r="J184"/>
  <c r="BK132"/>
  <c r="J122"/>
  <c r="BK106"/>
  <c i="4" r="BK148"/>
  <c r="BK160"/>
  <c r="BK167"/>
  <c r="BK208"/>
  <c r="BK96"/>
  <c r="BK116"/>
  <c i="5" r="J91"/>
  <c r="BK111"/>
  <c r="BK103"/>
  <c i="6" r="J112"/>
  <c i="7" r="J221"/>
  <c r="J254"/>
  <c r="BK298"/>
  <c r="BK248"/>
  <c r="J150"/>
  <c r="BK175"/>
  <c i="8" r="J94"/>
  <c r="BK85"/>
  <c i="9" r="J95"/>
  <c i="10" r="J92"/>
  <c i="11" r="J95"/>
  <c i="2" r="BK1194"/>
  <c r="J975"/>
  <c r="BK868"/>
  <c r="J770"/>
  <c r="J735"/>
  <c r="J519"/>
  <c r="BK359"/>
  <c r="J275"/>
  <c i="3" r="J179"/>
  <c r="BK218"/>
  <c r="BK120"/>
  <c i="4" r="BK114"/>
  <c r="J166"/>
  <c r="J112"/>
  <c i="5" r="BK90"/>
  <c i="6" r="BK99"/>
  <c i="7" r="BK224"/>
  <c r="J95"/>
  <c r="J248"/>
  <c r="BK169"/>
  <c i="10" r="J91"/>
  <c i="2" r="J1244"/>
  <c r="J1187"/>
  <c r="J875"/>
  <c r="BK841"/>
  <c r="J783"/>
  <c r="BK735"/>
  <c r="BK530"/>
  <c r="J419"/>
  <c r="BK332"/>
  <c r="BK268"/>
  <c i="3" r="BK282"/>
  <c r="BK173"/>
  <c r="BK257"/>
  <c r="BK100"/>
  <c r="BK94"/>
  <c r="J160"/>
  <c r="J138"/>
  <c i="4" r="BK182"/>
  <c r="BK174"/>
  <c r="J153"/>
  <c r="BK133"/>
  <c i="5" r="BK89"/>
  <c r="J102"/>
  <c r="J100"/>
  <c i="6" r="J99"/>
  <c i="7" r="BK233"/>
  <c r="BK194"/>
  <c r="BK189"/>
  <c r="BK148"/>
  <c r="J267"/>
  <c i="9" r="BK107"/>
  <c i="10" r="J85"/>
  <c i="11" r="J86"/>
  <c i="2" r="J1161"/>
  <c r="BK968"/>
  <c r="J858"/>
  <c r="BK769"/>
  <c r="J678"/>
  <c r="J515"/>
  <c r="BK348"/>
  <c r="J296"/>
  <c i="3" r="BK149"/>
  <c i="4" r="BK201"/>
  <c i="7" r="J223"/>
  <c r="J126"/>
  <c r="J285"/>
  <c r="J151"/>
  <c r="J194"/>
  <c r="J237"/>
  <c r="BK272"/>
  <c r="J280"/>
  <c r="BK226"/>
  <c r="J147"/>
  <c r="J181"/>
  <c i="8" r="F35"/>
  <c i="2" r="J797"/>
  <c r="BK644"/>
  <c r="J486"/>
  <c r="J410"/>
  <c r="BK330"/>
  <c r="J232"/>
  <c i="3" r="J200"/>
  <c r="BK123"/>
  <c r="J171"/>
  <c r="J290"/>
  <c r="J153"/>
  <c r="BK253"/>
  <c r="BK109"/>
  <c r="BK114"/>
  <c i="4" r="BK152"/>
  <c i="2" r="BK1228"/>
  <c r="BK1163"/>
  <c r="BK1065"/>
  <c r="J934"/>
  <c r="J868"/>
  <c r="BK826"/>
  <c r="BK727"/>
  <c r="J530"/>
  <c r="BK427"/>
  <c r="J317"/>
  <c r="BK222"/>
  <c i="3" r="J197"/>
  <c r="BK126"/>
  <c r="BK241"/>
  <c r="BK122"/>
  <c r="BK194"/>
  <c r="J282"/>
  <c r="J152"/>
  <c r="J115"/>
  <c i="4" r="J203"/>
  <c r="BK94"/>
  <c r="BK122"/>
  <c r="BK191"/>
  <c r="BK98"/>
  <c r="J122"/>
  <c r="J126"/>
  <c r="BK172"/>
  <c r="J97"/>
  <c i="5" r="BK93"/>
  <c r="BK121"/>
  <c r="J87"/>
  <c r="BK108"/>
  <c i="6" r="J100"/>
  <c i="7" r="J225"/>
  <c r="BK93"/>
  <c r="BK187"/>
  <c r="BK225"/>
  <c r="J273"/>
  <c i="8" r="BK102"/>
  <c r="BK91"/>
  <c i="9" r="BK95"/>
  <c r="BK102"/>
  <c r="J114"/>
  <c r="BK109"/>
  <c i="10" r="J86"/>
  <c i="11" r="BK93"/>
  <c i="2" r="BK865"/>
  <c r="BK797"/>
  <c r="BK746"/>
  <c r="J627"/>
  <c r="BK515"/>
  <c r="BK413"/>
  <c r="J340"/>
  <c r="BK252"/>
  <c i="3" r="J278"/>
  <c r="J210"/>
  <c r="BK171"/>
  <c r="BK134"/>
  <c r="J288"/>
  <c r="BK240"/>
  <c r="BK181"/>
  <c r="J142"/>
  <c r="J96"/>
  <c r="J240"/>
  <c r="BK147"/>
  <c r="BK233"/>
  <c r="BK274"/>
  <c r="J237"/>
  <c i="5" r="BK92"/>
  <c i="7" r="J226"/>
  <c r="J290"/>
  <c r="BK112"/>
  <c r="J264"/>
  <c r="BK280"/>
  <c i="8" r="J93"/>
  <c i="9" r="J100"/>
  <c r="J101"/>
  <c r="J99"/>
  <c i="2" r="BK1245"/>
  <c r="BK1189"/>
  <c r="J1065"/>
  <c r="BK902"/>
  <c r="BK806"/>
  <c r="BK738"/>
  <c r="BK526"/>
  <c r="J360"/>
  <c r="J268"/>
  <c r="BK127"/>
  <c i="3" r="J227"/>
  <c r="BK174"/>
  <c r="BK105"/>
  <c r="J266"/>
  <c r="BK213"/>
  <c r="BK157"/>
  <c r="BK290"/>
  <c r="BK202"/>
  <c r="J245"/>
  <c r="BK221"/>
  <c i="4" r="BK118"/>
  <c r="J210"/>
  <c r="J104"/>
  <c r="J157"/>
  <c r="BK140"/>
  <c r="BK139"/>
  <c i="5" r="J106"/>
  <c r="BK100"/>
  <c r="BK109"/>
  <c i="6" r="BK123"/>
  <c i="7" r="BK122"/>
  <c r="BK108"/>
  <c r="BK290"/>
  <c r="J232"/>
  <c r="BK157"/>
  <c r="J190"/>
  <c i="8" r="J96"/>
  <c r="BK96"/>
  <c i="9" r="J125"/>
  <c r="BK89"/>
  <c i="10" r="BK91"/>
  <c i="2" r="BK1171"/>
  <c r="BK965"/>
  <c r="BK874"/>
  <c r="BK774"/>
  <c r="J543"/>
  <c r="J445"/>
  <c r="BK322"/>
  <c r="BK148"/>
  <c i="3" r="BK237"/>
  <c r="J243"/>
  <c i="4" r="BK180"/>
  <c r="BK177"/>
  <c i="5" r="J125"/>
  <c r="BK113"/>
  <c r="J89"/>
  <c i="6" r="BK125"/>
  <c i="7" r="J175"/>
  <c r="J185"/>
  <c r="BK167"/>
  <c r="J172"/>
  <c r="BK279"/>
  <c i="9" r="J83"/>
  <c i="11" r="BK85"/>
  <c i="2" r="J1228"/>
  <c r="BK934"/>
  <c r="J833"/>
  <c r="J746"/>
  <c r="J527"/>
  <c r="BK410"/>
  <c r="BK296"/>
  <c r="BK185"/>
  <c i="3" r="J195"/>
  <c r="BK279"/>
  <c r="J120"/>
  <c r="J146"/>
  <c r="BK223"/>
  <c r="J101"/>
  <c i="4" r="J182"/>
  <c r="J114"/>
  <c r="BK88"/>
  <c r="BK183"/>
  <c i="5" r="J119"/>
  <c r="BK106"/>
  <c r="BK107"/>
  <c i="6" r="BK95"/>
  <c r="J89"/>
  <c i="7" r="BK303"/>
  <c r="BK230"/>
  <c r="BK245"/>
  <c r="J209"/>
  <c i="9" r="J89"/>
  <c i="11" r="BK98"/>
  <c i="2" r="J1233"/>
  <c r="J1171"/>
  <c r="BK996"/>
  <c r="BK869"/>
  <c r="J793"/>
  <c r="BK730"/>
  <c r="BK543"/>
  <c r="BK432"/>
  <c r="BK320"/>
  <c r="BK109"/>
  <c i="4" r="BK190"/>
  <c i="5" r="BK125"/>
  <c i="7" r="BK240"/>
  <c r="BK179"/>
  <c r="J213"/>
  <c r="J159"/>
  <c r="BK221"/>
  <c r="J128"/>
  <c r="J270"/>
  <c r="BK214"/>
  <c r="J140"/>
  <c r="BK171"/>
  <c r="J115"/>
  <c i="9" r="BK86"/>
  <c r="J87"/>
  <c i="10" r="J93"/>
  <c i="2" r="J1245"/>
  <c r="BK1225"/>
  <c r="J1146"/>
  <c r="BK540"/>
  <c r="BK357"/>
  <c r="BK275"/>
  <c r="J219"/>
  <c i="3" r="BK227"/>
  <c r="J156"/>
  <c r="J236"/>
  <c r="J258"/>
  <c r="BK129"/>
  <c r="J157"/>
  <c r="BK150"/>
  <c i="4" r="J101"/>
  <c i="2" r="BK1244"/>
  <c r="J1184"/>
  <c r="BK1146"/>
  <c r="J1023"/>
  <c r="BK884"/>
  <c r="BK844"/>
  <c r="J781"/>
  <c r="J750"/>
  <c r="BK519"/>
  <c r="J390"/>
  <c r="BK263"/>
  <c r="J107"/>
  <c i="3" r="BK214"/>
  <c r="BK284"/>
  <c r="J229"/>
  <c r="J104"/>
  <c r="BK178"/>
  <c r="BK243"/>
  <c r="J239"/>
  <c i="4" r="BK126"/>
  <c r="J139"/>
  <c r="J201"/>
  <c r="J94"/>
  <c r="J160"/>
  <c r="J169"/>
  <c r="J93"/>
  <c r="J152"/>
  <c r="J142"/>
  <c i="5" r="J113"/>
  <c r="BK119"/>
  <c r="J114"/>
  <c r="J109"/>
  <c i="6" r="BK104"/>
  <c r="J116"/>
  <c i="7" r="BK305"/>
  <c r="J228"/>
  <c r="J302"/>
  <c r="BK144"/>
  <c r="BK275"/>
  <c r="BK170"/>
  <c r="BK232"/>
  <c r="BK130"/>
  <c r="BK207"/>
  <c r="BK277"/>
  <c i="8" r="BK92"/>
  <c r="BK87"/>
  <c i="9" r="J111"/>
  <c r="BK124"/>
  <c r="J92"/>
  <c r="BK98"/>
  <c i="10" r="BK86"/>
  <c i="11" r="J85"/>
  <c i="2" r="BK875"/>
  <c r="BK791"/>
  <c r="J738"/>
  <c r="J529"/>
  <c r="J420"/>
  <c r="BK165"/>
  <c i="3" r="BK236"/>
  <c r="BK207"/>
  <c r="BK170"/>
  <c r="J114"/>
  <c r="J274"/>
  <c r="BK219"/>
  <c r="J162"/>
  <c r="J137"/>
  <c r="J103"/>
  <c r="BK260"/>
  <c r="BK291"/>
  <c r="J97"/>
  <c r="J127"/>
  <c r="BK159"/>
  <c i="4" r="BK205"/>
  <c i="7" r="J294"/>
  <c r="J117"/>
  <c r="J163"/>
  <c r="J141"/>
  <c r="BK142"/>
  <c i="8" r="BK98"/>
  <c i="9" r="BK112"/>
  <c r="BK115"/>
  <c r="J112"/>
  <c i="10" r="BK83"/>
  <c i="11" r="J96"/>
  <c i="2" r="BK1184"/>
  <c r="BK1071"/>
  <c r="J993"/>
  <c r="BK872"/>
  <c r="J774"/>
  <c r="BK565"/>
  <c r="J438"/>
  <c r="BK340"/>
  <c r="BK232"/>
  <c i="3" r="J279"/>
  <c r="J216"/>
  <c r="BK185"/>
  <c r="BK143"/>
  <c r="BK95"/>
  <c r="J232"/>
  <c r="BK179"/>
  <c r="J141"/>
  <c r="J286"/>
  <c r="BK98"/>
  <c r="J163"/>
  <c r="BK155"/>
  <c r="BK161"/>
  <c i="4" r="BK87"/>
  <c r="J151"/>
  <c r="BK179"/>
  <c r="J212"/>
  <c r="BK156"/>
  <c r="J148"/>
  <c i="5" r="J120"/>
  <c r="J112"/>
  <c r="J86"/>
  <c i="6" r="J110"/>
  <c r="BK118"/>
  <c i="7" r="BK229"/>
  <c r="BK190"/>
  <c r="J301"/>
  <c r="J263"/>
  <c r="BK211"/>
  <c r="BK95"/>
  <c r="J112"/>
  <c i="8" r="BK99"/>
  <c i="9" r="J86"/>
  <c i="10" r="BK87"/>
  <c i="2" r="J1178"/>
  <c r="BK1063"/>
  <c r="BK883"/>
  <c r="BK812"/>
  <c r="BK753"/>
  <c r="BK562"/>
  <c r="J357"/>
  <c r="J252"/>
  <c i="3" r="BK142"/>
  <c r="J215"/>
  <c r="BK205"/>
  <c i="4" r="J191"/>
  <c r="J183"/>
  <c r="BK106"/>
  <c r="BK144"/>
  <c i="5" r="BK101"/>
  <c r="J92"/>
  <c i="6" r="J114"/>
  <c i="7" r="BK259"/>
  <c r="J275"/>
  <c r="BK273"/>
  <c r="BK114"/>
  <c i="9" r="BK116"/>
  <c i="11" r="BK90"/>
  <c i="2" r="BK1205"/>
  <c r="J930"/>
  <c r="J857"/>
  <c r="J766"/>
  <c r="BK716"/>
  <c r="J549"/>
  <c r="J423"/>
  <c r="J338"/>
  <c r="BK249"/>
  <c i="3" r="BK180"/>
  <c r="J270"/>
  <c r="BK239"/>
  <c r="BK112"/>
  <c r="J203"/>
  <c r="BK168"/>
  <c i="4" r="BK100"/>
  <c r="J206"/>
  <c r="J147"/>
  <c r="J90"/>
  <c r="J173"/>
  <c r="BK101"/>
  <c i="5" r="BK123"/>
  <c r="J94"/>
  <c i="6" r="J105"/>
  <c r="BK105"/>
  <c i="7" r="J179"/>
  <c r="J170"/>
  <c r="J240"/>
  <c r="BK110"/>
  <c r="BK278"/>
  <c i="9" r="J104"/>
  <c i="11" r="J82"/>
  <c i="2" r="BK1229"/>
  <c r="J1064"/>
  <c r="J850"/>
  <c r="BK763"/>
  <c r="J714"/>
  <c r="J525"/>
  <c r="BK369"/>
  <c r="J271"/>
  <c i="3" r="J198"/>
  <c i="4" r="BK163"/>
  <c i="5" r="J99"/>
  <c i="7" r="BK178"/>
  <c r="BK137"/>
  <c r="J171"/>
  <c r="J229"/>
  <c r="BK205"/>
  <c r="J244"/>
  <c r="BK300"/>
  <c r="J261"/>
  <c r="BK185"/>
  <c r="J138"/>
  <c r="J145"/>
  <c r="J93"/>
  <c i="9" r="BK87"/>
  <c r="J126"/>
  <c r="BK125"/>
  <c r="J113"/>
  <c i="10" r="BK82"/>
  <c i="2" r="J1237"/>
  <c r="BK1181"/>
  <c r="BK772"/>
  <c r="BK604"/>
  <c r="BK525"/>
  <c r="BK420"/>
  <c r="J326"/>
  <c r="J259"/>
  <c i="3" r="J261"/>
  <c r="J178"/>
  <c r="J281"/>
  <c r="BK156"/>
  <c r="BK196"/>
  <c r="BK277"/>
  <c r="J196"/>
  <c r="J220"/>
  <c i="4" r="J144"/>
  <c i="2" r="BK1235"/>
  <c r="BK1178"/>
  <c r="BK1044"/>
  <c r="BK904"/>
  <c r="J856"/>
  <c r="BK770"/>
  <c r="J742"/>
  <c r="J591"/>
  <c r="BK465"/>
  <c r="BK360"/>
  <c r="J249"/>
  <c i="3" r="J223"/>
  <c r="J155"/>
  <c r="J264"/>
  <c r="BK175"/>
  <c r="BK210"/>
  <c r="J99"/>
  <c r="BK201"/>
  <c r="BK182"/>
  <c i="4" r="BK194"/>
  <c r="J146"/>
  <c r="BK85"/>
  <c r="J85"/>
  <c r="J180"/>
  <c r="J177"/>
  <c r="BK192"/>
  <c r="J116"/>
  <c r="BK155"/>
  <c i="5" r="J126"/>
  <c r="BK102"/>
  <c r="J116"/>
  <c r="BK95"/>
  <c r="J93"/>
  <c i="6" r="J93"/>
  <c r="BK91"/>
  <c i="7" r="J289"/>
  <c r="BK216"/>
  <c r="BK261"/>
  <c r="J297"/>
  <c r="BK176"/>
  <c r="BK257"/>
  <c r="J169"/>
  <c r="BK231"/>
  <c r="BK301"/>
  <c r="J231"/>
  <c i="8" r="J88"/>
  <c r="J85"/>
  <c i="9" r="BK122"/>
  <c i="10" r="J95"/>
  <c i="11" r="J93"/>
  <c i="2" r="J841"/>
  <c r="J765"/>
  <c r="J716"/>
  <c r="J604"/>
  <c r="J465"/>
  <c r="J393"/>
  <c r="J322"/>
  <c r="BK187"/>
  <c i="3" r="J262"/>
  <c r="J222"/>
  <c r="J175"/>
  <c r="BK137"/>
  <c r="BK103"/>
  <c r="J253"/>
  <c r="BK224"/>
  <c r="J185"/>
  <c r="J151"/>
  <c r="BK130"/>
  <c r="BK288"/>
  <c r="J211"/>
  <c r="J109"/>
  <c r="J186"/>
  <c r="J98"/>
  <c r="J166"/>
  <c i="4" r="BK195"/>
  <c i="7" r="BK247"/>
  <c r="BK287"/>
  <c r="J192"/>
  <c r="BK152"/>
  <c r="BK197"/>
  <c r="J178"/>
  <c i="8" r="J86"/>
  <c i="9" r="BK94"/>
  <c r="BK105"/>
  <c i="10" r="BK95"/>
  <c i="2" r="J1226"/>
  <c r="BK1073"/>
  <c r="J971"/>
  <c r="BK850"/>
  <c r="BK759"/>
  <c r="BK581"/>
  <c r="J452"/>
  <c r="J330"/>
  <c r="J165"/>
  <c i="3" r="BK234"/>
  <c r="BK189"/>
  <c r="BK146"/>
  <c r="J252"/>
  <c r="J225"/>
  <c r="BK163"/>
  <c r="BK136"/>
  <c r="BK101"/>
  <c r="BK166"/>
  <c r="J172"/>
  <c r="BK140"/>
  <c r="BK220"/>
  <c r="BK208"/>
  <c i="4" r="J195"/>
  <c r="J208"/>
  <c r="BK146"/>
  <c r="J124"/>
  <c r="J100"/>
  <c i="5" r="BK124"/>
  <c r="J117"/>
  <c i="6" r="J127"/>
  <c r="BK100"/>
  <c i="7" r="J148"/>
  <c r="J278"/>
  <c r="BK235"/>
  <c r="BK145"/>
  <c r="BK163"/>
  <c i="8" r="BK103"/>
  <c r="BK90"/>
  <c i="9" r="J98"/>
  <c r="J117"/>
  <c r="J106"/>
  <c i="10" r="BK96"/>
  <c i="1" r="AS54"/>
  <c i="2" r="BK463"/>
  <c r="J336"/>
  <c r="BK219"/>
  <c i="3" r="BK131"/>
  <c r="BK197"/>
  <c i="4" r="BK206"/>
  <c r="J163"/>
  <c r="J108"/>
  <c r="BK91"/>
  <c i="5" r="BK110"/>
  <c r="J115"/>
  <c i="6" r="BK116"/>
  <c i="7" r="J189"/>
  <c r="J139"/>
  <c r="J183"/>
  <c r="BK199"/>
  <c r="BK203"/>
  <c i="9" r="J127"/>
  <c i="10" r="BK85"/>
  <c i="2" r="J1235"/>
  <c r="J968"/>
  <c r="J859"/>
  <c r="J760"/>
  <c r="J571"/>
  <c r="BK452"/>
  <c r="BK387"/>
  <c r="J320"/>
  <c r="J127"/>
  <c i="3" r="BK215"/>
  <c r="BK102"/>
  <c r="J130"/>
  <c r="BK151"/>
  <c r="J235"/>
  <c r="BK200"/>
  <c i="4" r="BK120"/>
  <c r="J138"/>
  <c r="BK132"/>
  <c r="BK157"/>
  <c i="5" r="J103"/>
  <c r="BK94"/>
  <c i="6" r="J130"/>
  <c r="BK108"/>
  <c i="7" r="J214"/>
  <c r="J104"/>
  <c r="J219"/>
  <c r="J211"/>
  <c r="J161"/>
  <c i="10" r="J82"/>
  <c i="11" r="J97"/>
  <c i="2" r="J1179"/>
  <c r="BK1000"/>
  <c r="BK879"/>
  <c r="J799"/>
  <c r="BK747"/>
  <c r="J644"/>
  <c r="BK445"/>
  <c r="J332"/>
  <c r="J235"/>
  <c i="3" r="J219"/>
  <c i="4" r="BK150"/>
  <c i="7" r="BK304"/>
  <c r="BK242"/>
  <c r="J134"/>
  <c r="BK276"/>
  <c r="BK289"/>
  <c r="J233"/>
  <c r="BK161"/>
  <c r="BK204"/>
  <c r="J136"/>
  <c i="9" r="BK121"/>
  <c r="J90"/>
  <c r="J110"/>
  <c i="10" r="J84"/>
  <c i="11" r="J94"/>
  <c i="2" r="BK1203"/>
  <c r="J1163"/>
  <c r="BK880"/>
  <c r="BK857"/>
  <c r="J812"/>
  <c r="J769"/>
  <c r="J751"/>
  <c r="J730"/>
  <c r="J700"/>
  <c r="J581"/>
  <c r="BK512"/>
  <c r="J442"/>
  <c r="BK338"/>
  <c r="BK298"/>
  <c r="J239"/>
  <c r="F36"/>
  <c i="3" r="BK281"/>
  <c r="J205"/>
  <c r="BK165"/>
  <c r="BK111"/>
  <c r="BK283"/>
  <c r="J176"/>
  <c r="BK248"/>
  <c r="BK216"/>
  <c r="BK108"/>
  <c i="4" r="J186"/>
  <c i="7" r="BK267"/>
  <c r="J265"/>
  <c r="J215"/>
  <c r="J238"/>
  <c i="8" r="J95"/>
  <c i="9" r="J120"/>
  <c r="J85"/>
  <c i="10" r="BK88"/>
  <c i="2" r="J1203"/>
  <c r="BK1121"/>
  <c r="J884"/>
  <c r="BK825"/>
  <c r="BK745"/>
  <c r="J562"/>
  <c r="BK419"/>
  <c r="J246"/>
  <c i="3" r="BK270"/>
  <c r="BK195"/>
  <c r="BK124"/>
  <c r="BK278"/>
  <c r="BK217"/>
  <c r="J158"/>
  <c r="BK118"/>
  <c r="J118"/>
  <c r="J111"/>
  <c r="J149"/>
  <c r="J207"/>
  <c r="J174"/>
  <c i="4" r="J120"/>
  <c r="J192"/>
  <c r="J197"/>
  <c r="BK166"/>
  <c i="5" r="J121"/>
  <c r="BK97"/>
  <c i="6" r="BK98"/>
  <c i="7" r="J242"/>
  <c r="J274"/>
  <c r="J106"/>
  <c r="J269"/>
  <c r="BK165"/>
  <c r="BK139"/>
  <c i="8" r="J90"/>
  <c r="BK86"/>
  <c i="9" r="J109"/>
  <c r="BK91"/>
  <c i="11" r="J98"/>
  <c i="2" r="BK1106"/>
  <c r="J949"/>
  <c r="J844"/>
  <c r="BK758"/>
  <c r="BK680"/>
  <c r="J512"/>
  <c r="J342"/>
  <c r="J266"/>
  <c i="3" r="J148"/>
  <c r="J277"/>
  <c i="4" r="BK212"/>
  <c r="BK203"/>
  <c r="BK138"/>
  <c r="J130"/>
  <c i="5" r="J122"/>
  <c r="J108"/>
  <c i="6" r="BK130"/>
  <c i="7" r="BK238"/>
  <c r="BK215"/>
  <c r="BK223"/>
  <c r="J146"/>
  <c i="9" r="BK92"/>
  <c i="10" r="J83"/>
  <c i="2" r="J1189"/>
  <c r="BK887"/>
  <c r="BK827"/>
  <c r="BK762"/>
  <c r="BK651"/>
  <c r="BK429"/>
  <c r="J369"/>
  <c r="BK261"/>
  <c i="3" r="J228"/>
  <c r="J161"/>
  <c r="J183"/>
  <c r="J189"/>
  <c r="J260"/>
  <c r="J150"/>
  <c i="4" r="J194"/>
  <c r="BK136"/>
  <c r="BK124"/>
  <c r="J134"/>
  <c i="5" r="J124"/>
  <c r="BK114"/>
  <c r="J105"/>
  <c i="6" r="J121"/>
  <c i="7" r="BK292"/>
  <c r="BK268"/>
  <c r="BK269"/>
  <c r="BK102"/>
  <c r="J303"/>
  <c i="9" r="BK96"/>
  <c i="10" r="J94"/>
  <c i="2" r="BK1240"/>
  <c r="J1121"/>
  <c r="BK915"/>
  <c r="J837"/>
  <c r="BK754"/>
  <c r="J565"/>
  <c r="BK390"/>
  <c r="J328"/>
  <c r="J187"/>
  <c i="4" r="J140"/>
  <c i="7" r="BK285"/>
  <c r="J272"/>
  <c r="BK244"/>
  <c r="BK91"/>
  <c r="BK106"/>
  <c r="BK124"/>
  <c r="BK98"/>
  <c r="J250"/>
  <c r="BK173"/>
  <c r="BK104"/>
  <c r="BK140"/>
  <c i="9" r="J102"/>
  <c r="BK111"/>
  <c r="J94"/>
  <c i="10" r="J96"/>
  <c i="11" r="BK88"/>
  <c i="2" r="BK1226"/>
  <c r="J1169"/>
  <c r="BK527"/>
  <c r="J387"/>
  <c r="J315"/>
  <c r="BK146"/>
  <c i="3" r="BK193"/>
  <c r="J287"/>
  <c r="BK188"/>
  <c r="J224"/>
  <c r="J147"/>
  <c r="J217"/>
  <c r="BK203"/>
  <c i="4" r="J167"/>
  <c i="2" r="J1240"/>
  <c r="J1225"/>
  <c r="J1106"/>
  <c r="J996"/>
  <c r="J879"/>
  <c r="BK833"/>
  <c r="J761"/>
  <c r="BK627"/>
  <c r="BK486"/>
  <c r="BK346"/>
  <c r="BK235"/>
  <c r="F37"/>
  <c i="9" r="BK110"/>
  <c i="10" r="BK89"/>
  <c i="2" r="BK1242"/>
  <c r="J1091"/>
  <c r="BK930"/>
  <c r="J789"/>
  <c r="J673"/>
  <c r="BK393"/>
  <c r="BK279"/>
  <c i="3" r="BK256"/>
  <c r="J209"/>
  <c r="J165"/>
  <c r="BK113"/>
  <c r="BK261"/>
  <c r="BK184"/>
  <c r="BK153"/>
  <c r="BK110"/>
  <c r="BK235"/>
  <c r="BK259"/>
  <c r="J192"/>
  <c r="BK183"/>
  <c i="4" r="J205"/>
  <c r="BK112"/>
  <c r="J87"/>
  <c r="BK145"/>
  <c r="BK185"/>
  <c r="J88"/>
  <c r="BK93"/>
  <c i="5" r="J104"/>
  <c r="BK120"/>
  <c r="BK88"/>
  <c i="6" r="BK89"/>
  <c i="7" r="J287"/>
  <c r="J188"/>
  <c r="BK159"/>
  <c r="BK294"/>
  <c r="BK252"/>
  <c r="BK183"/>
  <c r="J203"/>
  <c r="J98"/>
  <c i="8" r="J102"/>
  <c i="9" r="J103"/>
  <c r="J108"/>
  <c i="2" r="J34"/>
  <c l="1" r="BK106"/>
  <c r="J106"/>
  <c r="J62"/>
  <c r="R184"/>
  <c r="BK431"/>
  <c r="J431"/>
  <c r="J72"/>
  <c r="P744"/>
  <c r="P886"/>
  <c r="BK970"/>
  <c r="J970"/>
  <c r="J76"/>
  <c r="P1075"/>
  <c r="BK1243"/>
  <c r="J1243"/>
  <c r="J79"/>
  <c i="3" r="BK93"/>
  <c r="P121"/>
  <c r="P169"/>
  <c r="BK212"/>
  <c r="J212"/>
  <c r="J67"/>
  <c r="R226"/>
  <c r="T276"/>
  <c i="4" r="R84"/>
  <c r="R83"/>
  <c i="6" r="P97"/>
  <c r="P120"/>
  <c i="7" r="R101"/>
  <c r="P154"/>
  <c r="P299"/>
  <c i="8" r="T101"/>
  <c i="2" r="T106"/>
  <c r="T258"/>
  <c r="BK278"/>
  <c r="J278"/>
  <c r="J67"/>
  <c r="P319"/>
  <c r="BK389"/>
  <c r="J389"/>
  <c r="J69"/>
  <c r="T389"/>
  <c r="R412"/>
  <c r="R422"/>
  <c r="BK744"/>
  <c r="J744"/>
  <c r="J73"/>
  <c r="BK886"/>
  <c r="J886"/>
  <c r="J75"/>
  <c r="T970"/>
  <c r="P1183"/>
  <c i="3" r="BK121"/>
  <c r="J121"/>
  <c r="J63"/>
  <c r="T121"/>
  <c r="R169"/>
  <c r="P212"/>
  <c r="P244"/>
  <c i="4" r="T207"/>
  <c i="5" r="T83"/>
  <c r="T82"/>
  <c r="T81"/>
  <c i="6" r="BK102"/>
  <c r="J102"/>
  <c r="J63"/>
  <c r="T107"/>
  <c i="7" r="T101"/>
  <c r="T154"/>
  <c r="BK284"/>
  <c r="J284"/>
  <c r="J66"/>
  <c i="8" r="R101"/>
  <c i="2" r="R106"/>
  <c r="R100"/>
  <c r="R258"/>
  <c r="T278"/>
  <c r="T431"/>
  <c r="BK864"/>
  <c r="J864"/>
  <c r="J74"/>
  <c r="T864"/>
  <c r="P970"/>
  <c r="T1075"/>
  <c r="R1243"/>
  <c i="3" r="BK133"/>
  <c r="J133"/>
  <c r="J64"/>
  <c r="BK199"/>
  <c r="J199"/>
  <c r="J66"/>
  <c r="BK226"/>
  <c r="J226"/>
  <c r="J68"/>
  <c r="R276"/>
  <c i="4" r="BK207"/>
  <c r="J207"/>
  <c r="J62"/>
  <c i="5" r="P83"/>
  <c r="P82"/>
  <c r="P81"/>
  <c i="1" r="AU58"/>
  <c i="6" r="R88"/>
  <c r="R102"/>
  <c r="T120"/>
  <c i="7" r="P90"/>
  <c r="P89"/>
  <c r="BK196"/>
  <c r="J196"/>
  <c r="J65"/>
  <c r="P284"/>
  <c r="R296"/>
  <c r="T299"/>
  <c i="8" r="R84"/>
  <c r="R83"/>
  <c r="R82"/>
  <c i="9" r="P82"/>
  <c r="R123"/>
  <c i="11" r="BK81"/>
  <c r="BK80"/>
  <c r="J80"/>
  <c r="J59"/>
  <c i="2" r="P106"/>
  <c r="T184"/>
  <c r="T100"/>
  <c r="BK319"/>
  <c r="J319"/>
  <c r="J68"/>
  <c r="T319"/>
  <c r="P389"/>
  <c r="BK412"/>
  <c r="J412"/>
  <c r="J70"/>
  <c r="T412"/>
  <c r="P422"/>
  <c r="R744"/>
  <c r="P864"/>
  <c r="T886"/>
  <c r="BK1183"/>
  <c r="J1183"/>
  <c r="J78"/>
  <c r="P1243"/>
  <c i="3" r="R93"/>
  <c r="P133"/>
  <c r="T169"/>
  <c r="R212"/>
  <c r="BK244"/>
  <c r="J244"/>
  <c r="J69"/>
  <c r="P276"/>
  <c i="4" r="BK84"/>
  <c r="J84"/>
  <c r="J61"/>
  <c r="P207"/>
  <c i="6" r="P88"/>
  <c r="T97"/>
  <c r="BK120"/>
  <c r="J120"/>
  <c r="J65"/>
  <c i="7" r="BK101"/>
  <c r="T196"/>
  <c r="T296"/>
  <c i="8" r="P101"/>
  <c i="9" r="BK82"/>
  <c r="J82"/>
  <c r="J60"/>
  <c r="BK123"/>
  <c r="J123"/>
  <c r="J61"/>
  <c i="10" r="T81"/>
  <c r="T80"/>
  <c i="2" r="BK184"/>
  <c r="J184"/>
  <c r="J63"/>
  <c r="BK258"/>
  <c r="J258"/>
  <c r="J64"/>
  <c r="P278"/>
  <c r="R431"/>
  <c r="R886"/>
  <c r="BK1075"/>
  <c r="J1075"/>
  <c r="J77"/>
  <c r="R1183"/>
  <c i="3" r="P93"/>
  <c r="R133"/>
  <c r="T199"/>
  <c r="R244"/>
  <c i="4" r="T84"/>
  <c r="T83"/>
  <c r="T82"/>
  <c i="6" r="BK97"/>
  <c r="J97"/>
  <c r="J62"/>
  <c r="BK107"/>
  <c r="J107"/>
  <c r="J64"/>
  <c i="7" r="BK90"/>
  <c r="BK89"/>
  <c r="J89"/>
  <c r="J60"/>
  <c r="R90"/>
  <c r="R89"/>
  <c r="BK154"/>
  <c r="J154"/>
  <c r="J64"/>
  <c r="R154"/>
  <c r="T284"/>
  <c r="R299"/>
  <c i="8" r="BK84"/>
  <c r="BK83"/>
  <c r="BK82"/>
  <c r="J82"/>
  <c r="BK101"/>
  <c r="J101"/>
  <c r="J62"/>
  <c i="9" r="P123"/>
  <c i="10" r="BK81"/>
  <c r="J81"/>
  <c r="J60"/>
  <c i="5" r="R83"/>
  <c r="R82"/>
  <c r="R81"/>
  <c i="6" r="R97"/>
  <c r="R107"/>
  <c i="11" r="P81"/>
  <c r="P80"/>
  <c i="1" r="AU64"/>
  <c i="2" r="P431"/>
  <c r="T1183"/>
  <c i="3" r="T93"/>
  <c r="T133"/>
  <c r="P199"/>
  <c r="T212"/>
  <c r="T226"/>
  <c r="BK276"/>
  <c r="J276"/>
  <c r="J70"/>
  <c i="4" r="R207"/>
  <c i="5" r="BK83"/>
  <c r="J83"/>
  <c r="J61"/>
  <c i="6" r="BK88"/>
  <c r="J88"/>
  <c r="J61"/>
  <c r="P102"/>
  <c r="P107"/>
  <c i="7" r="P101"/>
  <c r="R196"/>
  <c r="BK296"/>
  <c r="J296"/>
  <c r="J67"/>
  <c r="BK299"/>
  <c r="J299"/>
  <c r="J68"/>
  <c i="8" r="T84"/>
  <c r="T83"/>
  <c r="T82"/>
  <c i="9" r="T82"/>
  <c i="10" r="R81"/>
  <c r="R80"/>
  <c i="11" r="R81"/>
  <c r="R80"/>
  <c i="2" r="P184"/>
  <c r="P258"/>
  <c r="R278"/>
  <c r="R319"/>
  <c r="R389"/>
  <c r="P412"/>
  <c r="BK422"/>
  <c r="J422"/>
  <c r="J71"/>
  <c r="T422"/>
  <c r="T744"/>
  <c r="R864"/>
  <c r="R970"/>
  <c r="R1075"/>
  <c r="T1243"/>
  <c i="3" r="R121"/>
  <c r="BK169"/>
  <c r="J169"/>
  <c r="J65"/>
  <c r="R199"/>
  <c r="P226"/>
  <c r="T244"/>
  <c i="4" r="P84"/>
  <c r="P83"/>
  <c r="P82"/>
  <c i="1" r="AU57"/>
  <c i="6" r="T88"/>
  <c r="T87"/>
  <c r="T86"/>
  <c r="T102"/>
  <c r="R120"/>
  <c i="7" r="T90"/>
  <c r="T89"/>
  <c r="P196"/>
  <c r="R284"/>
  <c r="P296"/>
  <c i="8" r="P84"/>
  <c r="P83"/>
  <c r="P82"/>
  <c i="1" r="AU61"/>
  <c i="9" r="R82"/>
  <c r="R81"/>
  <c r="T123"/>
  <c i="10" r="P81"/>
  <c r="P80"/>
  <c i="1" r="AU63"/>
  <c i="11" r="T81"/>
  <c r="T80"/>
  <c i="2" r="BK101"/>
  <c r="J101"/>
  <c r="J61"/>
  <c r="BK274"/>
  <c r="J274"/>
  <c r="J65"/>
  <c i="6" r="BK129"/>
  <c r="J129"/>
  <c r="J66"/>
  <c i="11" r="J74"/>
  <c r="BE82"/>
  <c r="BE96"/>
  <c i="10" r="BK80"/>
  <c r="J80"/>
  <c r="J59"/>
  <c i="11" r="E70"/>
  <c r="BE88"/>
  <c r="BE92"/>
  <c r="BE94"/>
  <c r="BE95"/>
  <c r="BE97"/>
  <c r="BE85"/>
  <c r="BE98"/>
  <c r="F55"/>
  <c r="BE86"/>
  <c r="BE90"/>
  <c r="BE93"/>
  <c i="10" r="F55"/>
  <c r="BE85"/>
  <c r="BE93"/>
  <c i="9" r="BK81"/>
  <c r="J81"/>
  <c r="J59"/>
  <c i="10" r="E48"/>
  <c r="BE89"/>
  <c r="BE94"/>
  <c r="BE96"/>
  <c r="J52"/>
  <c r="BE84"/>
  <c r="BE91"/>
  <c r="BE92"/>
  <c r="BE95"/>
  <c r="BE82"/>
  <c r="BE83"/>
  <c r="BE86"/>
  <c r="BE87"/>
  <c r="BE88"/>
  <c r="BE90"/>
  <c i="8" r="J84"/>
  <c r="J61"/>
  <c i="9" r="E48"/>
  <c r="J52"/>
  <c r="F78"/>
  <c r="BE83"/>
  <c r="BE95"/>
  <c r="BE109"/>
  <c r="BE125"/>
  <c r="BE97"/>
  <c r="BE110"/>
  <c r="BE112"/>
  <c r="BE113"/>
  <c r="BE117"/>
  <c r="BE118"/>
  <c r="BE121"/>
  <c r="BE122"/>
  <c r="BE92"/>
  <c r="BE102"/>
  <c r="BE124"/>
  <c i="8" r="J59"/>
  <c i="9" r="BE89"/>
  <c r="BE90"/>
  <c r="BE93"/>
  <c r="BE99"/>
  <c r="BE105"/>
  <c r="BE106"/>
  <c r="BE107"/>
  <c r="BE115"/>
  <c r="BE116"/>
  <c r="BE87"/>
  <c r="BE94"/>
  <c r="BE98"/>
  <c r="BE100"/>
  <c r="BE108"/>
  <c r="BE114"/>
  <c r="BE119"/>
  <c r="BE126"/>
  <c i="8" r="J83"/>
  <c r="J60"/>
  <c i="9" r="BE84"/>
  <c r="BE86"/>
  <c r="BE88"/>
  <c r="BE103"/>
  <c r="BE111"/>
  <c r="BE85"/>
  <c r="BE96"/>
  <c r="BE127"/>
  <c r="BE91"/>
  <c r="BE101"/>
  <c r="BE104"/>
  <c r="BE120"/>
  <c i="7" r="J90"/>
  <c r="J61"/>
  <c i="8" r="BE95"/>
  <c r="F55"/>
  <c r="BE87"/>
  <c r="BE88"/>
  <c r="BE90"/>
  <c r="BE91"/>
  <c r="BE97"/>
  <c r="BE98"/>
  <c r="BE102"/>
  <c i="7" r="J101"/>
  <c r="J63"/>
  <c i="8" r="E48"/>
  <c r="BE89"/>
  <c r="BE93"/>
  <c r="BE103"/>
  <c r="BE86"/>
  <c r="BE96"/>
  <c r="BE99"/>
  <c r="J52"/>
  <c r="BE85"/>
  <c r="BE92"/>
  <c r="BE94"/>
  <c i="1" r="BB61"/>
  <c i="7" r="J52"/>
  <c r="BE147"/>
  <c r="BE152"/>
  <c r="BE169"/>
  <c r="BE172"/>
  <c r="BE178"/>
  <c r="BE179"/>
  <c r="BE183"/>
  <c r="BE185"/>
  <c r="BE187"/>
  <c r="BE201"/>
  <c r="BE202"/>
  <c r="BE205"/>
  <c r="BE108"/>
  <c r="BE112"/>
  <c r="BE114"/>
  <c r="BE126"/>
  <c r="BE136"/>
  <c r="BE142"/>
  <c r="BE176"/>
  <c r="BE223"/>
  <c r="BE224"/>
  <c r="BE225"/>
  <c r="BE245"/>
  <c r="BE257"/>
  <c r="BE277"/>
  <c r="BE279"/>
  <c r="BE281"/>
  <c r="BE285"/>
  <c r="BE290"/>
  <c r="BE305"/>
  <c r="BE110"/>
  <c r="BE115"/>
  <c r="BE134"/>
  <c r="BE137"/>
  <c r="BE144"/>
  <c r="BE146"/>
  <c r="BE163"/>
  <c r="BE213"/>
  <c r="BE214"/>
  <c r="BE215"/>
  <c r="BE216"/>
  <c r="BE219"/>
  <c r="BE265"/>
  <c r="BE268"/>
  <c r="BE269"/>
  <c r="BE270"/>
  <c r="BE275"/>
  <c r="BE287"/>
  <c r="BE304"/>
  <c i="6" r="BK87"/>
  <c r="J87"/>
  <c r="J60"/>
  <c i="7" r="BE95"/>
  <c r="BE98"/>
  <c r="BE102"/>
  <c r="BE106"/>
  <c r="BE130"/>
  <c r="BE141"/>
  <c r="BE149"/>
  <c r="BE151"/>
  <c r="BE189"/>
  <c r="BE209"/>
  <c r="BE226"/>
  <c r="BE229"/>
  <c r="BE235"/>
  <c r="BE240"/>
  <c r="BE242"/>
  <c r="BE244"/>
  <c r="BE252"/>
  <c r="E78"/>
  <c r="BE91"/>
  <c r="BE93"/>
  <c r="BE117"/>
  <c r="BE122"/>
  <c r="BE124"/>
  <c r="BE138"/>
  <c r="BE139"/>
  <c r="BE140"/>
  <c r="BE143"/>
  <c r="BE165"/>
  <c r="BE167"/>
  <c r="BE173"/>
  <c r="BE190"/>
  <c r="BE211"/>
  <c r="BE217"/>
  <c r="BE221"/>
  <c r="BE230"/>
  <c r="BE231"/>
  <c r="BE233"/>
  <c r="BE238"/>
  <c r="BE247"/>
  <c r="BE248"/>
  <c r="BE250"/>
  <c r="BE254"/>
  <c r="BE256"/>
  <c r="BE259"/>
  <c r="BE261"/>
  <c r="BE104"/>
  <c r="BE145"/>
  <c r="BE155"/>
  <c r="BE157"/>
  <c r="BE175"/>
  <c r="BE181"/>
  <c r="BE188"/>
  <c r="BE232"/>
  <c r="BE262"/>
  <c r="BE267"/>
  <c r="BE272"/>
  <c r="BE274"/>
  <c r="BE276"/>
  <c r="BE278"/>
  <c r="BE282"/>
  <c r="BE289"/>
  <c r="BE294"/>
  <c r="BE303"/>
  <c r="BE159"/>
  <c r="BE228"/>
  <c r="BE292"/>
  <c r="BE297"/>
  <c r="BE301"/>
  <c r="F55"/>
  <c r="BE128"/>
  <c r="BE132"/>
  <c r="BE148"/>
  <c r="BE150"/>
  <c r="BE161"/>
  <c r="BE170"/>
  <c r="BE171"/>
  <c r="BE192"/>
  <c r="BE194"/>
  <c r="BE197"/>
  <c r="BE199"/>
  <c r="BE203"/>
  <c r="BE204"/>
  <c r="BE207"/>
  <c r="BE237"/>
  <c r="BE249"/>
  <c r="BE263"/>
  <c r="BE264"/>
  <c r="BE273"/>
  <c r="BE280"/>
  <c r="BE288"/>
  <c r="BE298"/>
  <c r="BE300"/>
  <c r="BE302"/>
  <c i="5" r="BK82"/>
  <c r="J82"/>
  <c r="J60"/>
  <c i="6" r="E48"/>
  <c r="J52"/>
  <c r="BE91"/>
  <c r="BE95"/>
  <c r="BE99"/>
  <c r="BE100"/>
  <c r="BE103"/>
  <c r="BE123"/>
  <c r="BE104"/>
  <c r="BE112"/>
  <c r="BE116"/>
  <c r="BE121"/>
  <c r="BE127"/>
  <c r="F55"/>
  <c r="BE89"/>
  <c r="BE98"/>
  <c r="BE105"/>
  <c r="BE114"/>
  <c r="BE125"/>
  <c r="BE93"/>
  <c r="BE108"/>
  <c r="BE110"/>
  <c r="BE118"/>
  <c r="BE130"/>
  <c i="5" r="BE90"/>
  <c r="BE91"/>
  <c r="BE92"/>
  <c r="BE95"/>
  <c r="BE98"/>
  <c r="BE101"/>
  <c r="BE102"/>
  <c r="BE96"/>
  <c r="BE106"/>
  <c r="J75"/>
  <c r="BE93"/>
  <c r="BE104"/>
  <c r="E48"/>
  <c r="BE117"/>
  <c r="BE120"/>
  <c i="4" r="BK83"/>
  <c r="BK82"/>
  <c r="J82"/>
  <c i="5" r="BE85"/>
  <c r="BE99"/>
  <c r="BE105"/>
  <c r="BE107"/>
  <c r="F78"/>
  <c r="BE119"/>
  <c r="BE84"/>
  <c r="BE87"/>
  <c r="BE88"/>
  <c r="BE89"/>
  <c r="BE103"/>
  <c r="BE110"/>
  <c r="BE111"/>
  <c r="BE112"/>
  <c r="BE118"/>
  <c r="BE123"/>
  <c r="BE86"/>
  <c r="BE94"/>
  <c r="BE97"/>
  <c r="BE100"/>
  <c r="BE108"/>
  <c r="BE109"/>
  <c r="BE113"/>
  <c r="BE114"/>
  <c r="BE115"/>
  <c r="BE116"/>
  <c r="BE121"/>
  <c r="BE122"/>
  <c r="BE124"/>
  <c r="BE125"/>
  <c r="BE126"/>
  <c i="4" r="BE112"/>
  <c r="BE114"/>
  <c r="BE150"/>
  <c r="BE153"/>
  <c r="BE156"/>
  <c r="BE160"/>
  <c r="BE163"/>
  <c r="BE176"/>
  <c r="BE186"/>
  <c i="3" r="J93"/>
  <c r="J62"/>
  <c i="4" r="E48"/>
  <c r="BE118"/>
  <c r="BE139"/>
  <c r="BE140"/>
  <c r="BE147"/>
  <c r="BE155"/>
  <c r="BE169"/>
  <c r="BE179"/>
  <c r="BE87"/>
  <c r="BE100"/>
  <c r="BE134"/>
  <c r="BE136"/>
  <c r="BE144"/>
  <c r="BE145"/>
  <c r="BE174"/>
  <c r="BE182"/>
  <c r="BE191"/>
  <c r="BE195"/>
  <c r="F55"/>
  <c r="BE93"/>
  <c r="BE94"/>
  <c r="BE97"/>
  <c r="BE101"/>
  <c r="BE116"/>
  <c r="BE159"/>
  <c r="BE164"/>
  <c r="BE173"/>
  <c r="BE185"/>
  <c r="BE190"/>
  <c r="BE200"/>
  <c r="BE201"/>
  <c r="J52"/>
  <c r="BE128"/>
  <c r="BE141"/>
  <c r="BE142"/>
  <c r="BE162"/>
  <c r="BE166"/>
  <c r="BE170"/>
  <c r="BE206"/>
  <c r="BE88"/>
  <c r="BE96"/>
  <c r="BE102"/>
  <c r="BE104"/>
  <c r="BE106"/>
  <c r="BE110"/>
  <c r="BE122"/>
  <c r="BE124"/>
  <c r="BE126"/>
  <c r="BE130"/>
  <c r="BE132"/>
  <c r="BE135"/>
  <c r="BE148"/>
  <c r="BE167"/>
  <c r="BE172"/>
  <c r="BE180"/>
  <c r="BE188"/>
  <c r="BE192"/>
  <c r="BE194"/>
  <c r="BE198"/>
  <c r="BE210"/>
  <c r="BE85"/>
  <c r="BE90"/>
  <c r="BE91"/>
  <c r="BE98"/>
  <c r="BE108"/>
  <c r="BE120"/>
  <c r="BE133"/>
  <c r="BE138"/>
  <c r="BE146"/>
  <c r="BE151"/>
  <c r="BE152"/>
  <c r="BE157"/>
  <c r="BE168"/>
  <c r="BE197"/>
  <c r="BE205"/>
  <c r="BE177"/>
  <c r="BE183"/>
  <c r="BE203"/>
  <c r="BE208"/>
  <c r="BE212"/>
  <c i="3" r="BE98"/>
  <c r="BE122"/>
  <c r="BE123"/>
  <c r="BE124"/>
  <c r="BE140"/>
  <c r="BE141"/>
  <c r="BE147"/>
  <c r="BE152"/>
  <c r="BE158"/>
  <c r="BE198"/>
  <c r="BE217"/>
  <c r="BE218"/>
  <c r="BE223"/>
  <c r="BE240"/>
  <c r="BE241"/>
  <c r="BE259"/>
  <c r="BE270"/>
  <c i="2" r="BK277"/>
  <c r="J277"/>
  <c r="J66"/>
  <c i="3" r="BE100"/>
  <c r="BE105"/>
  <c r="BE113"/>
  <c r="BE114"/>
  <c r="BE115"/>
  <c r="BE116"/>
  <c r="BE131"/>
  <c r="BE132"/>
  <c r="BE135"/>
  <c r="BE136"/>
  <c r="BE142"/>
  <c r="BE170"/>
  <c r="BE171"/>
  <c r="BE176"/>
  <c r="BE189"/>
  <c r="BE190"/>
  <c r="BE191"/>
  <c r="BE202"/>
  <c r="BE204"/>
  <c r="BE209"/>
  <c r="BE242"/>
  <c r="BE246"/>
  <c r="BE249"/>
  <c r="BE251"/>
  <c r="BE278"/>
  <c r="BE283"/>
  <c r="BE285"/>
  <c r="E48"/>
  <c r="BE102"/>
  <c r="BE103"/>
  <c r="BE104"/>
  <c r="BE106"/>
  <c r="BE107"/>
  <c r="BE108"/>
  <c r="BE118"/>
  <c r="BE119"/>
  <c r="BE137"/>
  <c r="BE138"/>
  <c r="BE139"/>
  <c r="BE143"/>
  <c r="BE144"/>
  <c r="BE157"/>
  <c r="BE160"/>
  <c r="BE164"/>
  <c r="BE172"/>
  <c r="BE173"/>
  <c r="BE174"/>
  <c r="BE175"/>
  <c r="BE183"/>
  <c r="BE188"/>
  <c r="BE193"/>
  <c r="BE205"/>
  <c r="BE214"/>
  <c r="BE215"/>
  <c r="BE220"/>
  <c r="BE228"/>
  <c r="BE243"/>
  <c r="BE255"/>
  <c r="BE256"/>
  <c r="BE257"/>
  <c r="BE262"/>
  <c r="BE264"/>
  <c r="BE266"/>
  <c r="BE280"/>
  <c r="F87"/>
  <c r="BE94"/>
  <c r="BE96"/>
  <c r="BE99"/>
  <c r="BE120"/>
  <c r="BE126"/>
  <c r="BE128"/>
  <c r="BE149"/>
  <c r="BE150"/>
  <c r="BE177"/>
  <c r="BE179"/>
  <c r="BE181"/>
  <c r="BE206"/>
  <c r="BE207"/>
  <c r="BE216"/>
  <c r="BE224"/>
  <c r="BE227"/>
  <c r="BE231"/>
  <c r="BE239"/>
  <c r="BE261"/>
  <c r="BE288"/>
  <c r="BE291"/>
  <c r="J84"/>
  <c r="BE97"/>
  <c r="BE101"/>
  <c r="BE125"/>
  <c r="BE130"/>
  <c r="BE134"/>
  <c r="BE146"/>
  <c r="BE151"/>
  <c r="BE153"/>
  <c r="BE154"/>
  <c r="BE165"/>
  <c r="BE185"/>
  <c r="BE196"/>
  <c r="BE201"/>
  <c r="BE213"/>
  <c r="BE221"/>
  <c r="BE225"/>
  <c r="BE229"/>
  <c r="BE230"/>
  <c r="BE232"/>
  <c r="BE233"/>
  <c r="BE234"/>
  <c r="BE236"/>
  <c r="BE237"/>
  <c r="BE238"/>
  <c r="BE248"/>
  <c r="BE252"/>
  <c r="BE253"/>
  <c r="BE254"/>
  <c r="BE258"/>
  <c r="BE268"/>
  <c r="BE274"/>
  <c r="BE279"/>
  <c r="BE95"/>
  <c r="BE109"/>
  <c r="BE117"/>
  <c r="BE127"/>
  <c r="BE129"/>
  <c r="BE148"/>
  <c r="BE156"/>
  <c r="BE159"/>
  <c r="BE178"/>
  <c r="BE180"/>
  <c r="BE182"/>
  <c r="BE186"/>
  <c r="BE187"/>
  <c r="BE192"/>
  <c r="BE194"/>
  <c r="BE195"/>
  <c r="BE197"/>
  <c r="BE203"/>
  <c r="BE210"/>
  <c r="BE211"/>
  <c r="BE222"/>
  <c r="BE235"/>
  <c r="BE245"/>
  <c r="BE260"/>
  <c r="BE272"/>
  <c r="BE284"/>
  <c r="BE286"/>
  <c r="BE287"/>
  <c r="BE289"/>
  <c r="BE290"/>
  <c r="BE110"/>
  <c r="BE111"/>
  <c r="BE112"/>
  <c r="BE145"/>
  <c r="BE155"/>
  <c r="BE161"/>
  <c r="BE162"/>
  <c r="BE163"/>
  <c r="BE166"/>
  <c r="BE167"/>
  <c r="BE168"/>
  <c r="BE184"/>
  <c r="BE200"/>
  <c r="BE208"/>
  <c r="BE219"/>
  <c r="BE277"/>
  <c r="BE281"/>
  <c r="BE282"/>
  <c i="1" r="BB55"/>
  <c r="BC55"/>
  <c r="AW55"/>
  <c i="2" r="E48"/>
  <c r="J52"/>
  <c r="F55"/>
  <c r="BE102"/>
  <c r="BE107"/>
  <c r="BE109"/>
  <c r="BE127"/>
  <c r="BE144"/>
  <c r="BE146"/>
  <c r="BE148"/>
  <c r="BE165"/>
  <c r="BE182"/>
  <c r="BE185"/>
  <c r="BE187"/>
  <c r="BE219"/>
  <c r="BE221"/>
  <c r="BE222"/>
  <c r="BE232"/>
  <c r="BE235"/>
  <c r="BE239"/>
  <c r="BE246"/>
  <c r="BE249"/>
  <c r="BE252"/>
  <c r="BE259"/>
  <c r="BE261"/>
  <c r="BE263"/>
  <c r="BE266"/>
  <c r="BE268"/>
  <c r="BE271"/>
  <c r="BE273"/>
  <c r="BE275"/>
  <c r="BE279"/>
  <c r="BE296"/>
  <c r="BE298"/>
  <c r="BE315"/>
  <c r="BE317"/>
  <c r="BE320"/>
  <c r="BE322"/>
  <c r="BE324"/>
  <c r="BE326"/>
  <c r="BE328"/>
  <c r="BE330"/>
  <c r="BE332"/>
  <c r="BE334"/>
  <c r="BE336"/>
  <c r="BE338"/>
  <c r="BE340"/>
  <c r="BE342"/>
  <c r="BE344"/>
  <c r="BE346"/>
  <c r="BE348"/>
  <c r="BE357"/>
  <c r="BE359"/>
  <c r="BE360"/>
  <c r="BE369"/>
  <c r="BE378"/>
  <c r="BE387"/>
  <c r="BE390"/>
  <c r="BE393"/>
  <c r="BE410"/>
  <c r="BE413"/>
  <c r="BE418"/>
  <c r="BE419"/>
  <c r="BE420"/>
  <c r="BE423"/>
  <c r="BE427"/>
  <c r="BE429"/>
  <c r="BE432"/>
  <c r="BE438"/>
  <c r="BE442"/>
  <c r="BE445"/>
  <c r="BE452"/>
  <c r="BE463"/>
  <c r="BE465"/>
  <c r="BE469"/>
  <c r="BE477"/>
  <c r="BE486"/>
  <c r="BE512"/>
  <c r="BE515"/>
  <c r="BE519"/>
  <c r="BE522"/>
  <c r="BE523"/>
  <c r="BE525"/>
  <c r="BE526"/>
  <c r="BE527"/>
  <c r="BE529"/>
  <c r="BE530"/>
  <c r="BE540"/>
  <c r="BE543"/>
  <c r="BE549"/>
  <c r="BE562"/>
  <c r="BE565"/>
  <c r="BE568"/>
  <c r="BE571"/>
  <c r="BE581"/>
  <c r="BE591"/>
  <c r="BE604"/>
  <c r="BE614"/>
  <c r="BE627"/>
  <c r="BE644"/>
  <c r="BE651"/>
  <c r="BE653"/>
  <c r="BE673"/>
  <c r="BE678"/>
  <c r="BE680"/>
  <c r="BE698"/>
  <c r="BE700"/>
  <c r="BE714"/>
  <c r="BE716"/>
  <c r="BE727"/>
  <c r="BE730"/>
  <c r="BE735"/>
  <c r="BE738"/>
  <c r="BE742"/>
  <c r="BE745"/>
  <c r="BE746"/>
  <c r="BE747"/>
  <c r="BE750"/>
  <c r="BE751"/>
  <c r="BE752"/>
  <c r="BE753"/>
  <c r="BE754"/>
  <c r="BE755"/>
  <c r="BE758"/>
  <c r="BE759"/>
  <c r="BE760"/>
  <c r="BE761"/>
  <c r="BE762"/>
  <c r="BE763"/>
  <c r="BE765"/>
  <c r="BE766"/>
  <c r="BE769"/>
  <c r="BE770"/>
  <c r="BE772"/>
  <c r="BE774"/>
  <c r="BE781"/>
  <c r="BE783"/>
  <c r="BE789"/>
  <c r="BE791"/>
  <c r="BE793"/>
  <c r="BE795"/>
  <c r="BE797"/>
  <c r="BE799"/>
  <c r="BE806"/>
  <c r="BE812"/>
  <c r="BE819"/>
  <c r="BE825"/>
  <c r="BE826"/>
  <c r="BE827"/>
  <c r="BE828"/>
  <c r="BE829"/>
  <c r="BE833"/>
  <c r="BE837"/>
  <c r="BE841"/>
  <c r="BE844"/>
  <c r="BE850"/>
  <c r="BE856"/>
  <c r="BE857"/>
  <c r="BE858"/>
  <c r="BE859"/>
  <c r="BE862"/>
  <c r="BE865"/>
  <c r="BE868"/>
  <c r="BE869"/>
  <c r="BE872"/>
  <c r="BE874"/>
  <c r="BE875"/>
  <c r="BE878"/>
  <c r="BE879"/>
  <c r="BE880"/>
  <c r="BE881"/>
  <c r="BE883"/>
  <c r="BE884"/>
  <c r="BE887"/>
  <c r="BE902"/>
  <c r="BE904"/>
  <c r="BE915"/>
  <c r="BE930"/>
  <c r="BE932"/>
  <c r="BE934"/>
  <c r="BE949"/>
  <c r="BE951"/>
  <c r="BE965"/>
  <c r="BE968"/>
  <c r="BE971"/>
  <c r="BE975"/>
  <c r="BE993"/>
  <c r="BE996"/>
  <c r="BE998"/>
  <c r="BE1000"/>
  <c r="BE1018"/>
  <c r="BE1023"/>
  <c r="BE1025"/>
  <c r="BE1044"/>
  <c r="BE1063"/>
  <c r="BE1064"/>
  <c r="BE1065"/>
  <c r="BE1067"/>
  <c r="BE1069"/>
  <c r="BE1071"/>
  <c r="BE1073"/>
  <c r="BE1076"/>
  <c r="BE1091"/>
  <c r="BE1106"/>
  <c r="BE1121"/>
  <c r="BE1146"/>
  <c r="BE1161"/>
  <c r="BE1163"/>
  <c r="BE1169"/>
  <c r="BE1171"/>
  <c r="BE1173"/>
  <c r="BE1177"/>
  <c r="BE1178"/>
  <c r="BE1179"/>
  <c r="BE1181"/>
  <c r="BE1184"/>
  <c r="BE1187"/>
  <c r="BE1189"/>
  <c r="BE1194"/>
  <c r="BE1196"/>
  <c r="BE1203"/>
  <c r="BE1205"/>
  <c r="BE1225"/>
  <c r="BE1226"/>
  <c r="BE1228"/>
  <c r="BE1229"/>
  <c r="BE1230"/>
  <c r="BE1233"/>
  <c r="BE1235"/>
  <c r="BE1237"/>
  <c r="BE1240"/>
  <c r="BE1242"/>
  <c r="BE1244"/>
  <c r="BE1245"/>
  <c r="BE1246"/>
  <c i="1" r="BD55"/>
  <c i="5" r="F37"/>
  <c i="1" r="BD58"/>
  <c i="4" r="F35"/>
  <c i="1" r="BB57"/>
  <c i="4" r="J30"/>
  <c i="6" r="F37"/>
  <c i="1" r="BD59"/>
  <c i="9" r="J34"/>
  <c i="1" r="AW62"/>
  <c i="9" r="F34"/>
  <c i="1" r="BA62"/>
  <c i="3" r="J34"/>
  <c i="1" r="AW56"/>
  <c i="7" r="F34"/>
  <c i="1" r="BA60"/>
  <c i="3" r="F36"/>
  <c i="1" r="BC56"/>
  <c i="7" r="F37"/>
  <c i="1" r="BD60"/>
  <c i="11" r="F34"/>
  <c i="1" r="BA64"/>
  <c i="8" r="F36"/>
  <c i="1" r="BC61"/>
  <c i="5" r="F35"/>
  <c i="1" r="BB58"/>
  <c i="7" r="F35"/>
  <c i="1" r="BB60"/>
  <c i="10" r="J34"/>
  <c i="1" r="AW63"/>
  <c i="11" r="J34"/>
  <c i="1" r="AW64"/>
  <c i="2" r="F34"/>
  <c i="10" r="F37"/>
  <c i="1" r="BD63"/>
  <c i="3" r="F34"/>
  <c i="1" r="BA56"/>
  <c i="5" r="J34"/>
  <c i="1" r="AW58"/>
  <c i="4" r="F34"/>
  <c i="1" r="BA57"/>
  <c i="6" r="J34"/>
  <c i="1" r="AW59"/>
  <c i="9" r="F35"/>
  <c i="1" r="BB62"/>
  <c i="11" r="F36"/>
  <c i="1" r="BC64"/>
  <c i="4" r="J34"/>
  <c i="1" r="AW57"/>
  <c i="8" r="J34"/>
  <c i="1" r="AW61"/>
  <c i="9" r="F36"/>
  <c i="1" r="BC62"/>
  <c i="8" r="J30"/>
  <c i="5" r="F36"/>
  <c i="1" r="BC58"/>
  <c i="7" r="F36"/>
  <c i="1" r="BC60"/>
  <c i="9" r="F37"/>
  <c i="1" r="BD62"/>
  <c i="3" r="F35"/>
  <c i="1" r="BB56"/>
  <c i="10" r="F34"/>
  <c i="1" r="BA63"/>
  <c i="4" r="F37"/>
  <c i="1" r="BD57"/>
  <c i="6" r="F35"/>
  <c i="1" r="BB59"/>
  <c i="5" r="F34"/>
  <c i="1" r="BA58"/>
  <c i="11" r="F35"/>
  <c i="1" r="BB64"/>
  <c i="6" r="F36"/>
  <c i="1" r="BC59"/>
  <c i="4" r="F36"/>
  <c i="1" r="BC57"/>
  <c i="3" r="F37"/>
  <c i="1" r="BD56"/>
  <c i="6" r="F34"/>
  <c i="1" r="BA59"/>
  <c i="10" r="F35"/>
  <c i="1" r="BB63"/>
  <c i="11" r="F37"/>
  <c i="1" r="BD64"/>
  <c i="7" r="J34"/>
  <c i="1" r="AW60"/>
  <c i="10" r="F36"/>
  <c i="1" r="BC63"/>
  <c i="8" r="F34"/>
  <c i="1" r="BA61"/>
  <c i="8" r="F37"/>
  <c i="1" r="BD61"/>
  <c i="2" l="1" r="P100"/>
  <c i="7" r="R100"/>
  <c r="R88"/>
  <c i="3" r="BK92"/>
  <c r="J92"/>
  <c r="J61"/>
  <c i="6" r="P87"/>
  <c r="P86"/>
  <c i="1" r="AU59"/>
  <c i="7" r="BK100"/>
  <c r="J100"/>
  <c r="J62"/>
  <c i="9" r="P81"/>
  <c i="1" r="AU62"/>
  <c i="6" r="R87"/>
  <c r="R86"/>
  <c i="7" r="T100"/>
  <c i="9" r="T81"/>
  <c i="3" r="P92"/>
  <c r="P91"/>
  <c r="P90"/>
  <c i="1" r="AU56"/>
  <c i="2" r="P277"/>
  <c r="P99"/>
  <c i="1" r="AU55"/>
  <c i="2" r="T277"/>
  <c r="T99"/>
  <c r="R277"/>
  <c r="R99"/>
  <c i="3" r="T92"/>
  <c r="T91"/>
  <c r="T90"/>
  <c r="R92"/>
  <c r="R91"/>
  <c r="R90"/>
  <c i="7" r="T88"/>
  <c r="P100"/>
  <c r="P88"/>
  <c i="1" r="AU60"/>
  <c i="4" r="R82"/>
  <c i="1" r="BA55"/>
  <c r="AG61"/>
  <c i="2" r="BK100"/>
  <c r="J100"/>
  <c r="J60"/>
  <c i="11" r="J81"/>
  <c r="J60"/>
  <c i="6" r="BK86"/>
  <c r="J86"/>
  <c r="J59"/>
  <c i="5" r="BK81"/>
  <c r="J81"/>
  <c i="1" r="AG57"/>
  <c i="4" r="J59"/>
  <c r="J83"/>
  <c r="J60"/>
  <c i="10" r="J30"/>
  <c i="1" r="AG63"/>
  <c i="6" r="J33"/>
  <c i="1" r="AV59"/>
  <c r="AT59"/>
  <c i="8" r="J33"/>
  <c i="1" r="AV61"/>
  <c r="AT61"/>
  <c r="AN61"/>
  <c r="BC54"/>
  <c r="W32"/>
  <c i="11" r="J33"/>
  <c i="1" r="AV64"/>
  <c r="AT64"/>
  <c i="4" r="F33"/>
  <c i="1" r="AZ57"/>
  <c i="5" r="F33"/>
  <c i="1" r="AZ58"/>
  <c i="11" r="J30"/>
  <c i="1" r="AG64"/>
  <c i="2" r="F33"/>
  <c i="1" r="AZ55"/>
  <c i="3" r="F33"/>
  <c i="1" r="AZ56"/>
  <c r="BA54"/>
  <c r="W30"/>
  <c i="6" r="F33"/>
  <c i="1" r="AZ59"/>
  <c i="4" r="J33"/>
  <c i="1" r="AV57"/>
  <c r="AT57"/>
  <c r="AN57"/>
  <c i="10" r="J33"/>
  <c i="1" r="AV63"/>
  <c r="AT63"/>
  <c i="7" r="J33"/>
  <c i="1" r="AV60"/>
  <c r="AT60"/>
  <c i="5" r="J33"/>
  <c i="1" r="AV58"/>
  <c r="AT58"/>
  <c i="9" r="J30"/>
  <c i="1" r="AG62"/>
  <c i="10" r="F33"/>
  <c i="1" r="AZ63"/>
  <c r="BB54"/>
  <c r="W31"/>
  <c i="9" r="J33"/>
  <c i="1" r="AV62"/>
  <c r="AT62"/>
  <c r="BD54"/>
  <c r="W33"/>
  <c i="7" r="F33"/>
  <c i="1" r="AZ60"/>
  <c i="9" r="F33"/>
  <c i="1" r="AZ62"/>
  <c i="8" r="F33"/>
  <c i="1" r="AZ61"/>
  <c i="3" r="J33"/>
  <c i="1" r="AV56"/>
  <c r="AT56"/>
  <c i="11" r="F33"/>
  <c i="1" r="AZ64"/>
  <c i="5" r="J30"/>
  <c i="1" r="AG58"/>
  <c i="2" r="J33"/>
  <c i="1" r="AV55"/>
  <c r="AT55"/>
  <c i="3" l="1" r="BK91"/>
  <c r="J91"/>
  <c r="J60"/>
  <c i="2" r="BK99"/>
  <c r="J99"/>
  <c r="J59"/>
  <c i="7" r="BK88"/>
  <c r="J88"/>
  <c r="J59"/>
  <c i="1" r="AN63"/>
  <c i="11" r="J39"/>
  <c i="1" r="AN62"/>
  <c i="10" r="J39"/>
  <c i="9" r="J39"/>
  <c i="8" r="J39"/>
  <c i="1" r="AN58"/>
  <c i="5" r="J59"/>
  <c r="J39"/>
  <c i="4" r="J39"/>
  <c i="1" r="AN64"/>
  <c r="AU54"/>
  <c r="AX54"/>
  <c r="AW54"/>
  <c r="AK30"/>
  <c r="AY54"/>
  <c r="AZ54"/>
  <c r="W29"/>
  <c i="6" r="J30"/>
  <c i="1" r="AG59"/>
  <c r="AN59"/>
  <c i="3" l="1" r="BK90"/>
  <c r="J90"/>
  <c i="6" r="J39"/>
  <c i="3" r="J30"/>
  <c i="1" r="AG56"/>
  <c r="AN56"/>
  <c i="2" r="J30"/>
  <c i="1" r="AG55"/>
  <c r="AN55"/>
  <c i="7" r="J30"/>
  <c i="1" r="AG60"/>
  <c r="AN60"/>
  <c r="AV54"/>
  <c r="AK29"/>
  <c i="3" l="1" r="J59"/>
  <c r="J39"/>
  <c i="2" r="J39"/>
  <c i="7" r="J39"/>
  <c i="1"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<sst xmlns="http://schemas.openxmlformats.org/spreadsheetml/2006/main">
  <si>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</si>
  <si>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</si>
  <si>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</si>
  <si>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</si>
  <si>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</si>
  <si>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{c860cf6a-680c-40a2-814a-c1bbb32d9a33}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</si>
  <si>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</si>
  <si>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</si>
  <si>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</si>
  <si>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</si>
  <si>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</si>
  <si>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</si>
  <si>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</si>
  <si>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</si>
  <si>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220324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</si>
  <si>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</si>
  <si>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</si>
  <si>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KKN a.s.- Objekt B - stavební úpravy lůžkového oddělení ortopedie</t>
  </si>
  <si>
    <t>KSO:</t>
  </si>
  <si>
    <t/>
  </si>
  <si>
    <t>CC-CZ:</t>
  </si>
  <si>
    <t>Místo:</t>
  </si>
  <si>
    <t>Karlovy Vary</t>
  </si>
  <si>
    <t>Datum:</t>
  </si>
  <si>
    <t>22. 4. 2022</t>
  </si>
  <si>
    <t>Zadavatel:</t>
  </si>
  <si>
    <t>IČ:</t>
  </si>
  <si>
    <t>26365804</t>
  </si>
  <si>
    <t>KKN a.s. nem.Karlovy Vary,360 66 Karlovy Vary</t>
  </si>
  <si>
    <t>DIČ:</t>
  </si>
  <si>
    <t>Uchazeč:</t>
  </si>
  <si>
    <t>Vyplň údaj</t>
  </si>
  <si>
    <t>Projektant:</t>
  </si>
  <si>
    <t>43332803</t>
  </si>
  <si>
    <t>Jan Sobotka,Kynšperk n.o.</t>
  </si>
  <si>
    <t>True</t>
  </si>
  <si>
    <t>Zpracovatel:</t>
  </si>
  <si>
    <t>15707431</t>
  </si>
  <si>
    <t>Ing.Jana Handšuhová Smutná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</si>
  <si>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</si>
  <si>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</si>
  <si>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</si>
  <si>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</si>
  <si>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</si>
  <si>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</si>
  <si>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</si>
  <si>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</si>
  <si>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</si>
  <si>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</si>
  <si>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</si>
  <si>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</si>
  <si>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</si>
  <si>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</si>
  <si>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</si>
  <si>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</si>
  <si>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</si>
  <si>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</si>
  <si>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</si>
  <si>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</si>
  <si>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</si>
  <si>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</si>
  <si>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</si>
  <si>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</si>
  <si>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</si>
  <si>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</si>
  <si>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</si>
  <si>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</si>
  <si>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</si>
  <si>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</si>
  <si>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</si>
  <si>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</si>
  <si>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</si>
  <si>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</si>
  <si>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</si>
  <si>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</si>
  <si>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</si>
  <si>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</si>
  <si>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</si>
  <si>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</si>
  <si>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</si>
  <si>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</si>
  <si>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</t>
  </si>
  <si>
    <t>STA</t>
  </si>
  <si>
    <t>1</t>
  </si>
  <si>
    <t>{d345b901-cac8-4333-8549-734dde741534}</t>
  </si>
  <si>
    <t>2</t>
  </si>
  <si>
    <t>02</t>
  </si>
  <si>
    <t>Zařízení slaboproudé elektrotechniky</t>
  </si>
  <si>
    <t>{d42aa981-ace2-4e4f-9dda-ead47b514a5e}</t>
  </si>
  <si>
    <t>03</t>
  </si>
  <si>
    <t>Zařízení silnoproudé elektrotechniky</t>
  </si>
  <si>
    <t>{d301aebc-f84c-450f-9b2a-2aa035338212}</t>
  </si>
  <si>
    <t>04</t>
  </si>
  <si>
    <t>Vzduchotechnika</t>
  </si>
  <si>
    <t>{18ee7652-75c1-4d43-a9fe-222ba5a46bd2}</t>
  </si>
  <si>
    <t>05</t>
  </si>
  <si>
    <t>Vytápění</t>
  </si>
  <si>
    <t>{48ecaeea-f483-4b44-b589-b34d3f544a5e}</t>
  </si>
  <si>
    <t>06</t>
  </si>
  <si>
    <t>Zdravotně technické instalace</t>
  </si>
  <si>
    <t>{542564c8-4e34-4b2b-ae92-1601454cfafa}</t>
  </si>
  <si>
    <t>07</t>
  </si>
  <si>
    <t>Chlazení</t>
  </si>
  <si>
    <t>{5131acf7-eeac-445e-8dc7-f69afc9ba2f0}</t>
  </si>
  <si>
    <t>08</t>
  </si>
  <si>
    <t>Mediciální plyny</t>
  </si>
  <si>
    <t>{94e761bf-7c45-4328-a781-fdfbd7d8691c}</t>
  </si>
  <si>
    <t>09</t>
  </si>
  <si>
    <t>Potrubní pošta</t>
  </si>
  <si>
    <t>{6a0fa637-a425-4e0a-b6a1-379e60533997}</t>
  </si>
  <si>
    <t>10</t>
  </si>
  <si>
    <t>Ostatní a vedlejší náklady</t>
  </si>
  <si>
    <t>VON</t>
  </si>
  <si>
    <t>{9fc9ef8e-4915-4ea3-958a-258d95a4403b}</t>
  </si>
  <si>
    <t>KRYCÍ LIST SOUPISU PRACÍ</t>
  </si>
  <si>
    <t>Objekt:</t>
  </si>
  <si>
    <t>01 -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</si>
  <si>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</si>
  <si>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</si>
  <si>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</si>
  <si>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</si>
  <si>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</si>
  <si>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</si>
  <si>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</si>
  <si>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</si>
  <si>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</si>
  <si>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</si>
  <si>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</si>
  <si>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714 - Akustická a protiotřesová opatření</t>
  </si>
  <si>
    <t xml:space="preserve">    725 - Zdravotechnika - zařizovací předměty</t>
  </si>
  <si>
    <t xml:space="preserve">    735 - Ústřední vytápění - otopná tělesa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</si>
  <si>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</si>
  <si>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</si>
  <si>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</si>
  <si>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</si>
  <si>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</si>
  <si>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</si>
  <si>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</si>
  <si>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</si>
  <si>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</si>
  <si>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O01 -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</si>
  <si>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</si>
  <si>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</si>
  <si>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</si>
  <si>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</si>
  <si>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</si>
  <si>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</si>
  <si>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</si>
  <si>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</si>
  <si>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</si>
  <si>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</si>
  <si>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</si>
  <si>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</si>
  <si>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</si>
  <si>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</si>
  <si>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</si>
  <si>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</si>
  <si>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</si>
  <si>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</si>
  <si>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</si>
  <si>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342272245</t>
  </si>
  <si>
    <t>Příčky z pórobetonových tvárnic hladkých na tenké maltové lože objemová hmotnost do 500 kg/m3, tloušťka příčky 150 mm</t>
  </si>
  <si>
    <t>m2</t>
  </si>
  <si>
    <t>CS ÚRS 2022 01</t>
  </si>
  <si>
    <t>4</t>
  </si>
  <si>
    <t>-1635643837</t>
  </si>
  <si>
    <t>Online PSC</t>
  </si>
  <si>
    <t>https://podminky.urs.cz/item/CS_URS_2022_01/342272245</t>
  </si>
  <si>
    <t>VV</t>
  </si>
  <si>
    <t>"D.1.5.4"</t>
  </si>
  <si>
    <t>1,08*(3,175+0,15+2,35)</t>
  </si>
  <si>
    <t>6</t>
  </si>
  <si>
    <t>Úpravy povrchů, podlahy a osazování výplní</t>
  </si>
  <si>
    <t>612131121</t>
  </si>
  <si>
    <t>Podkladní a spojovací vrstva vnitřních omítaných ploch penetrace disperzní nanášená ručně stěn</t>
  </si>
  <si>
    <t>-1993099133</t>
  </si>
  <si>
    <t>https://podminky.urs.cz/item/CS_URS_2022_01/612131121</t>
  </si>
  <si>
    <t>612325416</t>
  </si>
  <si>
    <t>Oprava vápenocementové omítky vnitřních ploch hladké, tloušťky do 20 mm, s celoplošným přeštukováním, tloušťky štuku 3 mm stěn, v rozsahu opravované plochy do 10%</t>
  </si>
  <si>
    <t>173820298</t>
  </si>
  <si>
    <t>https://podminky.urs.cz/item/CS_URS_2022_01/612325416</t>
  </si>
  <si>
    <t>"4.01"3,5*(5,64+5,035+0,53)</t>
  </si>
  <si>
    <t>"4.02"3,5*(3,425+3,275)</t>
  </si>
  <si>
    <t>"4.03"3,5*(5,29+3,29)-1,1*2,0</t>
  </si>
  <si>
    <t>"4.04"3,5*(3,25+1,0+0,2)</t>
  </si>
  <si>
    <t>"4.05"3,5*(6,15+3,125+3,24)-1,1*2,0</t>
  </si>
  <si>
    <t>"4.06"3,5*(3,5+0,35)</t>
  </si>
  <si>
    <t>"4.07"3,5*(3,3+0,2)</t>
  </si>
  <si>
    <t>"4.08"3,5*(6,2+3,425)</t>
  </si>
  <si>
    <t>"4.09"3,0*(2,9+4,86)-1,4*2,4*2</t>
  </si>
  <si>
    <t>"4.10"3,0*(8,5+3,0+3,04+0,71)-1,4*2,4*3-1,5*2,02</t>
  </si>
  <si>
    <t>"4.12"2,8*2,705</t>
  </si>
  <si>
    <t>"4.16"3,5*3,325-0,6*2,4*2</t>
  </si>
  <si>
    <t>"4.17"3,5*2,7-1,4*2,4</t>
  </si>
  <si>
    <t>"4.18"3,5*(5,425+1,5+0,5+1,85)-1,4*2,4*2</t>
  </si>
  <si>
    <t>"4.19"0,8*(1,2*2+0,25+2,25*2+2,5)</t>
  </si>
  <si>
    <t>Součet</t>
  </si>
  <si>
    <t>631311214</t>
  </si>
  <si>
    <t>Mazanina z betonu prostého se zvýšenými nároky na prostředí tl. přes 50 do 80 mm tř. C 25/30</t>
  </si>
  <si>
    <t>m3</t>
  </si>
  <si>
    <t>-1966083473</t>
  </si>
  <si>
    <t>https://podminky.urs.cz/item/CS_URS_2022_01/631311214</t>
  </si>
  <si>
    <t>"podlaha P3"</t>
  </si>
  <si>
    <t>"4.12"3,92*0,07</t>
  </si>
  <si>
    <t>"podlaha P2"</t>
  </si>
  <si>
    <t>"4.01a"3,6*0,065</t>
  </si>
  <si>
    <t>"4.02a"3,15*0,065</t>
  </si>
  <si>
    <t>"4.03a"4,86*0,065</t>
  </si>
  <si>
    <t>"4.05a"5,17*0,065</t>
  </si>
  <si>
    <t>"4.06a"3,24*0,065</t>
  </si>
  <si>
    <t>"4.07a"3,15*0,065</t>
  </si>
  <si>
    <t>"4.08a"2,99*0,065</t>
  </si>
  <si>
    <t>"4.09a"3,57*0,065</t>
  </si>
  <si>
    <t>"4.11"2,97*0,065</t>
  </si>
  <si>
    <t>"4.13"3,46*0,065</t>
  </si>
  <si>
    <t>"4.14"3,19*0,065</t>
  </si>
  <si>
    <t>5</t>
  </si>
  <si>
    <t>631319171</t>
  </si>
  <si>
    <t>Příplatek k cenám mazanin za stržení povrchu spodní vrstvy mazaniny latí před vložením výztuže nebo pletiva pro tl. obou vrstev mazaniny přes 50 do 80 mm</t>
  </si>
  <si>
    <t>-916062115</t>
  </si>
  <si>
    <t>https://podminky.urs.cz/item/CS_URS_2022_01/631319171</t>
  </si>
  <si>
    <t>631319195</t>
  </si>
  <si>
    <t>Příplatek k cenám mazanin za malou plochu do 5 m2 jednotlivě mazanina tl. přes 50 do 80 mm</t>
  </si>
  <si>
    <t>1341484963</t>
  </si>
  <si>
    <t>https://podminky.urs.cz/item/CS_URS_2022_01/631319195</t>
  </si>
  <si>
    <t>7</t>
  </si>
  <si>
    <t>631362021</t>
  </si>
  <si>
    <t>Výztuž mazanin ze svařovaných sítí z drátů typu KARI</t>
  </si>
  <si>
    <t>t</t>
  </si>
  <si>
    <t>-810871775</t>
  </si>
  <si>
    <t>https://podminky.urs.cz/item/CS_URS_2022_01/631362021</t>
  </si>
  <si>
    <t>"4.12"3,92*3,033*0,00108</t>
  </si>
  <si>
    <t>"4.01a"3,6*3,033*0,00108</t>
  </si>
  <si>
    <t>"4.02a"3,15*3,033*0,00108</t>
  </si>
  <si>
    <t>"4.03a"4,86*3,033*0,00108</t>
  </si>
  <si>
    <t>"4.05a"5,17*3,033*0,00108</t>
  </si>
  <si>
    <t>"4.06a"3,24*3,033*0,00108</t>
  </si>
  <si>
    <t>"4.07a"3,15*3,033*0,00108</t>
  </si>
  <si>
    <t>"4.08a"2,99*3,033*0,00108</t>
  </si>
  <si>
    <t>"4.09a"3,57*3,033*0,00108</t>
  </si>
  <si>
    <t>"4.11"2,97*3,033*0,00108</t>
  </si>
  <si>
    <t>"4.13"3,46*3,033*0,00108</t>
  </si>
  <si>
    <t>"4.14"3,19*3,033*0,00108</t>
  </si>
  <si>
    <t>8</t>
  </si>
  <si>
    <t>632452515</t>
  </si>
  <si>
    <t>Potěr rychletuhnoucí ze suchých směsí na bázi hydraulických pojiv, tloušťky přes 20 do 30 mm</t>
  </si>
  <si>
    <t>-818067541</t>
  </si>
  <si>
    <t>https://podminky.urs.cz/item/CS_URS_2022_01/632452515</t>
  </si>
  <si>
    <t>"4.12"3,92</t>
  </si>
  <si>
    <t>"4.01a"3,6</t>
  </si>
  <si>
    <t>"4.02a"3,15</t>
  </si>
  <si>
    <t>"4.03a"4,86</t>
  </si>
  <si>
    <t>"4.05a"5,17</t>
  </si>
  <si>
    <t>"4.06a"3,24</t>
  </si>
  <si>
    <t>"4.07a"3,15</t>
  </si>
  <si>
    <t>"4.08a"2,99</t>
  </si>
  <si>
    <t>"4.09a"3,57</t>
  </si>
  <si>
    <t>"4.11"2,97</t>
  </si>
  <si>
    <t>"4.13"3,46</t>
  </si>
  <si>
    <t>"4.14"3,19</t>
  </si>
  <si>
    <t>9</t>
  </si>
  <si>
    <t>632459115</t>
  </si>
  <si>
    <t>Příplatky k cenám potěrů za polymercementovou přísadu pro tl. potěru 10 mm</t>
  </si>
  <si>
    <t>-1461916068</t>
  </si>
  <si>
    <t>https://podminky.urs.cz/item/CS_URS_2022_01/632459115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</si>
  <si>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</si>
  <si>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</si>
  <si>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</si>
  <si>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-972831103</t>
  </si>
  <si>
    <t>https://podminky.urs.cz/item/CS_URS_2022_01/949101111</t>
  </si>
  <si>
    <t>11</t>
  </si>
  <si>
    <t>952901111</t>
  </si>
  <si>
    <t>Vyčištění budov nebo objektů před předáním do užívání budov bytové nebo občanské výstavby, světlé výšky podlaží do 4 m</t>
  </si>
  <si>
    <t>595819270</t>
  </si>
  <si>
    <t>https://podminky.urs.cz/item/CS_URS_2022_01/952901111</t>
  </si>
  <si>
    <t>"4.01"26,36</t>
  </si>
  <si>
    <t>"4.02"14,4</t>
  </si>
  <si>
    <t>"4.03"24,15</t>
  </si>
  <si>
    <t>"4.04"15,41</t>
  </si>
  <si>
    <t>"4.05"25,83</t>
  </si>
  <si>
    <t>"4.06"14,63</t>
  </si>
  <si>
    <t>"4.07"13,68</t>
  </si>
  <si>
    <t>"4.08"25,87</t>
  </si>
  <si>
    <t>"4.09"14,57</t>
  </si>
  <si>
    <t>"4.10"115,59</t>
  </si>
  <si>
    <t>"4.16"10,78</t>
  </si>
  <si>
    <t>"4.17"9,18</t>
  </si>
  <si>
    <t>"4.18"19,27</t>
  </si>
  <si>
    <t>"4.19"9,22</t>
  </si>
  <si>
    <t>"4.20"11,22</t>
  </si>
  <si>
    <t>"4.21"8,45</t>
  </si>
  <si>
    <t>"4.22"31,2</t>
  </si>
  <si>
    <t>12</t>
  </si>
  <si>
    <t>953943211</t>
  </si>
  <si>
    <t>Osazování drobných kovových předmětů kotvených do stěny hasicího přístroje</t>
  </si>
  <si>
    <t>kus</t>
  </si>
  <si>
    <t>325403818</t>
  </si>
  <si>
    <t>https://podminky.urs.cz/item/CS_URS_2022_01/953943211</t>
  </si>
  <si>
    <t>13</t>
  </si>
  <si>
    <t>M</t>
  </si>
  <si>
    <t>4493211R</t>
  </si>
  <si>
    <t>přístroj hasicí ruční práškový PG 6 21 A</t>
  </si>
  <si>
    <t>2015457856</t>
  </si>
  <si>
    <t>14</t>
  </si>
  <si>
    <t>965042231</t>
  </si>
  <si>
    <t>Bourání mazanin betonových nebo z litého asfaltu tl. přes 100 mm, plochy do 4 m2</t>
  </si>
  <si>
    <t>163320813</t>
  </si>
  <si>
    <t>https://podminky.urs.cz/item/CS_URS_2022_01/965042231</t>
  </si>
  <si>
    <t>"pozn.04"28,000*0,15</t>
  </si>
  <si>
    <t>"pozn.41"</t>
  </si>
  <si>
    <t>"4.11"4,71</t>
  </si>
  <si>
    <t>"4.12"4,12*0,15</t>
  </si>
  <si>
    <t>"4.13"2,67*0,15</t>
  </si>
  <si>
    <t>"4.14"1,13*0,15</t>
  </si>
  <si>
    <t>"4.15"1,3*0,15</t>
  </si>
  <si>
    <t>974031134</t>
  </si>
  <si>
    <t>Vysekání rýh ve zdivu cihelném na maltu vápennou nebo vápenocementovou do hl. 50 mm a šířky do 150 mm</t>
  </si>
  <si>
    <t>m</t>
  </si>
  <si>
    <t>392204058</t>
  </si>
  <si>
    <t>https://podminky.urs.cz/item/CS_URS_2022_01/974031134</t>
  </si>
  <si>
    <t>"pozn.29"2,0*5</t>
  </si>
  <si>
    <t>16</t>
  </si>
  <si>
    <t>974031144</t>
  </si>
  <si>
    <t>Vysekání rýh ve zdivu cihelném na maltu vápennou nebo vápenocementovou do hl. 70 mm a šířky do 150 mm</t>
  </si>
  <si>
    <t>-1310219076</t>
  </si>
  <si>
    <t>https://podminky.urs.cz/item/CS_URS_2022_01/974031144</t>
  </si>
  <si>
    <t>"pozn.42"</t>
  </si>
  <si>
    <t>"4.05"2,5</t>
  </si>
  <si>
    <t>17</t>
  </si>
  <si>
    <t>974042554</t>
  </si>
  <si>
    <t>Vysekání rýh v betonové nebo jiné monolitické dlažbě s betonovým podkladem do hl. 100 mm a šířky do 150 mm</t>
  </si>
  <si>
    <t>305683343</t>
  </si>
  <si>
    <t>https://podminky.urs.cz/item/CS_URS_2022_01/974042554</t>
  </si>
  <si>
    <t>"pozn.34"</t>
  </si>
  <si>
    <t>"4.17"2,3+0,3</t>
  </si>
  <si>
    <t>"pozn.33"</t>
  </si>
  <si>
    <t>"4.10"2,5</t>
  </si>
  <si>
    <t>18</t>
  </si>
  <si>
    <t>977151112</t>
  </si>
  <si>
    <t>Jádrové vrty diamantovými korunkami do stavebních materiálů (železobetonu, betonu, cihel, obkladů, dlažeb, kamene) průměru přes 35 do 40 mm</t>
  </si>
  <si>
    <t>-1226962995</t>
  </si>
  <si>
    <t>https://podminky.urs.cz/item/CS_URS_2022_01/977151112</t>
  </si>
  <si>
    <t>"pozn.31"0,45*12</t>
  </si>
  <si>
    <t>19</t>
  </si>
  <si>
    <t>977151113</t>
  </si>
  <si>
    <t>Jádrové vrty diamantovými korunkami do stavebních materiálů (železobetonu, betonu, cihel, obkladů, dlažeb, kamene) průměru přes 40 do 50 mm</t>
  </si>
  <si>
    <t>1708423318</t>
  </si>
  <si>
    <t>https://podminky.urs.cz/item/CS_URS_2022_01/977151113</t>
  </si>
  <si>
    <t>"pozn.32"0,15*14</t>
  </si>
  <si>
    <t>20</t>
  </si>
  <si>
    <t>977151125</t>
  </si>
  <si>
    <t>Jádrové vrty diamantovými korunkami do stavebních materiálů (železobetonu, betonu, cihel, obkladů, dlažeb, kamene) průměru přes 180 do 200 mm</t>
  </si>
  <si>
    <t>104841914</t>
  </si>
  <si>
    <t>https://podminky.urs.cz/item/CS_URS_2022_01/977151125</t>
  </si>
  <si>
    <t>"pozn.37"</t>
  </si>
  <si>
    <t>"4.17"0,3</t>
  </si>
  <si>
    <t>"strop 3.NP"0,3</t>
  </si>
  <si>
    <t>997</t>
  </si>
  <si>
    <t>Přesun sutě</t>
  </si>
  <si>
    <t>997013155</t>
  </si>
  <si>
    <t>Vnitrostaveništní doprava suti a vybouraných hmot vodorovně do 50 m svisle s omezením mechanizace pro budovy a haly výšky přes 15 do 18 m</t>
  </si>
  <si>
    <t>517596850</t>
  </si>
  <si>
    <t>https://podminky.urs.cz/item/CS_URS_2022_01/997013155</t>
  </si>
  <si>
    <t>22</t>
  </si>
  <si>
    <t>997013312</t>
  </si>
  <si>
    <t>Doprava suti shozem montáž a demontáž shozu výšky přes 10 do 20 m</t>
  </si>
  <si>
    <t>-616816471</t>
  </si>
  <si>
    <t>https://podminky.urs.cz/item/CS_URS_2022_01/997013312</t>
  </si>
  <si>
    <t>23</t>
  </si>
  <si>
    <t>997013322</t>
  </si>
  <si>
    <t>Doprava suti shozem montáž a demontáž shozu výšky Příplatek za první a každý další den použití shozu k ceně -3312</t>
  </si>
  <si>
    <t>-2065177349</t>
  </si>
  <si>
    <t>https://podminky.urs.cz/item/CS_URS_2022_01/997013322</t>
  </si>
  <si>
    <t>20*90 'Přepočtené koeficientem množství</t>
  </si>
  <si>
    <t>24</t>
  </si>
  <si>
    <t>997013501</t>
  </si>
  <si>
    <t>Odvoz suti a vybouraných hmot na skládku nebo meziskládku se složením, na vzdálenost do 1 km</t>
  </si>
  <si>
    <t>-1452336800</t>
  </si>
  <si>
    <t>https://podminky.urs.cz/item/CS_URS_2022_01/997013501</t>
  </si>
  <si>
    <t>25</t>
  </si>
  <si>
    <t>997013509</t>
  </si>
  <si>
    <t>Odvoz suti a vybouraných hmot na skládku nebo meziskládku se složením, na vzdálenost Příplatek k ceně za každý další i započatý 1 km přes 1 km</t>
  </si>
  <si>
    <t>485500893</t>
  </si>
  <si>
    <t>https://podminky.urs.cz/item/CS_URS_2022_01/997013509</t>
  </si>
  <si>
    <t>65,219*19 'Přepočtené koeficientem množství</t>
  </si>
  <si>
    <t>26</t>
  </si>
  <si>
    <t>997013631</t>
  </si>
  <si>
    <t>Poplatek za uložení stavebního odpadu na skládce (skládkovné) směsného stavebního a demoličního zatříděného do Katalogu odpadů pod kódem 17 09 04</t>
  </si>
  <si>
    <t>1745787067</t>
  </si>
  <si>
    <t>https://podminky.urs.cz/item/CS_URS_2022_01/997013631</t>
  </si>
  <si>
    <t>27</t>
  </si>
  <si>
    <t>99702200R</t>
  </si>
  <si>
    <t>Zakrytí kontejnerů plachtou,kropení sutu k zamezení prašnosti</t>
  </si>
  <si>
    <t>Kč</t>
  </si>
  <si>
    <t>-747053641</t>
  </si>
  <si>
    <t>998</t>
  </si>
  <si>
    <t>Přesun hmot</t>
  </si>
  <si>
    <t>28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</si>
  <si>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</si>
  <si>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</si>
  <si>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-385348110</t>
  </si>
  <si>
    <t>https://podminky.urs.cz/item/CS_URS_2022_01/998011003</t>
  </si>
  <si>
    <t>PSV</t>
  </si>
  <si>
    <t>Práce a dodávky PSV</t>
  </si>
  <si>
    <t>714</t>
  </si>
  <si>
    <t>Akustická a protiotřesová opatření</t>
  </si>
  <si>
    <t>29</t>
  </si>
  <si>
    <t>714183002</t>
  </si>
  <si>
    <t>Montáž pohltivých a konstrukčních součástí desek izolačních na sraz volně stropů nebo stěn</t>
  </si>
  <si>
    <t>1776657251</t>
  </si>
  <si>
    <t>https://podminky.urs.cz/item/CS_URS_2022_01/714183002</t>
  </si>
  <si>
    <t>30</t>
  </si>
  <si>
    <t>28376554</t>
  </si>
  <si>
    <t>deska polystyrénová pro snížení kročejového hluku (max. zatížení 4 kN/m2) tl 40mm</t>
  </si>
  <si>
    <t>32</t>
  </si>
  <si>
    <t>1766288432</t>
  </si>
  <si>
    <t>43,27*1,1 'Přepočtené koeficientem množství</t>
  </si>
  <si>
    <t>31</t>
  </si>
  <si>
    <t>714186034</t>
  </si>
  <si>
    <t>Montáž pohltivých a konstrukčních součástí zakrytí izolačních vložek sklotkaninou, fólií, pletivem a pod.</t>
  </si>
  <si>
    <t>-1528417840</t>
  </si>
  <si>
    <t>https://podminky.urs.cz/item/CS_URS_2022_01/714186034</t>
  </si>
  <si>
    <t>28329042</t>
  </si>
  <si>
    <t>fólie PE separační či ochranná tl 0,2mm</t>
  </si>
  <si>
    <t>-373990474</t>
  </si>
  <si>
    <t>43,27*1,15 'Přepočtené koeficientem množství</t>
  </si>
  <si>
    <t>33</t>
  </si>
  <si>
    <t>998714203</t>
  </si>
  <si>
    <t>Přesun hmot pro akustická a protiotřesová opatření stanovený procentní sazbou (%) z ceny vodorovná dopravní vzdálenost do 50 m v objektech výšky přes 12 do 24 m</t>
  </si>
  <si>
    <t>%</t>
  </si>
  <si>
    <t>836457504</t>
  </si>
  <si>
    <t>https://podminky.urs.cz/item/CS_URS_2022_01/998714203</t>
  </si>
  <si>
    <t>725</t>
  </si>
  <si>
    <t>Zdravotechnika - zařizovací předměty</t>
  </si>
  <si>
    <t>34</t>
  </si>
  <si>
    <t>72529164R</t>
  </si>
  <si>
    <t>"001"Doplňky zařízení koupelen a záchodů nerezové madlo sprchové 600 mm</t>
  </si>
  <si>
    <t>soubor</t>
  </si>
  <si>
    <t>670586942</t>
  </si>
  <si>
    <t>"4.01a,4.02a,4.06a,4.07a,4.08a,4.09a"6</t>
  </si>
  <si>
    <t>35</t>
  </si>
  <si>
    <t>72529164R.1</t>
  </si>
  <si>
    <t>"O02"Doplňky zařízení koupelen a záchodů nerezové sedačky do sprchy</t>
  </si>
  <si>
    <t>167583528</t>
  </si>
  <si>
    <t>"4.05a"1</t>
  </si>
  <si>
    <t>36</t>
  </si>
  <si>
    <t>72529165R</t>
  </si>
  <si>
    <t>"001"Doplňky zařízení koupelen a záchodů nerezové madlo sprchové 800 mm</t>
  </si>
  <si>
    <t>465953687</t>
  </si>
  <si>
    <t>"4.01a,4.02a,4.06a,4.07a,4.08a,4.09a"6*2</t>
  </si>
  <si>
    <t>37</t>
  </si>
  <si>
    <t>72529211R</t>
  </si>
  <si>
    <t>"O01"Sedátko do sprchy</t>
  </si>
  <si>
    <t>-439462950</t>
  </si>
  <si>
    <t>38</t>
  </si>
  <si>
    <t>72539211R</t>
  </si>
  <si>
    <t>"O03"Sedátko do sprchy</t>
  </si>
  <si>
    <t>-176502521</t>
  </si>
  <si>
    <t>39</t>
  </si>
  <si>
    <t>72529168R</t>
  </si>
  <si>
    <t>"O02"Doplňky zařízení koupelen a záchodů nerezové madlo sprchové 600 x 1100 mm</t>
  </si>
  <si>
    <t>922264450</t>
  </si>
  <si>
    <t>40</t>
  </si>
  <si>
    <t>72529170R</t>
  </si>
  <si>
    <t>"O02"Doplňky zařízení koupelen a záchodů madlo rovné dl 500 mm mat.nerez</t>
  </si>
  <si>
    <t>1267417420</t>
  </si>
  <si>
    <t>41</t>
  </si>
  <si>
    <t>72529171R</t>
  </si>
  <si>
    <t>"O02"Doplňky zařízení koupelen a záchodů smaltované madlo krakorcové dl 900 mm mat.nerez</t>
  </si>
  <si>
    <t>346529302</t>
  </si>
  <si>
    <t>42</t>
  </si>
  <si>
    <t>72529174R</t>
  </si>
  <si>
    <t>"003"Doplňky zařízení koupelen a záchodů nerezové madlo sprchové 600 mm</t>
  </si>
  <si>
    <t>-132347470</t>
  </si>
  <si>
    <t>"4.03a"1</t>
  </si>
  <si>
    <t>43</t>
  </si>
  <si>
    <t>72529175R</t>
  </si>
  <si>
    <t>"003"Doplňky zařízení koupelen a záchodů nerezové madlo sprchové 800 mm</t>
  </si>
  <si>
    <t>549822470</t>
  </si>
  <si>
    <t>"4.05a"1*2</t>
  </si>
  <si>
    <t>44</t>
  </si>
  <si>
    <t>72529181R</t>
  </si>
  <si>
    <t>584215792</t>
  </si>
  <si>
    <t>45</t>
  </si>
  <si>
    <t>72529271R</t>
  </si>
  <si>
    <t>"O02"Tyč a sprchový závěs 900+900 mm</t>
  </si>
  <si>
    <t>1804745346</t>
  </si>
  <si>
    <t>46</t>
  </si>
  <si>
    <t>72529172R</t>
  </si>
  <si>
    <t>"O02"Doplňky zařízení koupelen a záchodů smaltované madlo krakorcové sklopné dl 834 mm mat.nerez</t>
  </si>
  <si>
    <t>1675639904</t>
  </si>
  <si>
    <t>47</t>
  </si>
  <si>
    <t>72529269R</t>
  </si>
  <si>
    <t>"O02"Zrcadlo výklopné pro invalidy 600x400 mm</t>
  </si>
  <si>
    <t>-14016636</t>
  </si>
  <si>
    <t>48</t>
  </si>
  <si>
    <t>725320822</t>
  </si>
  <si>
    <t>Demontáž dřezů dvojitých bez výtokových armatur vestavěných v kuchyňských sestavách</t>
  </si>
  <si>
    <t>-1156070826</t>
  </si>
  <si>
    <t>https://podminky.urs.cz/item/CS_URS_2022_01/725320822</t>
  </si>
  <si>
    <t>"pozn.14"</t>
  </si>
  <si>
    <t>"4.17"1</t>
  </si>
  <si>
    <t>"pozn.15"</t>
  </si>
  <si>
    <t>"4.18"1</t>
  </si>
  <si>
    <t>"pozn.19"</t>
  </si>
  <si>
    <t>"4.19"1</t>
  </si>
  <si>
    <t>49</t>
  </si>
  <si>
    <t>72539170R</t>
  </si>
  <si>
    <t>"O05"Doplňky zařízení koupelen a záchodů madlo rovné dl 600 mm mat.nerez</t>
  </si>
  <si>
    <t>1915882821</t>
  </si>
  <si>
    <t>"4.14"1</t>
  </si>
  <si>
    <t>50</t>
  </si>
  <si>
    <t>72549170R</t>
  </si>
  <si>
    <t>"O06"Doplňky zařízení koupelen a záchodů madlo rovné dl 700 mm mat.nerez</t>
  </si>
  <si>
    <t>1910535083</t>
  </si>
  <si>
    <t>51</t>
  </si>
  <si>
    <t>725820802</t>
  </si>
  <si>
    <t>Demontáž baterií stojánkových do 1 otvoru</t>
  </si>
  <si>
    <t>-850929341</t>
  </si>
  <si>
    <t>https://podminky.urs.cz/item/CS_URS_2022_01/725820802</t>
  </si>
  <si>
    <t>52</t>
  </si>
  <si>
    <t>725850800</t>
  </si>
  <si>
    <t>Demontáž odpadních ventilů všech připojovacích dimenzí</t>
  </si>
  <si>
    <t>1296470278</t>
  </si>
  <si>
    <t>https://podminky.urs.cz/item/CS_URS_2022_01/725850800</t>
  </si>
  <si>
    <t>53</t>
  </si>
  <si>
    <t>725860812</t>
  </si>
  <si>
    <t>Demontáž zápachových uzávěrek pro zařizovací předměty dvojitých</t>
  </si>
  <si>
    <t>-690766923</t>
  </si>
  <si>
    <t>https://podminky.urs.cz/item/CS_URS_2022_01/725860812</t>
  </si>
  <si>
    <t>54</t>
  </si>
  <si>
    <t>998725203</t>
  </si>
  <si>
    <t>Přesun hmot pro zařizovací předměty stanovený procentní sazbou (%) z ceny vodorovná dopravní vzdálenost do 50 m v objektech výšky přes 12 do 24 m</t>
  </si>
  <si>
    <t>-2034398561</t>
  </si>
  <si>
    <t>https://podminky.urs.cz/item/CS_URS_2022_01/998725203</t>
  </si>
  <si>
    <t>735</t>
  </si>
  <si>
    <t>Ústřední vytápění - otopná tělesa</t>
  </si>
  <si>
    <t>55</t>
  </si>
  <si>
    <t>735161811</t>
  </si>
  <si>
    <t>Demontáž otopných těles trubkových s hliníkovými lamelami, stavební délky do 1500 mm</t>
  </si>
  <si>
    <t>729696975</t>
  </si>
  <si>
    <t>https://podminky.urs.cz/item/CS_URS_2022_01/735161811</t>
  </si>
  <si>
    <t>"pozn.03"9</t>
  </si>
  <si>
    <t>56</t>
  </si>
  <si>
    <t>73515001R</t>
  </si>
  <si>
    <t>"pozn.21"demontáž a přemístění tělesa ÚT na investorem určené místo,včetně úpravy připojovacího potrubí</t>
  </si>
  <si>
    <t>kpl</t>
  </si>
  <si>
    <t>-1819164874</t>
  </si>
  <si>
    <t>"4.01"1</t>
  </si>
  <si>
    <t>"4.02"1</t>
  </si>
  <si>
    <t>"4.03"2</t>
  </si>
  <si>
    <t>"4.04"1</t>
  </si>
  <si>
    <t>"4.05"2</t>
  </si>
  <si>
    <t>"4.06"1</t>
  </si>
  <si>
    <t>"4.07"1</t>
  </si>
  <si>
    <t>"4.08"2</t>
  </si>
  <si>
    <t>"4.09"2</t>
  </si>
  <si>
    <t>"4.10"2</t>
  </si>
  <si>
    <t>"4.16"2</t>
  </si>
  <si>
    <t>"4.17"2</t>
  </si>
  <si>
    <t>"4.20"1</t>
  </si>
  <si>
    <t>57</t>
  </si>
  <si>
    <t>998735203</t>
  </si>
  <si>
    <t>Přesun hmot pro otopná tělesa stanovený procentní sazbou (%) z ceny vodorovná dopravní vzdálenost do 50 m v objektech výšky přes 12 do 24 m</t>
  </si>
  <si>
    <t>-1153658586</t>
  </si>
  <si>
    <t>https://podminky.urs.cz/item/CS_URS_2022_01/998735203</t>
  </si>
  <si>
    <t>751</t>
  </si>
  <si>
    <t>58</t>
  </si>
  <si>
    <t>751398031</t>
  </si>
  <si>
    <t>Montáž ostatních zařízení ventilační mřížky do dveří nebo desek, průřezu do 0,040 m2</t>
  </si>
  <si>
    <t>221320658</t>
  </si>
  <si>
    <t>https://podminky.urs.cz/item/CS_URS_2022_01/751398031</t>
  </si>
  <si>
    <t>"mřížky v podhledu-mediciální plyny"15</t>
  </si>
  <si>
    <t>"dveře"15</t>
  </si>
  <si>
    <t>59</t>
  </si>
  <si>
    <t>4297219r</t>
  </si>
  <si>
    <t>mřížka větrací plastová průměru 140 mm</t>
  </si>
  <si>
    <t>1467061976</t>
  </si>
  <si>
    <t>60</t>
  </si>
  <si>
    <t>1240511</t>
  </si>
  <si>
    <t>"Z08"Hliníková dveřní větrací mřížka 425x125 mm s pevnými lamelami</t>
  </si>
  <si>
    <t>705148150</t>
  </si>
  <si>
    <t>61</t>
  </si>
  <si>
    <t>998751202</t>
  </si>
  <si>
    <t>Přesun hmot pro vzduchotechniku stanovený procentní sazbou (%) z ceny vodorovná dopravní vzdálenost do 50 m v objektech výšky přes 12 do 24 m</t>
  </si>
  <si>
    <t>1418356308</t>
  </si>
  <si>
    <t>https://podminky.urs.cz/item/CS_URS_2022_01/998751202</t>
  </si>
  <si>
    <t>762</t>
  </si>
  <si>
    <t>Konstrukce tesařské</t>
  </si>
  <si>
    <t>62</t>
  </si>
  <si>
    <t>76243101R</t>
  </si>
  <si>
    <t>Obložení stěn z dřevoštěpkových desek OSB přibíjených na sraz, tloušťky desky 18 mm</t>
  </si>
  <si>
    <t>850064123</t>
  </si>
  <si>
    <t>0,5*0,62*(7*4+3*4+26*4+4*4+16*2+19*2+9*2+4*4)</t>
  </si>
  <si>
    <t>20*0,62</t>
  </si>
  <si>
    <t>63</t>
  </si>
  <si>
    <t>762495000</t>
  </si>
  <si>
    <t>Spojovací prostředky olištování spár, obložení stropů, střešních podhledů a stěn hřebíky, vruty</t>
  </si>
  <si>
    <t>64613768</t>
  </si>
  <si>
    <t>https://podminky.urs.cz/item/CS_URS_2022_01/762495000</t>
  </si>
  <si>
    <t>64</t>
  </si>
  <si>
    <t>998762203</t>
  </si>
  <si>
    <t>Přesun hmot pro konstrukce tesařské stanovený procentní sazbou (%) z ceny vodorovná dopravní vzdálenost do 50 m v objektech výšky přes 12 do 24 m</t>
  </si>
  <si>
    <t>78391939</t>
  </si>
  <si>
    <t>https://podminky.urs.cz/item/CS_URS_2022_01/998762203</t>
  </si>
  <si>
    <t>763</t>
  </si>
  <si>
    <t>Konstrukce suché výstavby</t>
  </si>
  <si>
    <t>65</t>
  </si>
  <si>
    <t>763101823</t>
  </si>
  <si>
    <t>Vyřezání otvoru v sádrokartonové desce v příčkách nebo v předsazených stěnách s dvojitým opláštěním velikosti otvoru přes 0,02 do 0,05 m2</t>
  </si>
  <si>
    <t>-1191130962</t>
  </si>
  <si>
    <t>https://podminky.urs.cz/item/CS_URS_2022_01/763101823</t>
  </si>
  <si>
    <t>"pozn.39"</t>
  </si>
  <si>
    <t>"3.NP"1</t>
  </si>
  <si>
    <t>66</t>
  </si>
  <si>
    <t>763101826</t>
  </si>
  <si>
    <t>Vyřezání otvoru v sádrokartonové desce v příčkách nebo v předsazených stěnách s dvojitým opláštěním velikosti otvoru přes 0,25 do 0,50 m2</t>
  </si>
  <si>
    <t>-904742668</t>
  </si>
  <si>
    <t>https://podminky.urs.cz/item/CS_URS_2022_01/763101826</t>
  </si>
  <si>
    <t>"pozn.13"</t>
  </si>
  <si>
    <t>"4.17"4</t>
  </si>
  <si>
    <t>67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</si>
  <si>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</si>
  <si>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</si>
  <si>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1317796964</t>
  </si>
  <si>
    <t>https://podminky.urs.cz/item/CS_URS_2022_01/763111411</t>
  </si>
  <si>
    <t>"provizorní příčka"3,75*2,4</t>
  </si>
  <si>
    <t>68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</si>
  <si>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</si>
  <si>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</si>
  <si>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-897309135</t>
  </si>
  <si>
    <t>https://podminky.urs.cz/item/CS_URS_2022_01/763111431</t>
  </si>
  <si>
    <t>"4.11"</t>
  </si>
  <si>
    <t>3,75*2,705*2</t>
  </si>
  <si>
    <t>"4.13+14"</t>
  </si>
  <si>
    <t>3,75*(1,355+1,25+1,1+0,1+1,4)</t>
  </si>
  <si>
    <t>69</t>
  </si>
  <si>
    <t>763111621</t>
  </si>
  <si>
    <t>Příčka ze sádrokartonových desek montáž desek na nosnou konstrukci oboustranně tl. 12,5 mm</t>
  </si>
  <si>
    <t>-299798862</t>
  </si>
  <si>
    <t>https://podminky.urs.cz/item/CS_URS_2022_01/763111621</t>
  </si>
  <si>
    <t>"4.17"</t>
  </si>
  <si>
    <t>3,75*2,7</t>
  </si>
  <si>
    <t>"4.18"</t>
  </si>
  <si>
    <t>3,75*(5,925+1,85)</t>
  </si>
  <si>
    <t>"4.19"</t>
  </si>
  <si>
    <t>3,75*(1,85*2+2,5)</t>
  </si>
  <si>
    <t>"4.10"</t>
  </si>
  <si>
    <t>3,75*1,25</t>
  </si>
  <si>
    <t>70</t>
  </si>
  <si>
    <t>59030025</t>
  </si>
  <si>
    <t>deska SDK impregnovaná H2 tl 12,5mm</t>
  </si>
  <si>
    <t>-789890342</t>
  </si>
  <si>
    <t>62,531*1,1 'Přepočtené koeficientem množství</t>
  </si>
  <si>
    <t>71</t>
  </si>
  <si>
    <t>59030027</t>
  </si>
  <si>
    <t>deska SDK protipožární DF tl 12,5mm</t>
  </si>
  <si>
    <t>1142462630</t>
  </si>
  <si>
    <t>4,688*1,1 'Přepočtené koeficientem množství</t>
  </si>
  <si>
    <t>72</t>
  </si>
  <si>
    <t>76311331R</t>
  </si>
  <si>
    <t>Příčka předsazená ze sádrokartonových desek s nosnou konstrukcí ze zdvojených ocelových profilů UW, CW s mezerou, CW profily navzájem spojeny páskem sádry dvojitě opláštěná deskami standardními A tl. 2 x 12,5 mm s izolací, EI 60, Rw do 54 dB, příčka tl. 150 mm, profil 50</t>
  </si>
  <si>
    <t>-1497856335</t>
  </si>
  <si>
    <t>"4.01"</t>
  </si>
  <si>
    <t>3,75*0,68</t>
  </si>
  <si>
    <t>"4.09"</t>
  </si>
  <si>
    <t>3,75*1,9</t>
  </si>
  <si>
    <t>3,75*(1,41+0,38)</t>
  </si>
  <si>
    <t>73</t>
  </si>
  <si>
    <t>763121476</t>
  </si>
  <si>
    <t>Stěna předsazená ze sádrokartonových desek s nosnou konstrukcí z ocelových profilů CW, UW dvojitě opláštěná deskami vysokopevnostními protipožárními impregnovanými s vysokou mechanickou odolností DFRIH2 tl. 2 x 12,5 mm s izolací, EI 30, Rw do 19 dB, stěna tl. 100 mm, profil 75</t>
  </si>
  <si>
    <t>-927720654</t>
  </si>
  <si>
    <t>https://podminky.urs.cz/item/CS_URS_2022_01/763121476</t>
  </si>
  <si>
    <t>"4.03"</t>
  </si>
  <si>
    <t>3,75*5,2</t>
  </si>
  <si>
    <t>"4.04"</t>
  </si>
  <si>
    <t>3,75*(1,915+0,96)</t>
  </si>
  <si>
    <t>74</t>
  </si>
  <si>
    <t>76312243R</t>
  </si>
  <si>
    <t>Stěna šachtová ze sádrokartonových desek s nosnou konstrukcí z ocelových profilů CW, UW dvojitě opláštěná deskami impregnovanými se skelnou výztuží GM-FH1 tl. 2 x 12,5 mm bez izolace, EI 45/60, profil 50</t>
  </si>
  <si>
    <t>1660661939</t>
  </si>
  <si>
    <t>"pozn.03"</t>
  </si>
  <si>
    <t>"4.01a"</t>
  </si>
  <si>
    <t>0,9*1,15</t>
  </si>
  <si>
    <t>"4.02a"</t>
  </si>
  <si>
    <t>"4.03a"</t>
  </si>
  <si>
    <t>0,9*2*1,25</t>
  </si>
  <si>
    <t>"4.04a"</t>
  </si>
  <si>
    <t>"4.07a</t>
  </si>
  <si>
    <t>"4.08a"</t>
  </si>
  <si>
    <t>"4.09a"</t>
  </si>
  <si>
    <t>"4.14"</t>
  </si>
  <si>
    <t>0,9*0,2*9</t>
  </si>
  <si>
    <t>"poz.05"</t>
  </si>
  <si>
    <t>"4.11"1,1*1,15</t>
  </si>
  <si>
    <t>"pozn.06"</t>
  </si>
  <si>
    <t>"4.13"1,1*1,15</t>
  </si>
  <si>
    <t>"pozn.07"</t>
  </si>
  <si>
    <t>"4.03a"1,15*0,9</t>
  </si>
  <si>
    <t>75</t>
  </si>
  <si>
    <t>763135602</t>
  </si>
  <si>
    <t>Montáž sádrokartonového podhledu opláštění z desek pro bezesparý podhled se standardním tmelením</t>
  </si>
  <si>
    <t>-513967113</t>
  </si>
  <si>
    <t>https://podminky.urs.cz/item/CS_URS_2022_01/763135602</t>
  </si>
  <si>
    <t>"3.NP zpětná montáž"10</t>
  </si>
  <si>
    <t>76</t>
  </si>
  <si>
    <t>763164544</t>
  </si>
  <si>
    <t>Obklad konstrukcí sádrokartonovými deskami včetně ochranných úhelníků ve tvaru L rozvinuté šíře přes 0,4 do 0,8 m, opláštěný deskou vysokopevnostní protipožární impregnovanou DFRIEH2, tl. 2 x 12,5 mm</t>
  </si>
  <si>
    <t>1996726537</t>
  </si>
  <si>
    <t>https://podminky.urs.cz/item/CS_URS_2022_01/763164544</t>
  </si>
  <si>
    <t>"pozn.04"</t>
  </si>
  <si>
    <t>2,8+3,5*3+2,8*2</t>
  </si>
  <si>
    <t>77</t>
  </si>
  <si>
    <t>763181311</t>
  </si>
  <si>
    <t>Výplně otvorů konstrukcí ze sádrokartonových desek montáž zárubně kovové s konstrukcí jednokřídlové</t>
  </si>
  <si>
    <t>993922044</t>
  </si>
  <si>
    <t>https://podminky.urs.cz/item/CS_URS_2022_01/763181311</t>
  </si>
  <si>
    <t>2+1+9+6+2+2</t>
  </si>
  <si>
    <t>78</t>
  </si>
  <si>
    <t>5533159R</t>
  </si>
  <si>
    <t>"Z02+Z03""zárubeň jednokřídlá ocelová pro sádrokartonové příčky tl stěny 110-150mm rozměru 800/1970, 2100mm typ DZD včetně finální povrchové úpravy epoxipolyesterovou barvou</t>
  </si>
  <si>
    <t>-1960524913</t>
  </si>
  <si>
    <t>79</t>
  </si>
  <si>
    <t>5533158R</t>
  </si>
  <si>
    <t>"Z04+Z07"zárubeň jednokřídlá ocelová pro sádrokartonové příčky tl stěny 110-150mm rozměru 1100/1970, 2100mm typ DZD včetně finální povrchové úpravy epoxipolyesterovou barvou</t>
  </si>
  <si>
    <t>1425879373</t>
  </si>
  <si>
    <t>9+2</t>
  </si>
  <si>
    <t>80</t>
  </si>
  <si>
    <t>5533157R</t>
  </si>
  <si>
    <t>"Z05"zárubeň jednokřídlá ocelová pro sádrokartonové příčky tl stěny 75-100mm rozměru 700/1970, 2100mm typ DZD včetně finální povrchové úpravy epoxipolyesterovou barvou</t>
  </si>
  <si>
    <t>-2053213726</t>
  </si>
  <si>
    <t>81</t>
  </si>
  <si>
    <t>5533156R</t>
  </si>
  <si>
    <t>"Z06"zárubeň jednokřídlá ocelová pro sádrokartonové příčky tl stěny 110-150mm rozměru 900/1970, 2100mm typ DZD včetně finální povrchové úpravy epoxipolyesterovou barvou</t>
  </si>
  <si>
    <t>-696097753</t>
  </si>
  <si>
    <t>82</t>
  </si>
  <si>
    <t>763183111</t>
  </si>
  <si>
    <t>Výplně otvorů konstrukcí ze sádrokartonových desek montáž stavebního pouzdra posuvných dveří do sádrokartonové příčky s jednou kapsou pro jedno dveřní křídlo, průchozí šířky do 800 mm</t>
  </si>
  <si>
    <t>-2107965359</t>
  </si>
  <si>
    <t>https://podminky.urs.cz/item/CS_URS_2022_01/763183111</t>
  </si>
  <si>
    <t>83</t>
  </si>
  <si>
    <t>5533161R</t>
  </si>
  <si>
    <t xml:space="preserve">"Z01"pouzdro stavební posuvných dveří jednopouzdrové 800mm  </t>
  </si>
  <si>
    <t>669276119</t>
  </si>
  <si>
    <t>84</t>
  </si>
  <si>
    <t>76321110R</t>
  </si>
  <si>
    <t>Příčka s nosnou konstrukcí z jednoduchých ocelových profilů UW, CW dvojitě opláštěná deskami tl. 2 x 12,5 mm s izolací, EI 90, příčka tl. 150 mm, profil 75, Rw do 64 dB_x000d_
1.strana-vnější sádrovláknitá deska se zvýšenou mechanickou odolností a sníženou povrchovou absorbcí vody tvrdost min.35 Mpa,typ GF-I-W2+vnitřní sádrokartonová deska typu A_x000d_
2.strana dvojité opláštění sádrokartonové desky typu H2 impregnované</t>
  </si>
  <si>
    <t>2116841634</t>
  </si>
  <si>
    <t>3,75*(2,0+0,15+1,8)</t>
  </si>
  <si>
    <t>3,75*(1,8*2+0,125*2)</t>
  </si>
  <si>
    <t>"4.07"</t>
  </si>
  <si>
    <t>3,75*(1,8+0,125)</t>
  </si>
  <si>
    <t>3,75*2,0</t>
  </si>
  <si>
    <t>85</t>
  </si>
  <si>
    <t>76321111R</t>
  </si>
  <si>
    <t>Příčka s nosnou konstrukcí z jednoduchých ocelových profilů UW, CW dvojitě opláštěná deskami tl. 2 x 12,5 mm s izolací, EI 90, příčka tl. 150 mm, profil 75, Rw do 64 dB_x000d_
1.+2.strana Vnější sádrovláknitá deska se zvýšenou mechanickou odolností a sníženou povrchovou absorbcí vody tvrdost min.35 Mpa,typ GF-I-W2+vnitřní sádrokartonová deska typu DFH2-impregnované</t>
  </si>
  <si>
    <t>729083163</t>
  </si>
  <si>
    <t>"4.06a"</t>
  </si>
  <si>
    <t>3,75*1,8</t>
  </si>
  <si>
    <t>86</t>
  </si>
  <si>
    <t>76321112R</t>
  </si>
  <si>
    <t>Příčka s nosnou konstrukcí z jednoduchých ocelových profilů UW, CW dvojitě opláštěná deskami tl. 2 x 12,5 mm s izolací, EI 90, příčka tl. 105 mm, profil 75, Rw do 64 dB_x000d_
1.strana-vnější sádrovláknitá deska se zvýšenou mechanickou odolností a sníženou povrchovou absorbcí vody tvrdost min.35 Mpa,typ GF-I-W2+vnitřní sádrokartonová deska typu A_x000d_
2.strana dvojité opláštění sádrokartonové desky typu H2 impregnované</t>
  </si>
  <si>
    <t>196880467</t>
  </si>
  <si>
    <t>"4.13"</t>
  </si>
  <si>
    <t>3,75*1,355</t>
  </si>
  <si>
    <t>3,75*(1,45+0,1+1,1+0,1+1,1+0,1+1,4+0,2)</t>
  </si>
  <si>
    <t>87</t>
  </si>
  <si>
    <t>76321123R</t>
  </si>
  <si>
    <t>Příčka s nosnou konstrukcí z jednoduchých ocelových profilů UW, CW dvojitě opláštěná deskami tl. 2 x 12,5 mm s izolací, EI 90, příčka tl. 125 mm, profil 75, Rw do 64 dB_x000d_
1.strana-vnější sádrovláknitá deska se zvýšenou mechanickou odolností a sníženou povrchovou absorbcí vody tvrdost min.35 Mpa,typ GF-I-W2+vnitřní sádrokartonová deska typu A_x000d_
2.strana dvojité opláštění sádrokartonové desky typu H2 impregnované</t>
  </si>
  <si>
    <t>1170103069</t>
  </si>
  <si>
    <t>https://podminky.urs.cz/item/CS_URS_2022_01/76321123R</t>
  </si>
  <si>
    <t>3,75*(1,8+0,125+1,75)</t>
  </si>
  <si>
    <t>3,75*(2,65+0,125+1,95)</t>
  </si>
  <si>
    <t>"4.07a"</t>
  </si>
  <si>
    <t>3,75*1,75</t>
  </si>
  <si>
    <t>"4.08"</t>
  </si>
  <si>
    <t>3,75*(1,1+1,15)</t>
  </si>
  <si>
    <t>88</t>
  </si>
  <si>
    <t>76321124R</t>
  </si>
  <si>
    <t>Příčka s nosnou konstrukcí z jednoduchých ocelových profilů UW, CW dvojitě opláštěná deskami tl. 2 x 12,5 mm s izolací, EI 90, příčka tl. 125 mm, profil 75, Rw do 64 dB_x000d_
1.strana Vnější sádrovláknitá deska se zvýšenou mechanickou odolností a sníženou povrchovou absorbcí vody tvrdost min.35 Mpa,typ GF-I-W2+vnitřní sádrokartonová deska typu DF_x000d_
2.strana Vnější sádrovláknitá deska se zvýšenou mechanickou odolností a sníženou povrchovou absorbcí vody tvrdost min.35 Mpa,typ GF-I-W2+vnitřní sádrokartonová deska typu DFH2-impregnované</t>
  </si>
  <si>
    <t>521812521</t>
  </si>
  <si>
    <t>3,75*(2,125)</t>
  </si>
  <si>
    <t>89</t>
  </si>
  <si>
    <t>76321125R</t>
  </si>
  <si>
    <t>Příčka s nosnou konstrukcí z jednoduchých ocelových profilů UW, CW dvojitě opláštěná deskami tl. 2 x 12,5 mm s izolací, EI 90, příčka tl. 125 mm, profil 75, Rw do 64 dB_x000d_
1.+2.strana Vnější sádrovláknitá deska se zvýšenou mechanickou odolností a sníženou povrchovou absorbcí vody tvrdost min.35 Mpa,typ GF-I-W2+vnitřní sádrokartonová deska typu DFH2-impregnované</t>
  </si>
  <si>
    <t>-1844909246</t>
  </si>
  <si>
    <t>90</t>
  </si>
  <si>
    <t>76321126R</t>
  </si>
  <si>
    <t>Příčka s nosnou konstrukcí z jednoduchých ocelových profilů UW, CW dvojitě opláštěná deskami tl. 2 x 12,5 mm s izolací, EI 90, příčka tl. 125 mm, profil 75, Rw do 64 dB_x000d_
1.strana Vnější sádrovláknitá deska se zvýšenou mechanickou odolností a sníženou povrchovou absorbcí vody tvrdost min.35 Mpa,typ GF-I-W2+vnitřní sádrokartonová deska typu DF_x000d_
2.strana dvojité opláštění sádrokartonové desky typu H2 impregnované</t>
  </si>
  <si>
    <t>1485314972</t>
  </si>
  <si>
    <t>3,75*(3,27-2,125)</t>
  </si>
  <si>
    <t>91</t>
  </si>
  <si>
    <t>76321128R</t>
  </si>
  <si>
    <t xml:space="preserve">Příčka s nosnou konstrukcí z jednoduchých ocelových profilů UW, CW dvojitě opláštěná deskami tl. 2 x 12,5 mm s izolací, EI 90, příčka tl. 150 mm, profil 75, Rw do 64 dB_x000d_
1.+2.strana Vnější sádrovláknitá deska se zvýšenou mechanickou odolností a sníženou povrchovou absorbcí vody tvrdost min.35 Mpa,typ GF-I-W2+vnitřní sádrokartonová deska typu DF_x000d_
 </t>
  </si>
  <si>
    <t>-851253823</t>
  </si>
  <si>
    <t>3,75*3,275</t>
  </si>
  <si>
    <t>3,75*3,3</t>
  </si>
  <si>
    <t>3,75*(3,35*2+0,15)</t>
  </si>
  <si>
    <t>3,75*0,9</t>
  </si>
  <si>
    <t>92</t>
  </si>
  <si>
    <t>76321129R</t>
  </si>
  <si>
    <t>Příčka s nosnou konstrukcí z jednoduchých ocelových profilů UW, CW dvojitě opláštěná deskami tl. 2 x 12,5 mm s izolací, EI 90, příčka tl. 150 mm, profil 75, Rw do 64 dB_x000d_
1.strana Vnější sádrovláknitá deska se zvýšenou mechanickou odolností a sníženou povrchovou absorbcí vody tvrdost min.35 Mpa,typ GF-I-W2+vnitřní sádrokartonová deska typu DF_x000d_
2.strana Vnější sádrovláknitá deska se zvýšenou mechanickou odolností a sníženou povrchovou absorbcí vody tvrdost min.35 Mpa,typ GF-I-W2+vnitřní sádrokartonová deska typu DFH2-impregnované</t>
  </si>
  <si>
    <t>-1833930440</t>
  </si>
  <si>
    <t>"4.06"</t>
  </si>
  <si>
    <t>3,75*2,35</t>
  </si>
  <si>
    <t>3,75*1,11</t>
  </si>
  <si>
    <t>93</t>
  </si>
  <si>
    <t>763111812</t>
  </si>
  <si>
    <t>Demontáž příček ze sádrokartonových desek s nosnou konstrukcí z ocelových profilů jednoduchých, opláštění dvojité</t>
  </si>
  <si>
    <t>-1174130954</t>
  </si>
  <si>
    <t>https://podminky.urs.cz/item/CS_URS_2022_01/763111812</t>
  </si>
  <si>
    <t>"příčky hygienických kabin"</t>
  </si>
  <si>
    <t>3,75*(3,195+1,8+1,16+0,91+3,06+0,28+0,875)</t>
  </si>
  <si>
    <t>3,75*(5,225+1,11+1,15+0,91)</t>
  </si>
  <si>
    <t>3,75*(5,225*3+1,58+0,9+1,24+1,12+1,405+1,18+1,25*3)</t>
  </si>
  <si>
    <t>3,75*(3,35*3+3,325)</t>
  </si>
  <si>
    <t>3,75*(1,41+0,35+2,315+1,33+1,14+0,9)</t>
  </si>
  <si>
    <t>3,75*(1,28+1,18+0,9)</t>
  </si>
  <si>
    <t>3,75*(1,3+1,16+0,9+5,2+0,88+1,16+1,29)</t>
  </si>
  <si>
    <t>3,75*(1,925+1,2+1,05)</t>
  </si>
  <si>
    <t>94</t>
  </si>
  <si>
    <t>763121811</t>
  </si>
  <si>
    <t>Demontáž předsazených nebo šachtových stěn ze sádrokartonových desek s nosnou konstrukcí z ocelových profilů jednoduchých, opláštění jednoduché</t>
  </si>
  <si>
    <t>-96890397</t>
  </si>
  <si>
    <t>https://podminky.urs.cz/item/CS_URS_2022_01/763121811</t>
  </si>
  <si>
    <t>"pozn.05"</t>
  </si>
  <si>
    <t>3,75*(0,23+0,2)</t>
  </si>
  <si>
    <t>3,75*(0,21+0,21)</t>
  </si>
  <si>
    <t>3,75*0,22*2</t>
  </si>
  <si>
    <t>"pozn.09"</t>
  </si>
  <si>
    <t>"4.03"3,75*5,2</t>
  </si>
  <si>
    <t>95</t>
  </si>
  <si>
    <t>763121822</t>
  </si>
  <si>
    <t>Demontáž předsazených nebo šachtových stěn ze sádrokartonových desek s nosnou konstrukcí z ocelových profilů se zdvojeným CW profilem, opláštění dvojité</t>
  </si>
  <si>
    <t>138063371</t>
  </si>
  <si>
    <t>https://podminky.urs.cz/item/CS_URS_2022_01/763121822</t>
  </si>
  <si>
    <t>"pozn.08-stávající rampa nad lůžkem"</t>
  </si>
  <si>
    <t>"4.01"2,0*2,9*2</t>
  </si>
  <si>
    <t>"4.02"2,0*2,9</t>
  </si>
  <si>
    <t>"4.03"2,0*2,9*2</t>
  </si>
  <si>
    <t>"4.04"2,0*2,9</t>
  </si>
  <si>
    <t>"4.05"2,0*2,92</t>
  </si>
  <si>
    <t>"4.06"2,9*2,0</t>
  </si>
  <si>
    <t>"4.07"2,0*2,9</t>
  </si>
  <si>
    <t>"4.08"2,9*2,0*2</t>
  </si>
  <si>
    <t>"4.09"(1,5+1,6)*2,0</t>
  </si>
  <si>
    <t>96</t>
  </si>
  <si>
    <t>763122812</t>
  </si>
  <si>
    <t>Demontáž předsazených nebo šachtových stěn ze sádrokartonových desek desek na nosné konstrukci, opláštění dvojité</t>
  </si>
  <si>
    <t>675120075</t>
  </si>
  <si>
    <t>https://podminky.urs.cz/item/CS_URS_2022_01/763122812</t>
  </si>
  <si>
    <t>"pozn.30"</t>
  </si>
  <si>
    <t>"4.10"6,0</t>
  </si>
  <si>
    <t>"4.01a"2,0*(1,8+1,8)</t>
  </si>
  <si>
    <t>"4.03a"2,0*1,8</t>
  </si>
  <si>
    <t>"4.04a"2,0*1,775</t>
  </si>
  <si>
    <t>"4.07"2,0*0,75</t>
  </si>
  <si>
    <t>"4.06"2,0*1,565</t>
  </si>
  <si>
    <t>"4.17"2,1*3,5</t>
  </si>
  <si>
    <t>"pozn.35"7,0</t>
  </si>
  <si>
    <t>"pozn36"</t>
  </si>
  <si>
    <t>"4.04"2,0</t>
  </si>
  <si>
    <t>"pozn.38"</t>
  </si>
  <si>
    <t>"4.20"1,25*3,75</t>
  </si>
  <si>
    <t>97</t>
  </si>
  <si>
    <t>763131721</t>
  </si>
  <si>
    <t>Podhled ze sádrokartonových desek ostatní práce a konstrukce na podhledech ze sádrokartonových desek skokové změny výšky podhledu do 0,5 m</t>
  </si>
  <si>
    <t>73756407</t>
  </si>
  <si>
    <t>https://podminky.urs.cz/item/CS_URS_2022_01/763131721</t>
  </si>
  <si>
    <t>"4.09"4,64</t>
  </si>
  <si>
    <t>"4.10"11,73+4,0</t>
  </si>
  <si>
    <t>"4.16"3,63+3,0</t>
  </si>
  <si>
    <t>"4.19"3,0</t>
  </si>
  <si>
    <t>98</t>
  </si>
  <si>
    <t>763131732</t>
  </si>
  <si>
    <t>Podhled ze sádrokartonových desek ostatní práce a konstrukce na podhledech ze sádrokartonových desek čelo pro kazetové pohledy (F lišta) tl. 15 mm</t>
  </si>
  <si>
    <t>-414218443</t>
  </si>
  <si>
    <t>https://podminky.urs.cz/item/CS_URS_2022_01/763131732</t>
  </si>
  <si>
    <t>99</t>
  </si>
  <si>
    <t>763131831</t>
  </si>
  <si>
    <t>Demontáž podhledu nebo samostatného požárního předělu ze sádrokartonových desek s nosnou konstrukcí jednovrstvou z ocelových profilů, opláštění jednoduché</t>
  </si>
  <si>
    <t>7059333</t>
  </si>
  <si>
    <t>https://podminky.urs.cz/item/CS_URS_2022_01/763131831</t>
  </si>
  <si>
    <t>3,0+2,99+2,95+2,91+4,5+2,84+2,63+2,94+3,24</t>
  </si>
  <si>
    <t>"pozn.25"</t>
  </si>
  <si>
    <t>"4.04"14,04</t>
  </si>
  <si>
    <t>"4.12"4,12</t>
  </si>
  <si>
    <t>"4.13"2,67</t>
  </si>
  <si>
    <t>"4.14"1,13</t>
  </si>
  <si>
    <t>"4.15"1,13</t>
  </si>
  <si>
    <t>"pozn.26"</t>
  </si>
  <si>
    <t>"4.06"3,5*1,3+0,8*1,6</t>
  </si>
  <si>
    <t>"4.07"3,3*1,3+0,8*1,6</t>
  </si>
  <si>
    <t>"4.10"115,67</t>
  </si>
  <si>
    <t>"4.16"10,94</t>
  </si>
  <si>
    <t>"4.17"18,54</t>
  </si>
  <si>
    <t>"4.18"10,13</t>
  </si>
  <si>
    <t>100</t>
  </si>
  <si>
    <t>763135102</t>
  </si>
  <si>
    <t>Montáž sádrokartonového podhledu kazetového demontovatelného, velikosti kazet 600x600 mm včetně zavěšené nosné konstrukce polozapuštěné</t>
  </si>
  <si>
    <t>-1230004357</t>
  </si>
  <si>
    <t>https://podminky.urs.cz/item/CS_URS_2022_01/763135102</t>
  </si>
  <si>
    <t>"D.1.1.5"</t>
  </si>
  <si>
    <t>"rastr 1"</t>
  </si>
  <si>
    <t>2,97+3,92</t>
  </si>
  <si>
    <t>101</t>
  </si>
  <si>
    <t>59030571</t>
  </si>
  <si>
    <t>podhled kazetový bez děrování polozapuštěná hrana tl 10mm 600x600mm</t>
  </si>
  <si>
    <t>-655960957</t>
  </si>
  <si>
    <t>6,89*1,05 'Přepočtené koeficientem množství</t>
  </si>
  <si>
    <t>102</t>
  </si>
  <si>
    <t>76313510R</t>
  </si>
  <si>
    <t>Montáž SDK kazetového podhledu z kazet 600x600 mm se zapuštěným rastrem</t>
  </si>
  <si>
    <t>1995587211</t>
  </si>
  <si>
    <t>"rastr 2"</t>
  </si>
  <si>
    <t>103</t>
  </si>
  <si>
    <t>76313001R</t>
  </si>
  <si>
    <t>Kazetový akustický podhled se zapuštěným rastrem 600x600 mm hladký vzhled s kazetami na sraz prostory s vysokými požadavky na čistitelnost a akustiku</t>
  </si>
  <si>
    <t>-831906995</t>
  </si>
  <si>
    <t>181,15*1,05 'Přepočtené koeficientem množství</t>
  </si>
  <si>
    <t>104</t>
  </si>
  <si>
    <t>76313511R</t>
  </si>
  <si>
    <t>Montáž SDK kazetového podhledu z kazet 1200x600 mm se zapuštěným rastrem</t>
  </si>
  <si>
    <t>68436132</t>
  </si>
  <si>
    <t>"rastr 3"</t>
  </si>
  <si>
    <t>105</t>
  </si>
  <si>
    <t>76313002R</t>
  </si>
  <si>
    <t>Kazetový akustický podhled se zapuštěným rastrem 1200x600 mm hladký vzhled s kazetami na sraz prostory s vysokými požadavky na čistitelnost a akustiku</t>
  </si>
  <si>
    <t>981473420</t>
  </si>
  <si>
    <t>194,17*1,05 'Přepočtené koeficientem množství</t>
  </si>
  <si>
    <t>106</t>
  </si>
  <si>
    <t>763135812</t>
  </si>
  <si>
    <t>Demontáž podhledu sádrokartonového kazetového na zavěšeném na roštu polozapuštěném</t>
  </si>
  <si>
    <t>328486998</t>
  </si>
  <si>
    <t>https://podminky.urs.cz/item/CS_URS_2022_01/763135812</t>
  </si>
  <si>
    <t>"pozn.24"</t>
  </si>
  <si>
    <t>"4.01"27,06</t>
  </si>
  <si>
    <t>"4.02"14,74</t>
  </si>
  <si>
    <t>"4.03"25,2</t>
  </si>
  <si>
    <t>"4.05"27,34</t>
  </si>
  <si>
    <t>"4,08"26,58</t>
  </si>
  <si>
    <t>"4.09"15,13</t>
  </si>
  <si>
    <t>"3.NP"10</t>
  </si>
  <si>
    <t>107</t>
  </si>
  <si>
    <t>763171811</t>
  </si>
  <si>
    <t>Demontáž instalační techniky pro konstrukce ze sádrokartonových desek revizních klapek nebo dvířek pro příčky nebo předsazené stěny, velikost do 1,00 m2</t>
  </si>
  <si>
    <t>-1380090848</t>
  </si>
  <si>
    <t>https://podminky.urs.cz/item/CS_URS_2022_01/763171811</t>
  </si>
  <si>
    <t>"pozn.28"9</t>
  </si>
  <si>
    <t>108</t>
  </si>
  <si>
    <t>763181811</t>
  </si>
  <si>
    <t>Demontáž kovových zárubní konstrukcí ze sádrokartonových příček výšky do 2,75 m jednokřídlových</t>
  </si>
  <si>
    <t>-516636690</t>
  </si>
  <si>
    <t>https://podminky.urs.cz/item/CS_URS_2022_01/763181811</t>
  </si>
  <si>
    <t>"pozn.01"1+2+11</t>
  </si>
  <si>
    <t>"bourané hygienické buňky"16</t>
  </si>
  <si>
    <t>109</t>
  </si>
  <si>
    <t>763181812</t>
  </si>
  <si>
    <t>Demontáž kovových zárubní konstrukcí ze sádrokartonových příček výšky do 2,75 m dvoukřídlových</t>
  </si>
  <si>
    <t>976598579</t>
  </si>
  <si>
    <t>https://podminky.urs.cz/item/CS_URS_2022_01/763181812</t>
  </si>
  <si>
    <t>"pozn.02"1</t>
  </si>
  <si>
    <t>110</t>
  </si>
  <si>
    <t>763221812</t>
  </si>
  <si>
    <t>Demontáž předsazených nebo šachtových stěn ze sádrovláknitých desek s nosnou konstrukcí z ocelových profilů jednoduchých, opláštění dvojité</t>
  </si>
  <si>
    <t>2124242265</t>
  </si>
  <si>
    <t>https://podminky.urs.cz/item/CS_URS_2022_01/763221812</t>
  </si>
  <si>
    <t>0,9*9</t>
  </si>
  <si>
    <t>111</t>
  </si>
  <si>
    <t>998763403</t>
  </si>
  <si>
    <t>Přesun hmot pro konstrukce montované z desek stanovený procentní sazbou (%) z ceny vodorovná dopravní vzdálenost do 50 m v objektech výšky přes 12 do 24 m</t>
  </si>
  <si>
    <t>380286535</t>
  </si>
  <si>
    <t>https://podminky.urs.cz/item/CS_URS_2022_01/998763403</t>
  </si>
  <si>
    <t>766</t>
  </si>
  <si>
    <t>Konstrukce truhlářské</t>
  </si>
  <si>
    <t>112</t>
  </si>
  <si>
    <t>76641001R</t>
  </si>
  <si>
    <t>Montáž obložení pultu DTD deskami-kotvení na podezdívku</t>
  </si>
  <si>
    <t>-587911900</t>
  </si>
  <si>
    <t>113</t>
  </si>
  <si>
    <t>76641002R</t>
  </si>
  <si>
    <t>Dodávka a výroba obložení recepčního pultu z desek DTD tl.18 mm,povrch HPL dezén bílý hladký vysoký lesk,včetně podsvícení a vybavení(ochranná madla)-viz výkres D.1.5.4</t>
  </si>
  <si>
    <t>-2059133215</t>
  </si>
  <si>
    <t>114</t>
  </si>
  <si>
    <t>766660001</t>
  </si>
  <si>
    <t>Montáž dveřních křídel dřevěných nebo plastových otevíravých do ocelové zárubně povrchově upravených jednokřídlových, šířky do 800 mm</t>
  </si>
  <si>
    <t>846047248</t>
  </si>
  <si>
    <t>https://podminky.urs.cz/item/CS_URS_2022_01/766660001</t>
  </si>
  <si>
    <t>1+2+1+1+4</t>
  </si>
  <si>
    <t>115</t>
  </si>
  <si>
    <t>MSN.0028433.URS</t>
  </si>
  <si>
    <t xml:space="preserve">"D03"dveře interiérové jednokřídlé  otevíravé, hladké,plné,800x1970 mm CPL laminát</t>
  </si>
  <si>
    <t>-1428632138</t>
  </si>
  <si>
    <t>116</t>
  </si>
  <si>
    <t>MSN.0029433.URS</t>
  </si>
  <si>
    <t xml:space="preserve">"D04"dveře interiérové jednokřídlé  otevíravé,hladké,plné 700x1970 mm CPL laminát</t>
  </si>
  <si>
    <t>524182950</t>
  </si>
  <si>
    <t>117</t>
  </si>
  <si>
    <t>MSN.0021433.URS</t>
  </si>
  <si>
    <t xml:space="preserve">"D05"dveře interiérové jednokřídlé  otevíravé, hladké plné 800x1970 mm CPL laminát</t>
  </si>
  <si>
    <t>1888589955</t>
  </si>
  <si>
    <t>118</t>
  </si>
  <si>
    <t>MSN.0020433.URS</t>
  </si>
  <si>
    <t xml:space="preserve">"D09"dveře interiérové jednokřídlé  otevíravé, hladké plné 800x1970 mm CPL laminát</t>
  </si>
  <si>
    <t>1636465243</t>
  </si>
  <si>
    <t>119</t>
  </si>
  <si>
    <t>MSN.0029233.URS</t>
  </si>
  <si>
    <t xml:space="preserve">"D11"dveře interiérové jednokřídlé  otevíravé,hladké,plné 700x1970 mm CPL laminát</t>
  </si>
  <si>
    <t>-428032156</t>
  </si>
  <si>
    <t>120</t>
  </si>
  <si>
    <t>766660002</t>
  </si>
  <si>
    <t>Montáž dveřních křídel dřevěných nebo plastových otevíravých do ocelové zárubně povrchově upravených jednokřídlových, šířky přes 800 mm</t>
  </si>
  <si>
    <t>-587199930</t>
  </si>
  <si>
    <t>https://podminky.urs.cz/item/CS_URS_2022_01/766660002</t>
  </si>
  <si>
    <t>9+1+1+1+1</t>
  </si>
  <si>
    <t>121</t>
  </si>
  <si>
    <t>MSN.0027433.URS</t>
  </si>
  <si>
    <t>"D02"dveře interiérové jednokřídlé akustické otevíravé, 1100x1970 mm CPL laminát</t>
  </si>
  <si>
    <t>1904764489</t>
  </si>
  <si>
    <t>122</t>
  </si>
  <si>
    <t>MSN.0022433.URS</t>
  </si>
  <si>
    <t>"D06"dveře interiérové jednokřídlé hldké plné otevíravé, CPL laminát 900x1970 mm</t>
  </si>
  <si>
    <t>-550147691</t>
  </si>
  <si>
    <t>123</t>
  </si>
  <si>
    <t>MSN.0023433.URS</t>
  </si>
  <si>
    <t>"D07"dveře interiérové jednokřídlé hldké plné otevíravé, CPL laminát 1100x1970 mm</t>
  </si>
  <si>
    <t>-1462547343</t>
  </si>
  <si>
    <t>124</t>
  </si>
  <si>
    <t>MSN.0025433.URS</t>
  </si>
  <si>
    <t>"D08"dveře interiérové jednokřídlé hldké plné otevíravé, CPL laminát 900x1970 mm</t>
  </si>
  <si>
    <t>1088050884</t>
  </si>
  <si>
    <t>125</t>
  </si>
  <si>
    <t>MSN.0023633.URS</t>
  </si>
  <si>
    <t>"D10"dveře interiérové jednokřídlé hldké plné otevíravé,akustické CPL laminát 1100x1970 mm</t>
  </si>
  <si>
    <t>-639684904</t>
  </si>
  <si>
    <t>126</t>
  </si>
  <si>
    <t>766660311</t>
  </si>
  <si>
    <t>Montáž dveřních křídel dřevěných nebo plastových posuvných dveří do pouzdra zděné příčky s jednou kapsou jednokřídlových, průchozí šířky do 800 mm</t>
  </si>
  <si>
    <t>-1122228824</t>
  </si>
  <si>
    <t>https://podminky.urs.cz/item/CS_URS_2022_01/766660311</t>
  </si>
  <si>
    <t>127</t>
  </si>
  <si>
    <t>MSN.0027324.URS</t>
  </si>
  <si>
    <t>"D01"dveře interiérové jednokřídlé plné, voština, CPL posuvné do stavebního pouzdra 800x1970 mm</t>
  </si>
  <si>
    <t>624222483</t>
  </si>
  <si>
    <t>128</t>
  </si>
  <si>
    <t>766660729</t>
  </si>
  <si>
    <t>Montáž dveřních doplňků dveřního kování interiérového štítku s klikou</t>
  </si>
  <si>
    <t>-1912460426</t>
  </si>
  <si>
    <t>https://podminky.urs.cz/item/CS_URS_2022_01/766660729</t>
  </si>
  <si>
    <t>7+9+1+2+1+1+1+1+1+1+4</t>
  </si>
  <si>
    <t>129</t>
  </si>
  <si>
    <t>76666001R</t>
  </si>
  <si>
    <t>Hákový zámek pro posuvné dveře s oválnými mušlemi</t>
  </si>
  <si>
    <t>-1522358395</t>
  </si>
  <si>
    <t>130</t>
  </si>
  <si>
    <t>5491462R</t>
  </si>
  <si>
    <t>kování dveřní vrchní kováníí bezpečnostní klika - klika včetně rozet a montážního materiálu matný nerez systém generálního klíče</t>
  </si>
  <si>
    <t>-1618058317</t>
  </si>
  <si>
    <t>9+1+2+1+1+4</t>
  </si>
  <si>
    <t>131</t>
  </si>
  <si>
    <t>5491463R</t>
  </si>
  <si>
    <t>kování dveřní vrchní kování bezpečnostní včetně štítu PZ 72 koule-klika matný nerez systém generálního klíče</t>
  </si>
  <si>
    <t>1465730402</t>
  </si>
  <si>
    <t>1+1+1+1</t>
  </si>
  <si>
    <t>132</t>
  </si>
  <si>
    <t>766811115</t>
  </si>
  <si>
    <t>Montáž kuchyňských linek korpusu spodních skříněk na nožičky (včetně vyrovnání), šířky jednoho dílu do 600 mm</t>
  </si>
  <si>
    <t>-1123123216</t>
  </si>
  <si>
    <t>https://podminky.urs.cz/item/CS_URS_2022_01/766811115</t>
  </si>
  <si>
    <t>"T04"1</t>
  </si>
  <si>
    <t>"T05"3</t>
  </si>
  <si>
    <t>"T06"3</t>
  </si>
  <si>
    <t>"T07"1</t>
  </si>
  <si>
    <t>133</t>
  </si>
  <si>
    <t>766811143</t>
  </si>
  <si>
    <t>Montáž kuchyňských linek korpusu Příplatek k ceně za usazení vestavěných spotřebičů lednice</t>
  </si>
  <si>
    <t>52347644</t>
  </si>
  <si>
    <t>https://podminky.urs.cz/item/CS_URS_2022_01/766811143</t>
  </si>
  <si>
    <t>134</t>
  </si>
  <si>
    <t>766811152</t>
  </si>
  <si>
    <t>Montáž kuchyňských linek korpusu horních skříněk šroubovaných na stěnu, šířky jednoho dílu přes 600 do 1200 mm</t>
  </si>
  <si>
    <t>2081945141</t>
  </si>
  <si>
    <t>https://podminky.urs.cz/item/CS_URS_2022_01/766811152</t>
  </si>
  <si>
    <t>"T06"4</t>
  </si>
  <si>
    <t>135</t>
  </si>
  <si>
    <t>766811212</t>
  </si>
  <si>
    <t>Montáž kuchyňských linek pracovní desky bez výřezu, délky jednoho dílu přes 1000 do 2000 mm</t>
  </si>
  <si>
    <t>-1580504489</t>
  </si>
  <si>
    <t>https://podminky.urs.cz/item/CS_URS_2022_01/766811212</t>
  </si>
  <si>
    <t>136</t>
  </si>
  <si>
    <t>766811213</t>
  </si>
  <si>
    <t>Montáž kuchyňských linek pracovní desky bez výřezu, délky jednoho dílu přes 2000 do 4000 mm</t>
  </si>
  <si>
    <t>830257784</t>
  </si>
  <si>
    <t>https://podminky.urs.cz/item/CS_URS_2022_01/766811213</t>
  </si>
  <si>
    <t>137</t>
  </si>
  <si>
    <t>766811221</t>
  </si>
  <si>
    <t>Montáž kuchyňských linek pracovní desky Příplatek k ceně za vyřezání otvoru (včetně zaměření)</t>
  </si>
  <si>
    <t>1852077442</t>
  </si>
  <si>
    <t>https://podminky.urs.cz/item/CS_URS_2022_01/766811221</t>
  </si>
  <si>
    <t>138</t>
  </si>
  <si>
    <t>766811223</t>
  </si>
  <si>
    <t>Montáž kuchyňských linek pracovní desky Příplatek k ceně za usazení dřezu (včetně silikonu)</t>
  </si>
  <si>
    <t>-1435795684</t>
  </si>
  <si>
    <t>https://podminky.urs.cz/item/CS_URS_2022_01/766811223</t>
  </si>
  <si>
    <t>139</t>
  </si>
  <si>
    <t>766811232</t>
  </si>
  <si>
    <t>Montáž kuchyňských linek zádové desky bez výřezu, délky jednoho dílu přes 1000 do 2000 mm</t>
  </si>
  <si>
    <t>1002302891</t>
  </si>
  <si>
    <t>https://podminky.urs.cz/item/CS_URS_2022_01/766811232</t>
  </si>
  <si>
    <t>140</t>
  </si>
  <si>
    <t>766811311</t>
  </si>
  <si>
    <t>Montáž kuchyňských linek dvířek spodních skříněk plných</t>
  </si>
  <si>
    <t>1815808531</t>
  </si>
  <si>
    <t>https://podminky.urs.cz/item/CS_URS_2022_01/766811311</t>
  </si>
  <si>
    <t>"T07"2</t>
  </si>
  <si>
    <t>141</t>
  </si>
  <si>
    <t>766811351</t>
  </si>
  <si>
    <t>Montáž kuchyňských linek dvířek horních skříněk plných</t>
  </si>
  <si>
    <t>-1286345440</t>
  </si>
  <si>
    <t>https://podminky.urs.cz/item/CS_URS_2022_01/766811351</t>
  </si>
  <si>
    <t>142</t>
  </si>
  <si>
    <t>766811411</t>
  </si>
  <si>
    <t>Montáž kuchyňských linek úchytů dvířek spodních skříněk</t>
  </si>
  <si>
    <t>1200606230</t>
  </si>
  <si>
    <t>https://podminky.urs.cz/item/CS_URS_2022_01/766811411</t>
  </si>
  <si>
    <t>143</t>
  </si>
  <si>
    <t>766811412</t>
  </si>
  <si>
    <t>Montáž kuchyňských linek úchytů dvířek horních skříněk</t>
  </si>
  <si>
    <t>-1896505279</t>
  </si>
  <si>
    <t>https://podminky.urs.cz/item/CS_URS_2022_01/766811412</t>
  </si>
  <si>
    <t>"T04"2</t>
  </si>
  <si>
    <t>144</t>
  </si>
  <si>
    <t>76681001R</t>
  </si>
  <si>
    <t>"T04"Kuchyňská linka do denní místnosti délky 1200 mm,včetně pracovní desky a ochranné desky na stěnu</t>
  </si>
  <si>
    <t>-1460188879</t>
  </si>
  <si>
    <t>145</t>
  </si>
  <si>
    <t>76681002R</t>
  </si>
  <si>
    <t>"T05"Pracovní linka do vyšetřovny délky 1800 mm,včetně pracovní desky a ochranné desky na stěnu</t>
  </si>
  <si>
    <t>-397723354</t>
  </si>
  <si>
    <t>146</t>
  </si>
  <si>
    <t>76681003R</t>
  </si>
  <si>
    <t>"T06"Kuchyňská linka do přípravny jídel délky 2250 mm,včetně pracovní desky a ochranné desky na stěnu</t>
  </si>
  <si>
    <t>557251807</t>
  </si>
  <si>
    <t>147</t>
  </si>
  <si>
    <t>76681004R</t>
  </si>
  <si>
    <t>"T07"Kuchyňská linka do přípravny jídel délky 1200 mm,včetně pracovní desky bez horních skříněk</t>
  </si>
  <si>
    <t>-930589517</t>
  </si>
  <si>
    <t>148</t>
  </si>
  <si>
    <t>766812820</t>
  </si>
  <si>
    <t>Demontáž kuchyňských linek dřevěných nebo kovových včetně skříněk uchycených na stěně, délky do 1500 mm</t>
  </si>
  <si>
    <t>-1476415893</t>
  </si>
  <si>
    <t>https://podminky.urs.cz/item/CS_URS_2022_01/766812820</t>
  </si>
  <si>
    <t>149</t>
  </si>
  <si>
    <t>766812830</t>
  </si>
  <si>
    <t>Demontáž kuchyňských linek dřevěných nebo kovových včetně skříněk uchycených na stěně, délky přes 1500 do 1800 mm</t>
  </si>
  <si>
    <t>-403706530</t>
  </si>
  <si>
    <t>https://podminky.urs.cz/item/CS_URS_2022_01/766812830</t>
  </si>
  <si>
    <t>150</t>
  </si>
  <si>
    <t>766812840</t>
  </si>
  <si>
    <t>Demontáž kuchyňských linek dřevěných nebo kovových včetně skříněk uchycených na stěně, délky přes 1800 do 2100 mm</t>
  </si>
  <si>
    <t>-439924709</t>
  </si>
  <si>
    <t>https://podminky.urs.cz/item/CS_URS_2022_01/766812840</t>
  </si>
  <si>
    <t>151</t>
  </si>
  <si>
    <t>766821111</t>
  </si>
  <si>
    <t>Montáž nábytku vestavěného korpusu skříně policové jednokřídlové</t>
  </si>
  <si>
    <t>-2028011130</t>
  </si>
  <si>
    <t>https://podminky.urs.cz/item/CS_URS_2022_01/766821111</t>
  </si>
  <si>
    <t>"T01"2</t>
  </si>
  <si>
    <t>152</t>
  </si>
  <si>
    <t>766821112</t>
  </si>
  <si>
    <t>Montáž nábytku vestavěného korpusu skříně policové dvoukřídlové</t>
  </si>
  <si>
    <t>-1857441050</t>
  </si>
  <si>
    <t>https://podminky.urs.cz/item/CS_URS_2022_01/766821112</t>
  </si>
  <si>
    <t>"T02"6</t>
  </si>
  <si>
    <t>"T03"2</t>
  </si>
  <si>
    <t>153</t>
  </si>
  <si>
    <t>766821141</t>
  </si>
  <si>
    <t>Montáž nábytku vestavěného dveří otvíravých</t>
  </si>
  <si>
    <t>993875296</t>
  </si>
  <si>
    <t>https://podminky.urs.cz/item/CS_URS_2022_01/766821141</t>
  </si>
  <si>
    <t>"T01"6</t>
  </si>
  <si>
    <t>"T02"12</t>
  </si>
  <si>
    <t>"T03"4</t>
  </si>
  <si>
    <t>154</t>
  </si>
  <si>
    <t>76682001R</t>
  </si>
  <si>
    <t>"T01"Vestavěná policová skříň třídílná -chodba 1450x3000x600 mm z laminovaného DTD</t>
  </si>
  <si>
    <t>ks</t>
  </si>
  <si>
    <t>-1341585530</t>
  </si>
  <si>
    <t>155</t>
  </si>
  <si>
    <t>76682002R</t>
  </si>
  <si>
    <t>"T02"Vestavěná policová skříň sestava -chodba 3000x3000x600 mm z laminovaného DTD</t>
  </si>
  <si>
    <t>-1562885138</t>
  </si>
  <si>
    <t>156</t>
  </si>
  <si>
    <t>76682003R</t>
  </si>
  <si>
    <t xml:space="preserve">"T03"Vestavěná policová skříň  -chodba 1300x3000x300 mm z laminovaného DTD</t>
  </si>
  <si>
    <t>1933935672</t>
  </si>
  <si>
    <t>157</t>
  </si>
  <si>
    <t>766825821</t>
  </si>
  <si>
    <t>Demontáž nábytku vestavěného skříní dvoukřídlových</t>
  </si>
  <si>
    <t>-615456393</t>
  </si>
  <si>
    <t>https://podminky.urs.cz/item/CS_URS_2022_01/766825821</t>
  </si>
  <si>
    <t>"pozn.20"3</t>
  </si>
  <si>
    <t>158</t>
  </si>
  <si>
    <t>998766203</t>
  </si>
  <si>
    <t>Přesun hmot pro konstrukce truhlářské stanovený procentní sazbou (%) z ceny vodorovná dopravní vzdálenost do 50 m v objektech výšky přes 12 do 24 m</t>
  </si>
  <si>
    <t>1686615313</t>
  </si>
  <si>
    <t>https://podminky.urs.cz/item/CS_URS_2022_01/998766203</t>
  </si>
  <si>
    <t>767</t>
  </si>
  <si>
    <t>Konstrukce zámečnické</t>
  </si>
  <si>
    <t>159</t>
  </si>
  <si>
    <t>767122112</t>
  </si>
  <si>
    <t>Montáž stěn a příček s výplní drátěnou sítí spojených svařováním</t>
  </si>
  <si>
    <t>1952915771</t>
  </si>
  <si>
    <t>https://podminky.urs.cz/item/CS_URS_2022_01/767122112</t>
  </si>
  <si>
    <t>"zábrana proti přelezení snížené příčky"0,78*2,5</t>
  </si>
  <si>
    <t>160</t>
  </si>
  <si>
    <t>RMAT0001</t>
  </si>
  <si>
    <t>"Z09"Zábrana proti přelezení snížené příčky (kovová svařovaná konstrukce s výpletem lankovou sítí nerez</t>
  </si>
  <si>
    <t>-772367990</t>
  </si>
  <si>
    <t>161</t>
  </si>
  <si>
    <t>767161850</t>
  </si>
  <si>
    <t>Demontáž zábradlí do suti madel rovných</t>
  </si>
  <si>
    <t>1372619501</t>
  </si>
  <si>
    <t>https://podminky.urs.cz/item/CS_URS_2022_01/767161850</t>
  </si>
  <si>
    <t>"pozn.27"30</t>
  </si>
  <si>
    <t>162</t>
  </si>
  <si>
    <t>767165111</t>
  </si>
  <si>
    <t>Montáž zábradlí rovného madel z trubek nebo tenkostěnných profilů šroubováním</t>
  </si>
  <si>
    <t>104061283</t>
  </si>
  <si>
    <t>https://podminky.urs.cz/item/CS_URS_2022_01/767165111</t>
  </si>
  <si>
    <t>163</t>
  </si>
  <si>
    <t>76716001R</t>
  </si>
  <si>
    <t xml:space="preserve">"O08"Ochranné nástěnné madlo  </t>
  </si>
  <si>
    <t>-1356744430</t>
  </si>
  <si>
    <t>164</t>
  </si>
  <si>
    <t>767646401</t>
  </si>
  <si>
    <t>Montáž dveří ocelových nebo hliníkových revizních dvířek s rámem jednokřídlových, výšky do 1000 mm</t>
  </si>
  <si>
    <t>-1053482647</t>
  </si>
  <si>
    <t>https://podminky.urs.cz/item/CS_URS_2022_01/767646401</t>
  </si>
  <si>
    <t>11+2</t>
  </si>
  <si>
    <t>165</t>
  </si>
  <si>
    <t>55343510</t>
  </si>
  <si>
    <t>dvířka na hlavní uzávěr plynu komaxit bílý HUP 500x500mm</t>
  </si>
  <si>
    <t>479602177</t>
  </si>
  <si>
    <t>166</t>
  </si>
  <si>
    <t>5903071R</t>
  </si>
  <si>
    <t>"Z10"dvířka revizní jednokřídlá nerez 200x200mm</t>
  </si>
  <si>
    <t>-207530182</t>
  </si>
  <si>
    <t>167</t>
  </si>
  <si>
    <t>5903072R</t>
  </si>
  <si>
    <t>"Z11"dvířka revizní jednokřídlá nerez 300x300mm</t>
  </si>
  <si>
    <t>1621986912</t>
  </si>
  <si>
    <t>168</t>
  </si>
  <si>
    <t>767646522</t>
  </si>
  <si>
    <t>Montáž dveří ocelových nebo hliníkových protipožárních uzávěrů dvoukřídlových, výšky přes 1970 do 2200 mm</t>
  </si>
  <si>
    <t>1103090334</t>
  </si>
  <si>
    <t>https://podminky.urs.cz/item/CS_URS_2022_01/767646522</t>
  </si>
  <si>
    <t>169</t>
  </si>
  <si>
    <t>76764001R</t>
  </si>
  <si>
    <t>"A01"Vnitřní hliníkové prosklenné dveře dvoukřídlové s nadsvětlíkem s PO 1100+600/2100 specifikace viz PD</t>
  </si>
  <si>
    <t>1346116951</t>
  </si>
  <si>
    <t>170</t>
  </si>
  <si>
    <t>998767203</t>
  </si>
  <si>
    <t>Přesun hmot pro zámečnické konstrukce stanovený procentní sazbou (%) z ceny vodorovná dopravní vzdálenost do 50 m v objektech výšky přes 12 do 24 m</t>
  </si>
  <si>
    <t>519998963</t>
  </si>
  <si>
    <t>https://podminky.urs.cz/item/CS_URS_2022_01/998767203</t>
  </si>
  <si>
    <t>771</t>
  </si>
  <si>
    <t>Podlahy z dlaždic</t>
  </si>
  <si>
    <t>171</t>
  </si>
  <si>
    <t>771111011</t>
  </si>
  <si>
    <t>Příprava podkladu před provedením dlažby vysátí podlah</t>
  </si>
  <si>
    <t>584929871</t>
  </si>
  <si>
    <t>https://podminky.urs.cz/item/CS_URS_2022_01/771111011</t>
  </si>
  <si>
    <t>172</t>
  </si>
  <si>
    <t>771121011</t>
  </si>
  <si>
    <t>Příprava podkladu před provedením dlažby nátěr penetrační na podlahu</t>
  </si>
  <si>
    <t>1257463319</t>
  </si>
  <si>
    <t>https://podminky.urs.cz/item/CS_URS_2022_01/771121011</t>
  </si>
  <si>
    <t>173</t>
  </si>
  <si>
    <t>771571810</t>
  </si>
  <si>
    <t>Demontáž podlah z dlaždic keramických kladených do malty</t>
  </si>
  <si>
    <t>-1591163812</t>
  </si>
  <si>
    <t>https://podminky.urs.cz/item/CS_URS_2022_01/771571810</t>
  </si>
  <si>
    <t>"pozn.04"28,000</t>
  </si>
  <si>
    <t>"pozn.23"</t>
  </si>
  <si>
    <t>174</t>
  </si>
  <si>
    <t>771574266</t>
  </si>
  <si>
    <t>Montáž podlah z dlaždic keramických lepených flexibilním lepidlem maloformátových pro vysoké mechanické zatížení protiskluzných nebo reliéfních (bezbariérových) přes 22 do 25 ks/m2</t>
  </si>
  <si>
    <t>1388964099</t>
  </si>
  <si>
    <t>https://podminky.urs.cz/item/CS_URS_2022_01/771574266</t>
  </si>
  <si>
    <t>175</t>
  </si>
  <si>
    <t>59761406</t>
  </si>
  <si>
    <t>dlažba keramická slinutá protiskluzná do interiéru i exteriéru pro vysoké mechanické namáhání přes 22 do 25ks/m2</t>
  </si>
  <si>
    <t>1580899066</t>
  </si>
  <si>
    <t>39,35*1,1 'Přepočtené koeficientem množství</t>
  </si>
  <si>
    <t>176</t>
  </si>
  <si>
    <t>771577121</t>
  </si>
  <si>
    <t>Montáž podlah z dlaždic keramických lepených flexibilním rychletuhnoucím lepidlem Příplatek k cenám za plochu do 5 m2 jednotlivě</t>
  </si>
  <si>
    <t>-388843637</t>
  </si>
  <si>
    <t>https://podminky.urs.cz/item/CS_URS_2022_01/771577121</t>
  </si>
  <si>
    <t>177</t>
  </si>
  <si>
    <t>771591112</t>
  </si>
  <si>
    <t>Izolace podlahy pod dlažbu nátěrem nebo stěrkou ve dvou vrstvách</t>
  </si>
  <si>
    <t>1825905649</t>
  </si>
  <si>
    <t>https://podminky.urs.cz/item/CS_URS_2022_01/771591112</t>
  </si>
  <si>
    <t>178</t>
  </si>
  <si>
    <t>771591184</t>
  </si>
  <si>
    <t>Podlahy - dokončovací práce pracnější řezání dlaždic keramických rovné</t>
  </si>
  <si>
    <t>311095218</t>
  </si>
  <si>
    <t>https://podminky.urs.cz/item/CS_URS_2022_01/771591184</t>
  </si>
  <si>
    <t>179</t>
  </si>
  <si>
    <t>77159126R</t>
  </si>
  <si>
    <t>Izolace těsnícími pásy mezi podlahou a stěnou-bandáž koutu těsnicí páskou</t>
  </si>
  <si>
    <t>430700181</t>
  </si>
  <si>
    <t>"4.01a"1,8*2+2,0*2-0,8</t>
  </si>
  <si>
    <t>"4.02a"1,8*2+1,75*2-0,8</t>
  </si>
  <si>
    <t>"4.03a"2,7*2+1,8*2-0,8*2</t>
  </si>
  <si>
    <t>"4.05a"1,95*2+2,65*2-0,8</t>
  </si>
  <si>
    <t>"4.06a"1,8*2+1,8*2-0,8</t>
  </si>
  <si>
    <t>"4.07a"1,8*2+1,75*2-0,8</t>
  </si>
  <si>
    <t>"4.08a"1,8+1,8+1,1+1,1+1,1</t>
  </si>
  <si>
    <t>"4.09a"1,8*2+2,0*2-0,8</t>
  </si>
  <si>
    <t>"4.11"1,1*2+2,705*2-0,7</t>
  </si>
  <si>
    <t>"4.13"1,4*2+1,18*2*2+1,1*2-0,7*3</t>
  </si>
  <si>
    <t>"4.14"1,1*2+1,4*2+1,45*4-0,7*3</t>
  </si>
  <si>
    <t>180</t>
  </si>
  <si>
    <t>784099</t>
  </si>
  <si>
    <t>Izolace-těsnicí provazec+trvale pružný tmel montáž a dodávka</t>
  </si>
  <si>
    <t>70015258</t>
  </si>
  <si>
    <t>P</t>
  </si>
  <si>
    <t xml:space="preserve">Poznámka k položce:_x000d_
 </t>
  </si>
  <si>
    <t>68,2869565217391*1,15 'Přepočtené koeficientem množství</t>
  </si>
  <si>
    <t>181</t>
  </si>
  <si>
    <t>998771203</t>
  </si>
  <si>
    <t>Přesun hmot pro podlahy z dlaždic stanovený procentní sazbou (%) z ceny vodorovná dopravní vzdálenost do 50 m v objektech výšky přes 12 do 24 m</t>
  </si>
  <si>
    <t>458086917</t>
  </si>
  <si>
    <t>https://podminky.urs.cz/item/CS_URS_2022_01/998771203</t>
  </si>
  <si>
    <t>776</t>
  </si>
  <si>
    <t>Podlahy povlakové</t>
  </si>
  <si>
    <t>182</t>
  </si>
  <si>
    <t>776111112</t>
  </si>
  <si>
    <t>Příprava podkladu broušení podlah nového podkladu betonového</t>
  </si>
  <si>
    <t>1202775889</t>
  </si>
  <si>
    <t>https://podminky.urs.cz/item/CS_URS_2022_01/776111112</t>
  </si>
  <si>
    <t>183</t>
  </si>
  <si>
    <t>776111117</t>
  </si>
  <si>
    <t>Příprava podkladu broušení podlah stávajícího podkladu pro odstranění nerovností (diamantovým kotoučem)</t>
  </si>
  <si>
    <t>1689868952</t>
  </si>
  <si>
    <t>https://podminky.urs.cz/item/CS_URS_2022_01/776111117</t>
  </si>
  <si>
    <t>"podlaha P1"</t>
  </si>
  <si>
    <t>184</t>
  </si>
  <si>
    <t>776111311</t>
  </si>
  <si>
    <t>Příprava podkladu vysátí podlah</t>
  </si>
  <si>
    <t>736394017</t>
  </si>
  <si>
    <t>https://podminky.urs.cz/item/CS_URS_2022_01/776111311</t>
  </si>
  <si>
    <t>338,94+3,92</t>
  </si>
  <si>
    <t>185</t>
  </si>
  <si>
    <t>776121321</t>
  </si>
  <si>
    <t>Příprava podkladu penetrace neředěná podlah</t>
  </si>
  <si>
    <t>559584804</t>
  </si>
  <si>
    <t>https://podminky.urs.cz/item/CS_URS_2022_01/776121321</t>
  </si>
  <si>
    <t>186</t>
  </si>
  <si>
    <t>776141122</t>
  </si>
  <si>
    <t>Příprava podkladu vyrovnání samonivelační stěrkou podlah min.pevnosti 30 MPa, tloušťky přes 3 do 5 mm</t>
  </si>
  <si>
    <t>496664239</t>
  </si>
  <si>
    <t>https://podminky.urs.cz/item/CS_URS_2022_01/776141122</t>
  </si>
  <si>
    <t>187</t>
  </si>
  <si>
    <t>776201812</t>
  </si>
  <si>
    <t>Demontáž povlakových podlahovin lepených ručně s podložkou</t>
  </si>
  <si>
    <t>-1611068210</t>
  </si>
  <si>
    <t>https://podminky.urs.cz/item/CS_URS_2022_01/776201812</t>
  </si>
  <si>
    <t>"pozn.22"</t>
  </si>
  <si>
    <t>"4.06"15,22</t>
  </si>
  <si>
    <t>"4.07"14,4</t>
  </si>
  <si>
    <t>"pozn.40"1,4*3,1</t>
  </si>
  <si>
    <t>188</t>
  </si>
  <si>
    <t>776241111</t>
  </si>
  <si>
    <t>Montáž podlahovin ze sametového vinylu lepením pásů hladkých (bez vzoru)</t>
  </si>
  <si>
    <t>757969590</t>
  </si>
  <si>
    <t>https://podminky.urs.cz/item/CS_URS_2022_01/776241111</t>
  </si>
  <si>
    <t>"podlaha P1"338,94</t>
  </si>
  <si>
    <t>"podlaha P3"3,92</t>
  </si>
  <si>
    <t>189</t>
  </si>
  <si>
    <t>28411012</t>
  </si>
  <si>
    <t xml:space="preserve">PVC vinyl heterogenní protiskluzná tl 2,00mm,  nášlapná vrstva 0,70mm, třída zátěže 34/43, otlak do 0,05mm, R10, hořlavost Bfl S1</t>
  </si>
  <si>
    <t>-1759552264</t>
  </si>
  <si>
    <t>342,86*1,1 'Přepočtené koeficientem množství</t>
  </si>
  <si>
    <t>190</t>
  </si>
  <si>
    <t>776410811</t>
  </si>
  <si>
    <t>Demontáž soklíků nebo lišt pryžových nebo plastových</t>
  </si>
  <si>
    <t>1279030291</t>
  </si>
  <si>
    <t>https://podminky.urs.cz/item/CS_URS_2022_01/776410811</t>
  </si>
  <si>
    <t>"4.01"5,75*2+5,035*2+0,53*2</t>
  </si>
  <si>
    <t>"4.02"1,525+1,28+1,18+0,9+3,29+3,425+3,29+0,1+1,181</t>
  </si>
  <si>
    <t>"4.03"5,2+5,35+4,0+0,9+1,16+1,3+3,5</t>
  </si>
  <si>
    <t>"4.04"5,2+1,4+1,29+1,16+0,88+4,0+3,25</t>
  </si>
  <si>
    <t>"4.05"6,125+3,3+1,925+1,2+1,05+3,35+5,2</t>
  </si>
  <si>
    <t>"4.06"5,225+3,5+3,35+1,12+1,24+0,9+1,62</t>
  </si>
  <si>
    <t>"4.07"3,3+5,225+1,6+0,91+1,15+1,11+3,325</t>
  </si>
  <si>
    <t>"4.08"3,45+3,195+1,16+2,425+5,35+6,225</t>
  </si>
  <si>
    <t>"4.09"3,225*2+4,75*2</t>
  </si>
  <si>
    <t>"4.10"3,225+1,28+0,675+1,95+0,43+1,355+1,34+0,45*2+0,71+1,58+1,48+0,8*2+3,04+6,4+3,0+4,22+2,12+0,1+1,2+0,81*2+0,885+0,83*2+1,2+5,485+0,83+1,29+1,05</t>
  </si>
  <si>
    <t>0,83+1,2+2,56+3,72+0,3*2+0,88+1,3+1,38+1,41+0,38+2,32+20,66+12,825</t>
  </si>
  <si>
    <t>"4.16"3,225*2+3,35*2</t>
  </si>
  <si>
    <t>"4.17"5,455*2+3,35*2</t>
  </si>
  <si>
    <t>"4.18"2,72*2+0,5*2+3,35*2</t>
  </si>
  <si>
    <t>"pozn.40"3,1+1,*2</t>
  </si>
  <si>
    <t>191</t>
  </si>
  <si>
    <t>77641111R</t>
  </si>
  <si>
    <t>Tažený fabión v.100 mm-montáž a dodávka</t>
  </si>
  <si>
    <t>-1706761477</t>
  </si>
  <si>
    <t>"4.01"5,64*2+5,035*2+0,53*2</t>
  </si>
  <si>
    <t>"4.02"3,425*2+5,2*2</t>
  </si>
  <si>
    <t>"4.03"5,29*2+5,2*2+0,45*2</t>
  </si>
  <si>
    <t>"4.04"3,25*2+5,2*2+0,45*2</t>
  </si>
  <si>
    <t>"4.05"6,015*2+5,2*2</t>
  </si>
  <si>
    <t>"4.06"5,225*2+3,5*2</t>
  </si>
  <si>
    <t>"4.07"5,225*2+3,3*2</t>
  </si>
  <si>
    <t>"4.08"5,35+6,2+3,425+3,27+1,1+1,15+2,15</t>
  </si>
  <si>
    <t>"4.09"3,2*2+4,86*2</t>
  </si>
  <si>
    <t>"4.10"23,5*2+2,81+1,02+0,53+0,3+0,19+0,38*6+0,44+3,0+1,45+1,18+0,41+0,78+1,48+1,23+1,58+0,71+0,575+1,205+1,15+0,43+0,8+0,675+1,28+3,225+8,525</t>
  </si>
  <si>
    <t>"4.16"3,325+3,5+0,15</t>
  </si>
  <si>
    <t>"4.17"2,7*2+3,5*2</t>
  </si>
  <si>
    <t>"4.18"5,425*2+0,5*2+3,35*2</t>
  </si>
  <si>
    <t>"4.19"3,0*2+2,25*2+1,2*2</t>
  </si>
  <si>
    <t>"4.12"2,705*2+1,45*2</t>
  </si>
  <si>
    <t>192</t>
  </si>
  <si>
    <t>77641211R</t>
  </si>
  <si>
    <t>Podkladní plastový rohový profil pro vytvoření fabionur=30 mm dodávka a montáž</t>
  </si>
  <si>
    <t>2027321236</t>
  </si>
  <si>
    <t>193</t>
  </si>
  <si>
    <t>77641311R</t>
  </si>
  <si>
    <t>Podlahy spárování trvale pružným tmelem-horní hrana soku</t>
  </si>
  <si>
    <t>-1716198290</t>
  </si>
  <si>
    <t>194</t>
  </si>
  <si>
    <t>776421312</t>
  </si>
  <si>
    <t>Montáž lišt přechodových šroubovaných</t>
  </si>
  <si>
    <t>202595057</t>
  </si>
  <si>
    <t>https://podminky.urs.cz/item/CS_URS_2022_01/776421312</t>
  </si>
  <si>
    <t>195</t>
  </si>
  <si>
    <t>5534311R</t>
  </si>
  <si>
    <t>"O16"profil přechodový tvaru T materiál nerez</t>
  </si>
  <si>
    <t>715759113</t>
  </si>
  <si>
    <t>15*1,02 'Přepočtené koeficientem množství</t>
  </si>
  <si>
    <t>196</t>
  </si>
  <si>
    <t>776991121</t>
  </si>
  <si>
    <t>Ostatní práce údržba nových podlahovin po pokládce čištění základní</t>
  </si>
  <si>
    <t>1150268207</t>
  </si>
  <si>
    <t>https://podminky.urs.cz/item/CS_URS_2022_01/776991121</t>
  </si>
  <si>
    <t>197</t>
  </si>
  <si>
    <t>776991141</t>
  </si>
  <si>
    <t>Ostatní práce údržba nových podlahovin po pokládce pastování a leštění ručně</t>
  </si>
  <si>
    <t>789531482</t>
  </si>
  <si>
    <t>https://podminky.urs.cz/item/CS_URS_2022_01/776991141</t>
  </si>
  <si>
    <t>198</t>
  </si>
  <si>
    <t>998776203</t>
  </si>
  <si>
    <t>Přesun hmot pro podlahy povlakové stanovený procentní sazbou (%) z ceny vodorovná dopravní vzdálenost do 50 m v objektech výšky přes 12 do 24 m</t>
  </si>
  <si>
    <t>464519598</t>
  </si>
  <si>
    <t>https://podminky.urs.cz/item/CS_URS_2022_01/998776203</t>
  </si>
  <si>
    <t>781</t>
  </si>
  <si>
    <t>Dokončovací práce - obklady</t>
  </si>
  <si>
    <t>199</t>
  </si>
  <si>
    <t>781111011</t>
  </si>
  <si>
    <t>Příprava podkladu před provedením obkladu oprášení (ometení) stěny</t>
  </si>
  <si>
    <t>2030802238</t>
  </si>
  <si>
    <t>https://podminky.urs.cz/item/CS_URS_2022_01/781111011</t>
  </si>
  <si>
    <t>"4.01a"2,8*(1,8*2+2,0*2)-0,8*2,0+0,9*0,2</t>
  </si>
  <si>
    <t>"4.02a"2,8*(1,75*2+1,8*2)-0,8*2,0+0,9*0,1</t>
  </si>
  <si>
    <t>"4.03a"2,8*(2,7*2+1,8*2)-0,8*2,0*2+0,9*0,2*2</t>
  </si>
  <si>
    <t>"4.05a"2,8*(2,65*2+1,95*2)-0,8*2,0+0,9*0,2</t>
  </si>
  <si>
    <t>"4.06a"2,8*(1,8*2+1,8*2)-0,8*2,0+0,9*0,2</t>
  </si>
  <si>
    <t>"4.07a"2,8*(1,8*2+1,75*2)-0,8*2,0+0,9*0,2</t>
  </si>
  <si>
    <t>"4.08a"2,8*(1,8*2+1,1*3)-0,8*2,0+0,9*0,2</t>
  </si>
  <si>
    <t>"4.09a"2,8*(1,8*2+2,0*2)-0,8*2,0+0,9*0,2</t>
  </si>
  <si>
    <t>"4.11"2,8*(2,705*2+1,1*2)-0,7*2,0</t>
  </si>
  <si>
    <t>"4.13"2,8*(1,4*2+1,355*4+1,1*2)-0,7*2,0*3+1,4*0,2+1,1*0,2</t>
  </si>
  <si>
    <t>"4.14"2,8*(1,1*2+1,4*2+1,45*4)-0,7*2,0*3+1,45*0,2</t>
  </si>
  <si>
    <t>"4.19"2,22*(2,25*2+1,2*2+2,5+0,2*2-0,9)</t>
  </si>
  <si>
    <t>200</t>
  </si>
  <si>
    <t>781121011</t>
  </si>
  <si>
    <t>Příprava podkladu před provedením obkladu nátěr penetrační na stěnu</t>
  </si>
  <si>
    <t>-818518799</t>
  </si>
  <si>
    <t>https://podminky.urs.cz/item/CS_URS_2022_01/781121011</t>
  </si>
  <si>
    <t>201</t>
  </si>
  <si>
    <t>781131112</t>
  </si>
  <si>
    <t>Izolace stěny pod obklad izolace nátěrem nebo stěrkou ve dvou vrstvách</t>
  </si>
  <si>
    <t>337698478</t>
  </si>
  <si>
    <t>https://podminky.urs.cz/item/CS_URS_2022_01/781131112</t>
  </si>
  <si>
    <t>"4.01a"0,3*(1,8*2+2,0*2)+2,8*0,9*2</t>
  </si>
  <si>
    <t>"4.02a"0,3*(1,75*2+1,8*2)+2,8*0,9*2</t>
  </si>
  <si>
    <t>"4.03a"0,3*(2,7*2+1,8*2)+2,8*0,9</t>
  </si>
  <si>
    <t>"4.05a"0,3*(2,65*2+1,95*2)+0,9*2,8*2</t>
  </si>
  <si>
    <t>"4.06a"0,3*(1,8*2+1,8*2)+2,8*0,9*2</t>
  </si>
  <si>
    <t>"4.07a"0,3*(1,8*2+1,75*2)+2,8*0,9*2</t>
  </si>
  <si>
    <t>"4.08a"0,3*(1,8*2+1,1*3)+2,8*0,9*2</t>
  </si>
  <si>
    <t>"4.09a"0,3*(1,8*2+2,0*2)+2,8*0,9*2</t>
  </si>
  <si>
    <t>"4.11"0,3*(2,705*2+1,1*2)</t>
  </si>
  <si>
    <t>"4.13"0,3*(1,4*2+1,355*4+1,1*2)</t>
  </si>
  <si>
    <t>"4.14"0,3*(1,1*2+1,4*2+1,45*4)</t>
  </si>
  <si>
    <t>"4.19"0,3*(2,25*2+1,2*2+2,5+0,2*2-0,9)</t>
  </si>
  <si>
    <t>202</t>
  </si>
  <si>
    <t>781471810</t>
  </si>
  <si>
    <t>Demontáž obkladů z dlaždic keramických kladených do malty</t>
  </si>
  <si>
    <t>493386361</t>
  </si>
  <si>
    <t>https://podminky.urs.cz/item/CS_URS_2022_01/781471810</t>
  </si>
  <si>
    <t>"4.02"2,0*(1,8+1,8)</t>
  </si>
  <si>
    <t>"4.05"2,0*(1,8+2,675)</t>
  </si>
  <si>
    <t>"4.09"2,0*1,8</t>
  </si>
  <si>
    <t>"4.11"2,0*1,405</t>
  </si>
  <si>
    <t>"4.12"2,0*1,25</t>
  </si>
  <si>
    <t>"4.15"2,0*1,25</t>
  </si>
  <si>
    <t>"4.17"2,1*(1,3+0,9+0,3*4)</t>
  </si>
  <si>
    <t>"4.19"2,0*(1,2*2+0,25*2</t>
  </si>
  <si>
    <t>"pozn.16"</t>
  </si>
  <si>
    <t>"4.18"1,5*0,57</t>
  </si>
  <si>
    <t>"pozn.17"</t>
  </si>
  <si>
    <t>"4.18"1,5*(1,63+0,5+0,8)</t>
  </si>
  <si>
    <t>"pozn.18"</t>
  </si>
  <si>
    <t>"4.19"2,0*(2,25*2+0,91+0,59)</t>
  </si>
  <si>
    <t>203</t>
  </si>
  <si>
    <t>781474154</t>
  </si>
  <si>
    <t>Montáž obkladů vnitřních stěn z dlaždic keramických lepených flexibilním lepidlem velkoformátových hladkých přes 4 do 6 ks/m2</t>
  </si>
  <si>
    <t>-1303189322</t>
  </si>
  <si>
    <t>https://podminky.urs.cz/item/CS_URS_2022_01/781474154</t>
  </si>
  <si>
    <t>204</t>
  </si>
  <si>
    <t>59761001</t>
  </si>
  <si>
    <t>obklad velkoformátový keramický hladký přes 4 do 6ks/m2</t>
  </si>
  <si>
    <t>410264541</t>
  </si>
  <si>
    <t>251,362*1,15 'Přepočtené koeficientem množství</t>
  </si>
  <si>
    <t>205</t>
  </si>
  <si>
    <t>781491021</t>
  </si>
  <si>
    <t>Montáž zrcadel lepených silikonovým tmelem na keramický obklad, plochy do 1 m2</t>
  </si>
  <si>
    <t>-190084328</t>
  </si>
  <si>
    <t>https://podminky.urs.cz/item/CS_URS_2022_01/781491021</t>
  </si>
  <si>
    <t>"4.01a,4.02a,4.06a,4.07a,4.08a,4.09a"6*0,6*0,4</t>
  </si>
  <si>
    <t>"4.05a"0,6*0,4</t>
  </si>
  <si>
    <t>"4.11,4.13,4.14,4.17,4.19"0,6*0,4*5</t>
  </si>
  <si>
    <t>206</t>
  </si>
  <si>
    <t>6346512R</t>
  </si>
  <si>
    <t>"O01"zrcadlo nad umyvadlo tl.5 mm 600x400 mm</t>
  </si>
  <si>
    <t>-246833467</t>
  </si>
  <si>
    <t>207</t>
  </si>
  <si>
    <t>6346513R</t>
  </si>
  <si>
    <t>"O03"zrcadlo nad umyvadlo tl.5 mm 600x400 mm</t>
  </si>
  <si>
    <t>-200033011</t>
  </si>
  <si>
    <t>208</t>
  </si>
  <si>
    <t>6346517R</t>
  </si>
  <si>
    <t>"O04"zrcadlo nad umyvadlo tl.5 mm 600x400 mm</t>
  </si>
  <si>
    <t>20769075</t>
  </si>
  <si>
    <t>"4.11,4.13,4.14,4.17,4.19"5</t>
  </si>
  <si>
    <t>209</t>
  </si>
  <si>
    <t>78149451R</t>
  </si>
  <si>
    <t>"O14"Nerezová ukončovací obkladová lišta lepené flexibilním lepidlem mat.nerez tvaru L</t>
  </si>
  <si>
    <t>1261961526</t>
  </si>
  <si>
    <t>210</t>
  </si>
  <si>
    <t>78149452R</t>
  </si>
  <si>
    <t xml:space="preserve">"O15"Nerezová ukončovací obkladová lišta lepené flexibilním lepidlem mat.nerez čtvercového tvaru </t>
  </si>
  <si>
    <t>715252722</t>
  </si>
  <si>
    <t>211</t>
  </si>
  <si>
    <t>781495184</t>
  </si>
  <si>
    <t>Obklad - dokončující práce pracnější řezání obkladaček rovné</t>
  </si>
  <si>
    <t>1397126644</t>
  </si>
  <si>
    <t>https://podminky.urs.cz/item/CS_URS_2022_01/781495184</t>
  </si>
  <si>
    <t>212</t>
  </si>
  <si>
    <t>998781203</t>
  </si>
  <si>
    <t>Přesun hmot pro obklady keramické stanovený procentní sazbou (%) z ceny vodorovná dopravní vzdálenost do 50 m v objektech výšky přes 12 do 24 m</t>
  </si>
  <si>
    <t>-56051738</t>
  </si>
  <si>
    <t>https://podminky.urs.cz/item/CS_URS_2022_01/998781203</t>
  </si>
  <si>
    <t>784</t>
  </si>
  <si>
    <t>Dokončovací práce - malby a tapety</t>
  </si>
  <si>
    <t>213</t>
  </si>
  <si>
    <t>784121001</t>
  </si>
  <si>
    <t>Oškrabání malby v místnostech výšky do 3,80 m</t>
  </si>
  <si>
    <t>-747993714</t>
  </si>
  <si>
    <t>https://podminky.urs.cz/item/CS_URS_2022_01/784121001</t>
  </si>
  <si>
    <t>"oprava stávajících omítek"312,174</t>
  </si>
  <si>
    <t>214</t>
  </si>
  <si>
    <t>784121011</t>
  </si>
  <si>
    <t>Rozmývání podkladu po oškrabání malby v místnostech výšky do 3,80 m</t>
  </si>
  <si>
    <t>-1874455921</t>
  </si>
  <si>
    <t>https://podminky.urs.cz/item/CS_URS_2022_01/784121011</t>
  </si>
  <si>
    <t>215</t>
  </si>
  <si>
    <t>784171101</t>
  </si>
  <si>
    <t>Zakrytí nemalovaných ploch (materiál ve specifikaci) včetně pozdějšího odkrytí podlah</t>
  </si>
  <si>
    <t>-1641746223</t>
  </si>
  <si>
    <t>https://podminky.urs.cz/item/CS_URS_2022_01/784171101</t>
  </si>
  <si>
    <t>433,08-11,22-8,45-31,2</t>
  </si>
  <si>
    <t>11,22+18,79</t>
  </si>
  <si>
    <t>216</t>
  </si>
  <si>
    <t>28323156</t>
  </si>
  <si>
    <t>fólie pro malířské potřeby zakrývací tl 41µ 4x5m</t>
  </si>
  <si>
    <t>2104735832</t>
  </si>
  <si>
    <t>412,22*1,05 'Přepočtené koeficientem množství</t>
  </si>
  <si>
    <t>217</t>
  </si>
  <si>
    <t>784171111</t>
  </si>
  <si>
    <t>Zakrytí nemalovaných ploch (materiál ve specifikaci) včetně pozdějšího odkrytí svislých ploch např. stěn, oken, dveří v místnostech výšky do 3,80</t>
  </si>
  <si>
    <t>594836375</t>
  </si>
  <si>
    <t>https://podminky.urs.cz/item/CS_URS_2022_01/784171111</t>
  </si>
  <si>
    <t>"okna.dveře"</t>
  </si>
  <si>
    <t>1,4*2,4*16+1,65*2,4*4+0,6*2,4*2</t>
  </si>
  <si>
    <t>0,8*2,0*2*7+1,1*2,0*2*9+0,8*2,0*2+0,7*2,0*2*2+0,8*2,0*2+0,9*2,0*2+1,1*2,0*2+0,9*2,0*2+0,8*2,0*2+1,1*2,0*2+0,7*2,0*4+1,9*2,85*2</t>
  </si>
  <si>
    <t>"ostatní"250</t>
  </si>
  <si>
    <t>218</t>
  </si>
  <si>
    <t>1696287102</t>
  </si>
  <si>
    <t>432,11*1,05 'Přepočtené koeficientem množství</t>
  </si>
  <si>
    <t>219</t>
  </si>
  <si>
    <t>784181101</t>
  </si>
  <si>
    <t>Penetrace podkladu jednonásobná základní akrylátová bezbarvá v místnostech výšky do 3,80 m</t>
  </si>
  <si>
    <t>-561881980</t>
  </si>
  <si>
    <t>https://podminky.urs.cz/item/CS_URS_2022_01/784181101</t>
  </si>
  <si>
    <t>"4.01"3,5*(5,64*2+5,035*2+0,53*2)</t>
  </si>
  <si>
    <t>"4.02"3,5*(3,425*2+5,2*2)</t>
  </si>
  <si>
    <t>"4.03"3,5*(5,29*2+5,2*2)</t>
  </si>
  <si>
    <t>"4.04"3,5*(3,25*2+5,2*2)</t>
  </si>
  <si>
    <t>"4.05"3,5*(6,015*2+5,2*2)</t>
  </si>
  <si>
    <t>"4.06"3,5*(5,225*2+3,5*2)</t>
  </si>
  <si>
    <t>"4.07"3,5*(3,3*2+5,225*2)</t>
  </si>
  <si>
    <t>"4.08"3,5*(5,35*2+6,2*2)</t>
  </si>
  <si>
    <t>"4.09"3,0*(3,2*2+4,86*2)</t>
  </si>
  <si>
    <t>"4.10"3,0*(8,53+2,9+0,675*2+1,28+0,8+0,43+1,15+1,2+1,34+0,575+0,71+0,575+1,58+1,23+1,48+0,78+0,41+1,18+0,35*2+1,45+6,4+3,0+4,22+2,12+1,2+0,44*2+0,885)</t>
  </si>
  <si>
    <t>3,0*(0,44*2+1,2+5,485+0,38+1,29+1,05+1,2+0,38*2+2,56+3,72+0,88+1,3+0,3+1,38+1,41+2,32+17,23)</t>
  </si>
  <si>
    <t>"4.12"2,8*(2,705*2+1,45*2)</t>
  </si>
  <si>
    <t>"4.16"3,5*(3,325+3,5+0,15)</t>
  </si>
  <si>
    <t>"4.17"3,5*(3,7*2+3,5*2)</t>
  </si>
  <si>
    <t>"4.18"3,5*(5,425*2+3,35*2)</t>
  </si>
  <si>
    <t>"4.19"0,8*(3,0*2+1,2*2+2,25*2)</t>
  </si>
  <si>
    <t>"3.NP"120</t>
  </si>
  <si>
    <t>220</t>
  </si>
  <si>
    <t>78421110</t>
  </si>
  <si>
    <t>Dvojnásobné bílé malby ze směsí za mokra výborně oděruvzdorných v místnostech v do 3,80 m-polyuretan akrylovým emailem omyvatelný odolný poškrábání a nárazům,odolný dezinfekčním prostředkům a čištění za mokra</t>
  </si>
  <si>
    <t>-1123885943</t>
  </si>
  <si>
    <t>221</t>
  </si>
  <si>
    <t>784211161</t>
  </si>
  <si>
    <t>Malby z malířských směsí oděruvzdorných za mokra Příplatek k cenám dvojnásobných maleb za provádění barevné malby tónované na tónovacích automatech, v odstínu světlém</t>
  </si>
  <si>
    <t>-368670285</t>
  </si>
  <si>
    <t>https://podminky.urs.cz/item/CS_URS_2022_01/784211161</t>
  </si>
  <si>
    <t>222</t>
  </si>
  <si>
    <t>78451221R</t>
  </si>
  <si>
    <t>Lepení ochranných koutů</t>
  </si>
  <si>
    <t>-1343879615</t>
  </si>
  <si>
    <t>223</t>
  </si>
  <si>
    <t>78451002R</t>
  </si>
  <si>
    <t>"O11"Ochranný kryt rohů 75x75 mm d.800 mm</t>
  </si>
  <si>
    <t>968861265</t>
  </si>
  <si>
    <t>224</t>
  </si>
  <si>
    <t>784681003</t>
  </si>
  <si>
    <t>Montáž ozdobných prvků (materiál ve specifikaci ) plošných, tvaru pravidelného, průměru nebo výšky (šířky) lepené plochy přes 150 do 200 mm</t>
  </si>
  <si>
    <t>920538840</t>
  </si>
  <si>
    <t>https://podminky.urs.cz/item/CS_URS_2022_01/784681003</t>
  </si>
  <si>
    <t>225+23,5</t>
  </si>
  <si>
    <t>225</t>
  </si>
  <si>
    <t>78451001R</t>
  </si>
  <si>
    <t>"O07"Ochranný nárazový pás š.200 mm</t>
  </si>
  <si>
    <t>1180037061</t>
  </si>
  <si>
    <t>225*1,05 'Přepočtené koeficientem množství</t>
  </si>
  <si>
    <t>226</t>
  </si>
  <si>
    <t>78451011R</t>
  </si>
  <si>
    <t>"O08"Ochranný nárazový pás š.200 mm</t>
  </si>
  <si>
    <t>-1580911398</t>
  </si>
  <si>
    <t>23,5*1,05 'Přepočtené koeficientem množství</t>
  </si>
  <si>
    <t>227</t>
  </si>
  <si>
    <t>784681007</t>
  </si>
  <si>
    <t>Montáž ozdobných prvků (materiál ve specifikaci ) plošných, tvaru pravidelného, průměru nebo výšky (šířky) lepené plochy přes 500 do 800 mm</t>
  </si>
  <si>
    <t>-2075567079</t>
  </si>
  <si>
    <t>https://podminky.urs.cz/item/CS_URS_2022_01/784681007</t>
  </si>
  <si>
    <t>42+26</t>
  </si>
  <si>
    <t>228</t>
  </si>
  <si>
    <t>78451021R</t>
  </si>
  <si>
    <t>"O09"Ochranný nárazový pás š.800 mm</t>
  </si>
  <si>
    <t>-586796863</t>
  </si>
  <si>
    <t>42*1,05 'Přepočtené koeficientem množství</t>
  </si>
  <si>
    <t>229</t>
  </si>
  <si>
    <t>78451031R</t>
  </si>
  <si>
    <t>"O10"Ochranný nárazový pás na dveře š.800 mm</t>
  </si>
  <si>
    <t>-163655908</t>
  </si>
  <si>
    <t>O01</t>
  </si>
  <si>
    <t>Ostatní</t>
  </si>
  <si>
    <t>230</t>
  </si>
  <si>
    <t>76666019R</t>
  </si>
  <si>
    <t>"ozn.O12"Dveřní popisové tabulky systém ACS</t>
  </si>
  <si>
    <t>262144</t>
  </si>
  <si>
    <t>669424911</t>
  </si>
  <si>
    <t>231</t>
  </si>
  <si>
    <t>76666020R</t>
  </si>
  <si>
    <t>"ozn.O13"Upřesňující piktogramy na dveře</t>
  </si>
  <si>
    <t>1073257067</t>
  </si>
  <si>
    <t>232</t>
  </si>
  <si>
    <t>76666021R</t>
  </si>
  <si>
    <t>"ozn.O17"Lepená grafika na prosklenné dveře</t>
  </si>
  <si>
    <t>127117548</t>
  </si>
  <si>
    <t>02 - Zařízení slaboproudé elektrotechniky</t>
  </si>
  <si>
    <t xml:space="preserve"> </t>
  </si>
  <si>
    <t xml:space="preserve">I </t>
  </si>
  <si>
    <t xml:space="preserve">    742 - Elektroinstalace - slaboproud</t>
  </si>
  <si>
    <t xml:space="preserve">      EPS - Elektrická požární signalizace</t>
  </si>
  <si>
    <t xml:space="preserve">      NZS - Nouzový zvukový systém</t>
  </si>
  <si>
    <t xml:space="preserve">      STK - Strukturovaná kabeláž</t>
  </si>
  <si>
    <t xml:space="preserve">      SPP - Systém přivolání pomoci</t>
  </si>
  <si>
    <t xml:space="preserve">      VSS - Dohledový videosystém</t>
  </si>
  <si>
    <t xml:space="preserve">      DDS - Domovní dorozumívací systém</t>
  </si>
  <si>
    <t xml:space="preserve">      STA - Společná televizní anténa</t>
  </si>
  <si>
    <t xml:space="preserve">      TRASY - Trasy a kabeláže</t>
  </si>
  <si>
    <t xml:space="preserve">      DMON - Demontáže a pomocné práce</t>
  </si>
  <si>
    <t>742</t>
  </si>
  <si>
    <t>Elektroinstalace - slaboproud</t>
  </si>
  <si>
    <t>EPS</t>
  </si>
  <si>
    <t>Elektrická požární signalizace</t>
  </si>
  <si>
    <t>742210006</t>
  </si>
  <si>
    <t>Montáž ústředny EPS karty rozšiřující</t>
  </si>
  <si>
    <t>600816453</t>
  </si>
  <si>
    <t>FX808332</t>
  </si>
  <si>
    <t>Mikromodul esserbus/esserbus-Plus GT</t>
  </si>
  <si>
    <t>-1271854017</t>
  </si>
  <si>
    <t>742210031</t>
  </si>
  <si>
    <t>Montáž zdroje napájecího pro ústřednu EPS dle EN54-4</t>
  </si>
  <si>
    <t>1416431714</t>
  </si>
  <si>
    <t>40463102</t>
  </si>
  <si>
    <t>zdroj spínaný 24V/5A, certifikovaný dle EN54-4, plechový kryt, max. připojitelné Aku2x18 Ah</t>
  </si>
  <si>
    <t>1878033850</t>
  </si>
  <si>
    <t>742210041</t>
  </si>
  <si>
    <t>Montáž akumulátoru 2 x 12 V pro ústřednu EPS</t>
  </si>
  <si>
    <t>1045959799</t>
  </si>
  <si>
    <t>34621008</t>
  </si>
  <si>
    <t>akumulátor VRLA, 12 V, pól 12x12x2, kapacita 17 Ah</t>
  </si>
  <si>
    <t>1060207930</t>
  </si>
  <si>
    <t>742210121</t>
  </si>
  <si>
    <t>Montáž hlásiče automatického bodového</t>
  </si>
  <si>
    <t>-1643716923</t>
  </si>
  <si>
    <t>802271</t>
  </si>
  <si>
    <t>Termodiferenciální hlásič kompatibilní se stávajícím systémem</t>
  </si>
  <si>
    <t>2079387713</t>
  </si>
  <si>
    <t>802371</t>
  </si>
  <si>
    <t>Opticko-kouřový hlásič kompatibilní se stávajícím systémem</t>
  </si>
  <si>
    <t>-2109555238</t>
  </si>
  <si>
    <t>742210131</t>
  </si>
  <si>
    <t>Montáž soklu hlásiče nebo patice</t>
  </si>
  <si>
    <t>-500792986</t>
  </si>
  <si>
    <t>805590</t>
  </si>
  <si>
    <t>Patice pro hlásiče kompatibilní se stávajícím systémem</t>
  </si>
  <si>
    <t>-1928732010</t>
  </si>
  <si>
    <t>742210151</t>
  </si>
  <si>
    <t>Montáž hlásiče tlačítkového se sklíčkem</t>
  </si>
  <si>
    <t>-1984490623</t>
  </si>
  <si>
    <t>704900</t>
  </si>
  <si>
    <t>Skříň tlačítkového hlásiče červená kompatibilní se stávajícím systémem</t>
  </si>
  <si>
    <t>-1249379121</t>
  </si>
  <si>
    <t>804905</t>
  </si>
  <si>
    <t>Elektronika tlačítka s oddělovačem kompatibilní se stávajícím systémem</t>
  </si>
  <si>
    <t>-1937055282</t>
  </si>
  <si>
    <t>742210251</t>
  </si>
  <si>
    <t>Připojení kontaktu ovládaného nebo monitorovaného</t>
  </si>
  <si>
    <t>-1555045981</t>
  </si>
  <si>
    <t>742210261</t>
  </si>
  <si>
    <t>Montáž světelných nebo zvukových prvků EPS sirény nebo majáku nebo signalizace</t>
  </si>
  <si>
    <t>1911904762</t>
  </si>
  <si>
    <t>801824</t>
  </si>
  <si>
    <t>Paralelní optická signalizace</t>
  </si>
  <si>
    <t>1441993434</t>
  </si>
  <si>
    <t>742210305</t>
  </si>
  <si>
    <t>Montáž vstupně výstupního reléového prvku 5 a více kontaktů s krytem</t>
  </si>
  <si>
    <t>1450405659</t>
  </si>
  <si>
    <t>808610.10</t>
  </si>
  <si>
    <t>Koppler 12 relé kompatibilní se stávajícím systémem</t>
  </si>
  <si>
    <t>-735679336</t>
  </si>
  <si>
    <t>742210401</t>
  </si>
  <si>
    <t>Nastavení a oživení EPS programování základních parametrů ústředny</t>
  </si>
  <si>
    <t>-4806103</t>
  </si>
  <si>
    <t>742210421</t>
  </si>
  <si>
    <t>Nastavení a oživení EPS oživení systému na jeden detektor</t>
  </si>
  <si>
    <t>-851129477</t>
  </si>
  <si>
    <t>742210501</t>
  </si>
  <si>
    <t>Zkoušky a revize EPS zkoušky TIČR</t>
  </si>
  <si>
    <t>-1231152344</t>
  </si>
  <si>
    <t>742210503</t>
  </si>
  <si>
    <t>Zkoušky a revize EPS zkoušky koordinační funkční EPS</t>
  </si>
  <si>
    <t>122047542</t>
  </si>
  <si>
    <t>742210521</t>
  </si>
  <si>
    <t>Zkoušky a revize EPS revize výchozí systému EPS na jeden detektor</t>
  </si>
  <si>
    <t>-1816342697</t>
  </si>
  <si>
    <t>742250001</t>
  </si>
  <si>
    <t>Montáž softwarové nástavby převodníkový driver pro ústřednu EPS</t>
  </si>
  <si>
    <t>-1810044387</t>
  </si>
  <si>
    <t>742250011</t>
  </si>
  <si>
    <t>Montáž softwarové nástavby PC nadstavba implementace budovy</t>
  </si>
  <si>
    <t>1809665600</t>
  </si>
  <si>
    <t>742250021</t>
  </si>
  <si>
    <t>Montáž softwarové nástavby vizualizace symbolu</t>
  </si>
  <si>
    <t>772302148</t>
  </si>
  <si>
    <t>NZS</t>
  </si>
  <si>
    <t>Nouzový zvukový systém</t>
  </si>
  <si>
    <t>742410061</t>
  </si>
  <si>
    <t>Montáž rozhlasu reproduktoru podhledového bez krytu</t>
  </si>
  <si>
    <t>312859859</t>
  </si>
  <si>
    <t>582412</t>
  </si>
  <si>
    <t xml:space="preserve">Strop. repro EN54 6W </t>
  </si>
  <si>
    <t>1956853187</t>
  </si>
  <si>
    <t>742410063</t>
  </si>
  <si>
    <t>Montáž rozhlasu reproduktoru nástěnného</t>
  </si>
  <si>
    <t>-540025148</t>
  </si>
  <si>
    <t>582426</t>
  </si>
  <si>
    <t xml:space="preserve">Skrinkovy repro EN54 6 W </t>
  </si>
  <si>
    <t>974362166</t>
  </si>
  <si>
    <t>742410071</t>
  </si>
  <si>
    <t>Montáž rozhlasu evakuační svorkovnice</t>
  </si>
  <si>
    <t>591199463</t>
  </si>
  <si>
    <t>581286</t>
  </si>
  <si>
    <t>Keramicka svorkov. s tepelnou pojistkou</t>
  </si>
  <si>
    <t>-1244229012</t>
  </si>
  <si>
    <t>742410081</t>
  </si>
  <si>
    <t>Montáž rozhlasu desky dohledu nad linkami</t>
  </si>
  <si>
    <t>-1733730379</t>
  </si>
  <si>
    <t>583496</t>
  </si>
  <si>
    <t xml:space="preserve">Konc. clen repr. linky EOL pro </t>
  </si>
  <si>
    <t>-988596901</t>
  </si>
  <si>
    <t>742410201</t>
  </si>
  <si>
    <t>Montáž rozhlasu nastavení a oživení ústředny rozhlasu a naprogramování</t>
  </si>
  <si>
    <t>-1200483523</t>
  </si>
  <si>
    <t>742410301</t>
  </si>
  <si>
    <t>Montáž rozhlasu měření impedance rozhlasové ústředny</t>
  </si>
  <si>
    <t>-1302606608</t>
  </si>
  <si>
    <t>742410302</t>
  </si>
  <si>
    <t>Montáž rozhlasu měření srozumitelnosti systému</t>
  </si>
  <si>
    <t>1465669359</t>
  </si>
  <si>
    <t>STK</t>
  </si>
  <si>
    <t>Strukturovaná kabeláž</t>
  </si>
  <si>
    <t>742110504</t>
  </si>
  <si>
    <t>Montáž krabic elektroinstalačních s víčkem zapuštěných plastových odbočných kruhových</t>
  </si>
  <si>
    <t>1806074564</t>
  </si>
  <si>
    <t>34571451</t>
  </si>
  <si>
    <t>krabice pod omítku PVC přístrojová kruhová D 70mm hluboká</t>
  </si>
  <si>
    <t>-1781307150</t>
  </si>
  <si>
    <t>742330002</t>
  </si>
  <si>
    <t>Montáž strukturované kabeláže rozvaděče stojanového</t>
  </si>
  <si>
    <t>-1702909067</t>
  </si>
  <si>
    <t>ADI.0051109.URS</t>
  </si>
  <si>
    <t>Rozvaděč stojan. 45U/80x80, šedý, dveře sklo</t>
  </si>
  <si>
    <t>776918312</t>
  </si>
  <si>
    <t>ADI.0051182.URS</t>
  </si>
  <si>
    <t>Ventilační jednotka univerzální se 4 ventilátory do stropu nebo do podlahy</t>
  </si>
  <si>
    <t>-860233033</t>
  </si>
  <si>
    <t>ADI.0051187.URS</t>
  </si>
  <si>
    <t>Osvětlovací jednotka 1U halogenová 288 lm</t>
  </si>
  <si>
    <t>-1780847792</t>
  </si>
  <si>
    <t>742330011</t>
  </si>
  <si>
    <t>Montáž strukturované kabeláže zařízení do rozvaděče switche, UPS, DVR, server bez nastavení</t>
  </si>
  <si>
    <t>-1239968242</t>
  </si>
  <si>
    <t>JL357AABB</t>
  </si>
  <si>
    <t>Switch 48 portový, 10 Gbit, 4× SFP, QoS, PoE, VLAN, spravovatelný, rack</t>
  </si>
  <si>
    <t>1531276262</t>
  </si>
  <si>
    <t>ADI.0050821.URS</t>
  </si>
  <si>
    <t>Switch 24 portů Gigabit (24x PoE/PoE+), kapacita 48Gbps, 370W, kov</t>
  </si>
  <si>
    <t>-328596450</t>
  </si>
  <si>
    <t>742330021</t>
  </si>
  <si>
    <t>Montáž strukturované kabeláže příslušenství a ostatní práce k rozvaděčům police</t>
  </si>
  <si>
    <t>525335144</t>
  </si>
  <si>
    <t>ADI.0051150.URS</t>
  </si>
  <si>
    <t>19" plno výsuvná polička 650mm, max. nosnost 45kg, barva RAL7035 šedá</t>
  </si>
  <si>
    <t>1119137338</t>
  </si>
  <si>
    <t>742330022</t>
  </si>
  <si>
    <t>Montáž strukturované kabeláže příslušenství a ostatní práce k rozvaděčům napájecího panelu</t>
  </si>
  <si>
    <t>-1852880207</t>
  </si>
  <si>
    <t>ADI.0051197.URS</t>
  </si>
  <si>
    <t>19“ rozvodný panel 1U, 8 x zásuvka dle ČSN, max. 16 A, kabel 3 x 1,5 mm, 2 m</t>
  </si>
  <si>
    <t>-1299317532</t>
  </si>
  <si>
    <t>742330023</t>
  </si>
  <si>
    <t>Montáž strukturované kabeláže příslušenství a ostatní práce k rozvaděčům vyvazovacíhoho panelu 2U</t>
  </si>
  <si>
    <t>-1162035284</t>
  </si>
  <si>
    <t>ADI.0051173.URS</t>
  </si>
  <si>
    <t>19" vyvazovací panel 2U, 6x vyvazovací háček 70x85 mm, RAL9005</t>
  </si>
  <si>
    <t>355053958</t>
  </si>
  <si>
    <t>742330024</t>
  </si>
  <si>
    <t>Montáž strukturované kabeláže příslušenství a ostatní práce k rozvaděčům patch panelu 24 portů UTP/FTP</t>
  </si>
  <si>
    <t>1578451431</t>
  </si>
  <si>
    <t>ADI.0051296.URS</t>
  </si>
  <si>
    <t>Patch panel černý osazený 24 portů STP 1U CAT6</t>
  </si>
  <si>
    <t>1590887663</t>
  </si>
  <si>
    <t>ADI.0051285.URS</t>
  </si>
  <si>
    <t>Patch kabel 3m SFTP, CAT6, šedý</t>
  </si>
  <si>
    <t>-2084059770</t>
  </si>
  <si>
    <t>742330026</t>
  </si>
  <si>
    <t>Montáž strukturované kabeláže příslušenství a ostatní práce k rozvaděčům panelu pro 24 x optický konektor včetně vany</t>
  </si>
  <si>
    <t>1197725699</t>
  </si>
  <si>
    <t>ADI.0051544.URS</t>
  </si>
  <si>
    <t>Vana optická 10" 1U BK včetně čela SC 10 portů simplex FO-10-1-10SCS-B</t>
  </si>
  <si>
    <t>-715938507</t>
  </si>
  <si>
    <t>ADI.0051548.URS</t>
  </si>
  <si>
    <t>Optická kazeta pro 24 svárů SXOK-24 bez ochran sváru</t>
  </si>
  <si>
    <t>-1746738314</t>
  </si>
  <si>
    <t>742330028</t>
  </si>
  <si>
    <t>Montáž strukturované kabeláže příslušenství a ostatní práce k rozvaděčům konektoru MM/SM</t>
  </si>
  <si>
    <t>-556930092</t>
  </si>
  <si>
    <t>ADI.0051550.URS</t>
  </si>
  <si>
    <t>Optický adaptér / spojka SC singlemode OS1 duplexní</t>
  </si>
  <si>
    <t>-67498470</t>
  </si>
  <si>
    <t>ADI.0051576.URS</t>
  </si>
  <si>
    <t>Pigtail 9/125 SCpc SM OS1 1,5m SXPI-SC-PC-OS1-1,5M</t>
  </si>
  <si>
    <t>1896496618</t>
  </si>
  <si>
    <t>742330031</t>
  </si>
  <si>
    <t>Montáž strukturované kabeláže příslušenství a ostatní práce k rozvaděčům teplem smrštitelná ochrana sváru</t>
  </si>
  <si>
    <t>-79299394</t>
  </si>
  <si>
    <t>ADI.0051568.URS</t>
  </si>
  <si>
    <t xml:space="preserve">Patch kabel9/125 LCpc/LCpc SM OS1 3m duplex </t>
  </si>
  <si>
    <t>-1895858032</t>
  </si>
  <si>
    <t>742330042</t>
  </si>
  <si>
    <t>Montáž strukturované kabeláže zásuvek datových pod omítku, do nábytku, do parapetního žlabu nebo podlahové krabice dvouzásuvky</t>
  </si>
  <si>
    <t>118299716</t>
  </si>
  <si>
    <t>ADI.0051304.URS</t>
  </si>
  <si>
    <t>Keystone zařezávací CAT6 STP, černý</t>
  </si>
  <si>
    <t>1215282171</t>
  </si>
  <si>
    <t>ABB.2CKA001724A1663</t>
  </si>
  <si>
    <t>Kryt zásuvky komunikační, s popisovým polem (pro nosnou masku)</t>
  </si>
  <si>
    <t>1473482225</t>
  </si>
  <si>
    <t>ABB.2CKA001764A0182</t>
  </si>
  <si>
    <t>Maska nosná - 2x komunikační zásuvka</t>
  </si>
  <si>
    <t>-219303536</t>
  </si>
  <si>
    <t>ABB.2CKA001725A0928</t>
  </si>
  <si>
    <t>Rámeček jednonásobný (1725-0-0928)</t>
  </si>
  <si>
    <t>195108016</t>
  </si>
  <si>
    <t>742330051</t>
  </si>
  <si>
    <t>Montáž strukturované kabeláže zásuvek datových popis portu zásuvky</t>
  </si>
  <si>
    <t>1001575033</t>
  </si>
  <si>
    <t>742330052</t>
  </si>
  <si>
    <t>Montáž strukturované kabeláže zásuvek datových popis portů patchpanelu</t>
  </si>
  <si>
    <t>-1734705896</t>
  </si>
  <si>
    <t>742330101</t>
  </si>
  <si>
    <t>Montáž strukturované kabeláže měření segmentu metalického s vyhotovením protokolu</t>
  </si>
  <si>
    <t>1275461592</t>
  </si>
  <si>
    <t>742330102</t>
  </si>
  <si>
    <t>Montáž strukturované kabeláže měření segmentu optického, měření útlumu, 2 okna</t>
  </si>
  <si>
    <t>-1920045450</t>
  </si>
  <si>
    <t>SPP</t>
  </si>
  <si>
    <t>Systém přivolání pomoci</t>
  </si>
  <si>
    <t>199011530</t>
  </si>
  <si>
    <t>1689829392</t>
  </si>
  <si>
    <t>742360012</t>
  </si>
  <si>
    <t>Montáž systému pacient-sestra komunikačních prvků závěsu lůžkové jednotky s konektorem</t>
  </si>
  <si>
    <t>-1305965375</t>
  </si>
  <si>
    <t>110165.01</t>
  </si>
  <si>
    <t>Zásuvka volací šňůry s tlačítkem IP</t>
  </si>
  <si>
    <t>-131174196</t>
  </si>
  <si>
    <t>110902.01</t>
  </si>
  <si>
    <t>Instalační rámeček malý (ZU ZVST)</t>
  </si>
  <si>
    <t>-1985667255</t>
  </si>
  <si>
    <t>742360041</t>
  </si>
  <si>
    <t>Montáž systému pacient-sestra komunikačních prvků služební jednotky s displejem</t>
  </si>
  <si>
    <t>1777265341</t>
  </si>
  <si>
    <t>110250.01</t>
  </si>
  <si>
    <t>Signalizační jednotka IP</t>
  </si>
  <si>
    <t>901623355</t>
  </si>
  <si>
    <t>110900.01</t>
  </si>
  <si>
    <t>Instalační rámeček malý (SIJ)</t>
  </si>
  <si>
    <t>319817013</t>
  </si>
  <si>
    <t>742360102</t>
  </si>
  <si>
    <t>Montáž systému pacient-sestra signalizačních prvků volací šňůry s nouzovým voláním</t>
  </si>
  <si>
    <t>-439603058</t>
  </si>
  <si>
    <t>110150.01</t>
  </si>
  <si>
    <t>Volací šňůra IP</t>
  </si>
  <si>
    <t>-1520103</t>
  </si>
  <si>
    <t>742360111</t>
  </si>
  <si>
    <t>Montáž systému pacient-sestra signalizačních prvků závěs volací šňůry pro závěs lůžkové jednotky</t>
  </si>
  <si>
    <t>1592983166</t>
  </si>
  <si>
    <t>102320.01</t>
  </si>
  <si>
    <t>Závěs volací šnůry</t>
  </si>
  <si>
    <t>-1272413949</t>
  </si>
  <si>
    <t>109903.01</t>
  </si>
  <si>
    <t>Instalační rámeček malý</t>
  </si>
  <si>
    <t>2015719498</t>
  </si>
  <si>
    <t>742360121</t>
  </si>
  <si>
    <t>Montáž systému pacient-sestra signalizačních prvků zásuvky účastníka</t>
  </si>
  <si>
    <t>-602667664</t>
  </si>
  <si>
    <t>742360122</t>
  </si>
  <si>
    <t>Montáž systému pacient-sestra signalizačních prvků zásuvky volací šňůry</t>
  </si>
  <si>
    <t>-547654402</t>
  </si>
  <si>
    <t>742360127</t>
  </si>
  <si>
    <t>Montáž systému pacient-sestra signalizačních prvků terminálu personálu</t>
  </si>
  <si>
    <t>293873387</t>
  </si>
  <si>
    <t>110230.01</t>
  </si>
  <si>
    <t>Terminál personálu signalizační IP</t>
  </si>
  <si>
    <t>1821195464</t>
  </si>
  <si>
    <t>102420.01</t>
  </si>
  <si>
    <t>Instalační rámeček střední (TPS AVKJV)</t>
  </si>
  <si>
    <t>1188944111</t>
  </si>
  <si>
    <t>742360161</t>
  </si>
  <si>
    <t>Montáž systému pacient-sestra signalizačních prvků táhla nouzového volání</t>
  </si>
  <si>
    <t>426223682</t>
  </si>
  <si>
    <t>110411.02</t>
  </si>
  <si>
    <t>Táhlo nouzového volání s tlačítkem IP</t>
  </si>
  <si>
    <t>5262238</t>
  </si>
  <si>
    <t>742360201</t>
  </si>
  <si>
    <t>Montáž systému pacient-sestra signalizačních prvků svítidla</t>
  </si>
  <si>
    <t>-1579842103</t>
  </si>
  <si>
    <t>110441.01</t>
  </si>
  <si>
    <t>Svítidlo IP</t>
  </si>
  <si>
    <t>192896084</t>
  </si>
  <si>
    <t>742360301</t>
  </si>
  <si>
    <t>Montáž systému pacient-sestra síťových prvků switch modulu</t>
  </si>
  <si>
    <t>-1464939427</t>
  </si>
  <si>
    <t>110640.03</t>
  </si>
  <si>
    <t>Switch modul (RJ45) IP</t>
  </si>
  <si>
    <t>-91431962</t>
  </si>
  <si>
    <t>110660.01</t>
  </si>
  <si>
    <t>Switch 8 portů</t>
  </si>
  <si>
    <t>-23533256</t>
  </si>
  <si>
    <t>742360302</t>
  </si>
  <si>
    <t>Montáž systému pacient-sestra síťových prvků napáječe</t>
  </si>
  <si>
    <t>1040998961</t>
  </si>
  <si>
    <t>110090.01</t>
  </si>
  <si>
    <t>Napáječ 250W 24V IP</t>
  </si>
  <si>
    <t>982182714</t>
  </si>
  <si>
    <t>742360401</t>
  </si>
  <si>
    <t>Montáž systému pacient-sestra nastavení a oživení systému instalace SW pacient-sestra</t>
  </si>
  <si>
    <t>-2136818401</t>
  </si>
  <si>
    <t>742360421</t>
  </si>
  <si>
    <t>Montáž systému pacient-sestra nastavení a oživení systému kontrola a otestování rozvodného vedení</t>
  </si>
  <si>
    <t>-1000576536</t>
  </si>
  <si>
    <t>VSS</t>
  </si>
  <si>
    <t>Dohledový videosystém</t>
  </si>
  <si>
    <t>742230001</t>
  </si>
  <si>
    <t>Montáž kamerového systému DVR nebo NAS, nahrávacího zařízení pro kamery</t>
  </si>
  <si>
    <t>-1556935109</t>
  </si>
  <si>
    <t>ADI.0031164.URS</t>
  </si>
  <si>
    <t>NVR pro 8 IP kamer, až 8MP, H.265, HDMI, 4K, I/O, bez HDD</t>
  </si>
  <si>
    <t>-418047779</t>
  </si>
  <si>
    <t>ADI.0031391.URS</t>
  </si>
  <si>
    <t>Přídavný HDD k rekordérům, 4TB, WD nová řada PURZ</t>
  </si>
  <si>
    <t>-2089311502</t>
  </si>
  <si>
    <t>742230002</t>
  </si>
  <si>
    <t>Montáž kamerového systému PC pro sledování kamerového systému, OS, monitor, klávesnice myš</t>
  </si>
  <si>
    <t>1416546135</t>
  </si>
  <si>
    <t>PCKLIENT1</t>
  </si>
  <si>
    <t>PC klient procesor min. 3.6GHz/8C/16T, grafická karta min. 4 GB GDDR5, min. 32GB RAM, 256GB SSD, OS s podporou síťových funkcí, záruka NBD 5 let</t>
  </si>
  <si>
    <t>-692137481</t>
  </si>
  <si>
    <t>ADI.0061093.URS</t>
  </si>
  <si>
    <t>LCD LED monitor, 27", 16:9, Utra HD 4K, HDMI, DP, audio, 230V</t>
  </si>
  <si>
    <t>1357017414</t>
  </si>
  <si>
    <t>742230004</t>
  </si>
  <si>
    <t>Montáž kamerového systému vnitřní kamery</t>
  </si>
  <si>
    <t>1451827507</t>
  </si>
  <si>
    <t>ADI.0030402.URS</t>
  </si>
  <si>
    <t>IP dome kamera, 2MP, MZVF, 2.8-12mm, DWDR, IR 30m, H.265(+), IP67</t>
  </si>
  <si>
    <t>1702117360</t>
  </si>
  <si>
    <t>ADI.0030875.URS</t>
  </si>
  <si>
    <t>Adaptér pro montáž dome kamer do podhledu</t>
  </si>
  <si>
    <t>484831741</t>
  </si>
  <si>
    <t>742230101</t>
  </si>
  <si>
    <t>Montáž kamerového systému nastavení a instalace licence k připojení jedné kamery k SW</t>
  </si>
  <si>
    <t>-795374417</t>
  </si>
  <si>
    <t>742230102</t>
  </si>
  <si>
    <t>Montáž kamerového systému nastavení a instalace instalace a nastavení SW pro sledování kamer</t>
  </si>
  <si>
    <t>560050142</t>
  </si>
  <si>
    <t>742230103</t>
  </si>
  <si>
    <t>Montáž kamerového systému nastavení a instalace nastavení záběru podle přání uživatele</t>
  </si>
  <si>
    <t>1133662169</t>
  </si>
  <si>
    <t>DDS</t>
  </si>
  <si>
    <t>Domovní dorozumívací systém</t>
  </si>
  <si>
    <t>742310002</t>
  </si>
  <si>
    <t>Montáž domovního telefonu komunikačního tabla</t>
  </si>
  <si>
    <t>-1898092428</t>
  </si>
  <si>
    <t>ADI.0034677.URS</t>
  </si>
  <si>
    <t>Audio panel IP, 1 tlač., kamera, povrchová instalace</t>
  </si>
  <si>
    <t>1074671466</t>
  </si>
  <si>
    <t>742310004</t>
  </si>
  <si>
    <t>Montáž domovního telefonu elektroinstalační krabice pod tablo</t>
  </si>
  <si>
    <t>-1928620596</t>
  </si>
  <si>
    <t>ADI.0034731.URS</t>
  </si>
  <si>
    <t xml:space="preserve">Zápustná krabice pro 1 modul </t>
  </si>
  <si>
    <t>1783739851</t>
  </si>
  <si>
    <t>742310006</t>
  </si>
  <si>
    <t>Montáž domovního telefonu nástěnného audio/video telefonu</t>
  </si>
  <si>
    <t>39658601</t>
  </si>
  <si>
    <t>ADI.0034747.URS</t>
  </si>
  <si>
    <t>IP vnitřní 7" dotykový panel pro povrchovou instalaci (černé provedení)</t>
  </si>
  <si>
    <t>-118552648</t>
  </si>
  <si>
    <t>742320011</t>
  </si>
  <si>
    <t>Montáž elektricky ovládaných zámků elektromechanických samozamykacích s panikovou funkcí</t>
  </si>
  <si>
    <t>-1906857017</t>
  </si>
  <si>
    <t>ADI.0035033.URS</t>
  </si>
  <si>
    <t>Elektromechanický hluboký vícebodový samozamykací panikový zámek</t>
  </si>
  <si>
    <t>610233036</t>
  </si>
  <si>
    <t>742320031</t>
  </si>
  <si>
    <t>Montáž elektricky ovládaných zámků ostatní prvky napájecího zdroje</t>
  </si>
  <si>
    <t>-124218429</t>
  </si>
  <si>
    <t>ADI.0050571.URS</t>
  </si>
  <si>
    <t>Sp. zdroj, 27,6 V ss / 9,2 A (10 A krátkodobě) pro EPS, aku max. 2 x 17 Ah, LCD</t>
  </si>
  <si>
    <t>853792471</t>
  </si>
  <si>
    <t>ADI.0033184.URS</t>
  </si>
  <si>
    <t>Akumulátor 12V / 18Ah se šroubovými svorkami M5 a životností až 3 roky</t>
  </si>
  <si>
    <t>1169799193</t>
  </si>
  <si>
    <t>-1814604443</t>
  </si>
  <si>
    <t>ADI.0050815.URS</t>
  </si>
  <si>
    <t>Switch 8 portů Gigabit (8x PoE/PoE+), kapacita 16Gbps, 105W, kov</t>
  </si>
  <si>
    <t>977146619</t>
  </si>
  <si>
    <t>Společná televizní anténa</t>
  </si>
  <si>
    <t>-849444836</t>
  </si>
  <si>
    <t>-823881691</t>
  </si>
  <si>
    <t>742420051</t>
  </si>
  <si>
    <t>Montáž společné televizní antény antenního rozbočovače</t>
  </si>
  <si>
    <t>1468448211</t>
  </si>
  <si>
    <t>B39A2</t>
  </si>
  <si>
    <t>Anténní rozbočovač</t>
  </si>
  <si>
    <t>-534469994</t>
  </si>
  <si>
    <t>742420071</t>
  </si>
  <si>
    <t>Montáž společné televizní antény multipřepínače do rozvaděče</t>
  </si>
  <si>
    <t>-1450693198</t>
  </si>
  <si>
    <t>J10B</t>
  </si>
  <si>
    <t>Hvězdicový multipřepínač MB v konfiguraci s 12 výstupy.</t>
  </si>
  <si>
    <t>116262752</t>
  </si>
  <si>
    <t>742420081</t>
  </si>
  <si>
    <t>Montáž společné televizní antény systémového zdroje do rozvaděče</t>
  </si>
  <si>
    <t>300252444</t>
  </si>
  <si>
    <t>C06B</t>
  </si>
  <si>
    <t>Anténní napájecí zdroj</t>
  </si>
  <si>
    <t>452951112</t>
  </si>
  <si>
    <t>742420111</t>
  </si>
  <si>
    <t>Montáž společné televizní antény F konektoru</t>
  </si>
  <si>
    <t>1472760409</t>
  </si>
  <si>
    <t>ADI.0031511.URS</t>
  </si>
  <si>
    <t>F konektor pro kabel H121, krimpovací</t>
  </si>
  <si>
    <t>208218814</t>
  </si>
  <si>
    <t>742420121</t>
  </si>
  <si>
    <t>Montáž společné televizní antény televizní zásuvky koncové nebo průběžné</t>
  </si>
  <si>
    <t>2017998137</t>
  </si>
  <si>
    <t>-262485658</t>
  </si>
  <si>
    <t>ABB.2CKA001724A1754</t>
  </si>
  <si>
    <t>Kryt zásuvky televizní, rozhlasové a satelitní</t>
  </si>
  <si>
    <t>-2096268121</t>
  </si>
  <si>
    <t>ABB.5011A3303</t>
  </si>
  <si>
    <t>Přístroj zásuvky TV+R+SAT, koncový (typ EU 3303)</t>
  </si>
  <si>
    <t>-1186123700</t>
  </si>
  <si>
    <t>742420201</t>
  </si>
  <si>
    <t>Montáž společné televizní antény nastavení zesilovače dle úrovně na zásuvkách</t>
  </si>
  <si>
    <t>-1167692827</t>
  </si>
  <si>
    <t>742430011R</t>
  </si>
  <si>
    <t>Montáž audiovizuální techniky TV přijímače, upevněného na zeď</t>
  </si>
  <si>
    <t>-601916906</t>
  </si>
  <si>
    <t>TVSET</t>
  </si>
  <si>
    <t>Televize SMART LED, 108cm, 4K Ultra HD, PQI 2000 (50Hz), HDR10, HDR10+, HLG, DVB-T2/S2/C, H.265/HEVC, 2× HDMI, 1× USB, LAN, WiFi, DLNA, HbbTV 2.0</t>
  </si>
  <si>
    <t>424717174</t>
  </si>
  <si>
    <t>TRASY</t>
  </si>
  <si>
    <t>Trasy a kabeláže</t>
  </si>
  <si>
    <t>742110002</t>
  </si>
  <si>
    <t>Montáž trubek elektroinstalačních plastových ohebných uložených pod omítku</t>
  </si>
  <si>
    <t>-1927704837</t>
  </si>
  <si>
    <t>34571063</t>
  </si>
  <si>
    <t>trubka elektroinstalační ohebná z PVC (ČSN) 2323</t>
  </si>
  <si>
    <t>-402512822</t>
  </si>
  <si>
    <t>300*1,05 "Přepočtené koeficientem množství</t>
  </si>
  <si>
    <t>742110003</t>
  </si>
  <si>
    <t>Montáž trubek elektroinstalačních plastových ohebných uložených volně na příchytky</t>
  </si>
  <si>
    <t>381654023</t>
  </si>
  <si>
    <t>-1157071998</t>
  </si>
  <si>
    <t>1000*1,05 "Přepočtené koeficientem množství</t>
  </si>
  <si>
    <t>742110107</t>
  </si>
  <si>
    <t>Montáž kabelového žlabu drátěného 500/100 mm</t>
  </si>
  <si>
    <t>-1197560498</t>
  </si>
  <si>
    <t>10.587.510</t>
  </si>
  <si>
    <t>Žlab 100X500X1.25 F ž.poz.2m</t>
  </si>
  <si>
    <t>-2108997271</t>
  </si>
  <si>
    <t>10.032.228</t>
  </si>
  <si>
    <t>T kus 100X500 XX nerez</t>
  </si>
  <si>
    <t>1351655550</t>
  </si>
  <si>
    <t>742110127</t>
  </si>
  <si>
    <t>Montáž kabelového žlabu nosníku včetně konzol nebo závitových tyčí, šířky 500 mm</t>
  </si>
  <si>
    <t>658191537</t>
  </si>
  <si>
    <t>10.068.609</t>
  </si>
  <si>
    <t>Závěs MARS NZ 500 S</t>
  </si>
  <si>
    <t>718043486</t>
  </si>
  <si>
    <t>10.502.049</t>
  </si>
  <si>
    <t>Tyč MERKUR M 8/2 pr.8 závitová</t>
  </si>
  <si>
    <t>-2034995743</t>
  </si>
  <si>
    <t>742110161R</t>
  </si>
  <si>
    <t>Montáž svazkového držáku pro uchycení kabelů</t>
  </si>
  <si>
    <t>-1058015395</t>
  </si>
  <si>
    <t>10.076.866</t>
  </si>
  <si>
    <t>Příchytka OBO 2031M/30</t>
  </si>
  <si>
    <t>1079618197</t>
  </si>
  <si>
    <t>742111001</t>
  </si>
  <si>
    <t>Montáž příchytek pro kabely samostatné ohniodolné včetně šroubu a hmoždinky</t>
  </si>
  <si>
    <t>662201806</t>
  </si>
  <si>
    <t>ADI.0050575.URS</t>
  </si>
  <si>
    <t xml:space="preserve">1-stranná příchytka pro pož. odolné trasy, pro prům. kabelu 8 mm, balení 100  ks</t>
  </si>
  <si>
    <t>-1200149181</t>
  </si>
  <si>
    <t>742121001</t>
  </si>
  <si>
    <t>Montáž kabelů sdělovacích pro vnitřní rozvody počtu žil do 15</t>
  </si>
  <si>
    <t>-1483456558</t>
  </si>
  <si>
    <t>ADI.0031507.URS</t>
  </si>
  <si>
    <t>Koaxiální kabel, plášť PVC, vnitřní instalace, do 400m, balení 500m</t>
  </si>
  <si>
    <t>1354238707</t>
  </si>
  <si>
    <t>Poznámka k položce:_x000d_
Rozvody STA.</t>
  </si>
  <si>
    <t>ADI.0051257.URS</t>
  </si>
  <si>
    <t xml:space="preserve">Kabel CAT6 UTP LSOHFR B2ca-s1,d1,a1 500m </t>
  </si>
  <si>
    <t>-777616112</t>
  </si>
  <si>
    <t>Poznámka k položce:_x000d_
Rozvody SPP.</t>
  </si>
  <si>
    <t>ADI.0051260.URS</t>
  </si>
  <si>
    <t>Instalační kabel CAT6A STP LSOHFR B2ca s1 d1 a1 500m, oranžový plášť</t>
  </si>
  <si>
    <t>-756150722</t>
  </si>
  <si>
    <t>Poznámka k položce:_x000d_
Rozvody STK, VSS, DDS a SPP</t>
  </si>
  <si>
    <t>ADI.0036124.URS</t>
  </si>
  <si>
    <t xml:space="preserve">Hnědý stín. kabel 2x2x0,8  PH120-R dle ZP-27/2008, B2ca s1d1a1 dle PrEN 50399:07</t>
  </si>
  <si>
    <t>272997008</t>
  </si>
  <si>
    <t>Poznámka k položce:_x000d_
Linka EPS.</t>
  </si>
  <si>
    <t>ADI.0036145.URS</t>
  </si>
  <si>
    <t xml:space="preserve">Oranžový kabel 2x1.5  B2ca s1d1a1</t>
  </si>
  <si>
    <t>1705840444</t>
  </si>
  <si>
    <t>Poznámka k položce:_x000d_
Napájení SPP.</t>
  </si>
  <si>
    <t>ADI.0036133.URS</t>
  </si>
  <si>
    <t>Hnědý kabel 4x1,5 RE P60-R</t>
  </si>
  <si>
    <t>-912341908</t>
  </si>
  <si>
    <t>Poznámka k položce:_x000d_
Rozvody NZS.</t>
  </si>
  <si>
    <t>ADI.0051528.URS</t>
  </si>
  <si>
    <t>Kabel gelový, 09/125um, 8 vl., LSOH,CLT se základní ochranou proti hlodavcům</t>
  </si>
  <si>
    <t>797166300</t>
  </si>
  <si>
    <t>Poznámka k položce:_x000d_
Datová přípojka - STK.</t>
  </si>
  <si>
    <t>DMON</t>
  </si>
  <si>
    <t>Demontáže a pomocné práce</t>
  </si>
  <si>
    <t>081103000</t>
  </si>
  <si>
    <t>Denní doprava pracovníků na pracoviště</t>
  </si>
  <si>
    <t>…</t>
  </si>
  <si>
    <t>1024</t>
  </si>
  <si>
    <t>1257054673</t>
  </si>
  <si>
    <t>742210821</t>
  </si>
  <si>
    <t>Demontáž prvků EPS hlásiče automatického bodového</t>
  </si>
  <si>
    <t>1804621923</t>
  </si>
  <si>
    <t>742210851</t>
  </si>
  <si>
    <t>Demontáž prvků EPS hlásiče tlačítkového se sklíčkem</t>
  </si>
  <si>
    <t>168460944</t>
  </si>
  <si>
    <t>742210861</t>
  </si>
  <si>
    <t>Demontáž prvků EPS soklu hlásiče nebo patice</t>
  </si>
  <si>
    <t>135371909</t>
  </si>
  <si>
    <t>742222855</t>
  </si>
  <si>
    <t>Demontáž příslušenství pro PZTS sirény vnitřní pro vyhlášení poplachu</t>
  </si>
  <si>
    <t>-948495990</t>
  </si>
  <si>
    <t>742230804</t>
  </si>
  <si>
    <t>Demontáž kamery vnitřní</t>
  </si>
  <si>
    <t>1949845734</t>
  </si>
  <si>
    <t>742310802</t>
  </si>
  <si>
    <t>Demontáž domovního telefonu komunikačního tabla</t>
  </si>
  <si>
    <t>-244342027</t>
  </si>
  <si>
    <t>742310806</t>
  </si>
  <si>
    <t>Demontáž domovního telefonu nástěnného audio/video telefonu</t>
  </si>
  <si>
    <t>-332818822</t>
  </si>
  <si>
    <t>742410801</t>
  </si>
  <si>
    <t>Demontáž rozhlasu reproduktoru podhledového, nástěnného, směrového</t>
  </si>
  <si>
    <t>102204755</t>
  </si>
  <si>
    <t>998742203</t>
  </si>
  <si>
    <t>Přesun hmot pro slaboproud stanovený procentní sazbou (%) z ceny vodorovná dopravní vzdálenost do 50 m v objektech výšky přes 12 do 24 m</t>
  </si>
  <si>
    <t>-319605969</t>
  </si>
  <si>
    <t>HZS2231</t>
  </si>
  <si>
    <t>Hodinové zúčtovací sazby profesí PSV provádění stavebních instalací elektrikář</t>
  </si>
  <si>
    <t>hod</t>
  </si>
  <si>
    <t>1566702167</t>
  </si>
  <si>
    <t>HZS2232</t>
  </si>
  <si>
    <t>Hodinové zúčtovací sazby profesí PSV provádění stavebních instalací elektrikář odborný</t>
  </si>
  <si>
    <t>275383777</t>
  </si>
  <si>
    <t>HZS2492</t>
  </si>
  <si>
    <t>Hodinové zúčtovací sazby profesí PSV zednické výpomoci a pomocné práce PSV pomocný dělník PSV</t>
  </si>
  <si>
    <t>2048548684</t>
  </si>
  <si>
    <t>HZS4212</t>
  </si>
  <si>
    <t>Hodinové zúčtovací sazby ostatních profesí revizní a kontrolní činnost revizní technik specialista</t>
  </si>
  <si>
    <t>-358446806</t>
  </si>
  <si>
    <t>HZS4232</t>
  </si>
  <si>
    <t>Hodinové zúčtovací sazby ostatních profesí revizní a kontrolní činnost technik odborný</t>
  </si>
  <si>
    <t>-268468388</t>
  </si>
  <si>
    <t>03 - Zařízení silnoproudé elektrotechniky</t>
  </si>
  <si>
    <t xml:space="preserve">    741 - Elektroinstalace - silnoproud</t>
  </si>
  <si>
    <t>HZS - Hodinové zúčtovací sazby</t>
  </si>
  <si>
    <t>741</t>
  </si>
  <si>
    <t>Elektroinstalace - silnoproud</t>
  </si>
  <si>
    <t>741112061</t>
  </si>
  <si>
    <t>Montáž krabic elektroinstalačních bez napojení na trubky a lišty, demontáže a montáže víčka a přístroje přístrojových zapuštěných plastových kruhových</t>
  </si>
  <si>
    <t>1681582887</t>
  </si>
  <si>
    <t>https://podminky.urs.cz/item/CS_URS_2022_01/741112061</t>
  </si>
  <si>
    <t>34571450</t>
  </si>
  <si>
    <t>krabice pod omítku PVC přístrojová kruhová D 70mm</t>
  </si>
  <si>
    <t>1903102879</t>
  </si>
  <si>
    <t>741112062</t>
  </si>
  <si>
    <t>Montáž krabic elektroinstalačních bez napojení na trubky a lišty, demontáže a montáže víčka a přístroje přístrojových zapuštěných plastových kruhových pro sádrokartonové příčky</t>
  </si>
  <si>
    <t>453397449</t>
  </si>
  <si>
    <t>https://podminky.urs.cz/item/CS_URS_2022_01/741112062</t>
  </si>
  <si>
    <t>34571464</t>
  </si>
  <si>
    <t>krabice do dutých stěn PVC přístrojová kruhová D 70mm mělká</t>
  </si>
  <si>
    <t>1201480671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</si>
  <si>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</si>
  <si>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</si>
  <si>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1105434653</t>
  </si>
  <si>
    <t>https://podminky.urs.cz/item/CS_URS_2022_01/741112101</t>
  </si>
  <si>
    <t>34571521</t>
  </si>
  <si>
    <t>krabice pod omítku PVC odbočná kruhová D 70mm s víčkem a svorkovnicí</t>
  </si>
  <si>
    <t>-512895858</t>
  </si>
  <si>
    <t>741112102</t>
  </si>
  <si>
    <t>Montáž krabic elektroinstalačních bez napojení na trubky a lišty, demontáže a montáže víčka a přístroje rozvodek se zapojením vodičů na svorkovnici zapuštěných plastových kruhových pro sádrokartonové příčky s montáží svorkovnic</t>
  </si>
  <si>
    <t>2051261123</t>
  </si>
  <si>
    <t>https://podminky.urs.cz/item/CS_URS_2022_01/741112102</t>
  </si>
  <si>
    <t>34571470</t>
  </si>
  <si>
    <t>krabice do dutých stěn PVC odbočná kruhová D 70mm s víčkem</t>
  </si>
  <si>
    <t>-379148568</t>
  </si>
  <si>
    <t>34562690</t>
  </si>
  <si>
    <t>svorkovnice krabicová šroubovací čtyřpólová pro 4x3 vodiče 1,5-4,0mm2, 400V</t>
  </si>
  <si>
    <t>14145897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</si>
  <si>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</si>
  <si>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</si>
  <si>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-1580504935</t>
  </si>
  <si>
    <t>https://podminky.urs.cz/item/CS_URS_2022_01/741112111</t>
  </si>
  <si>
    <t>34571478</t>
  </si>
  <si>
    <t>krabice v uzavřeném provedení PP s krytím IP 66 čtvercová 80x80mm</t>
  </si>
  <si>
    <t>-1883405444</t>
  </si>
  <si>
    <t>-1113812611</t>
  </si>
  <si>
    <t>741120001</t>
  </si>
  <si>
    <t>Montáž vodičů izolovaných měděných bez ukončení uložených pod omítku plných a laněných (např. CY), průřezu žíly 0,35 až 6 mm2</t>
  </si>
  <si>
    <t>-59045421</t>
  </si>
  <si>
    <t>https://podminky.urs.cz/item/CS_URS_2022_01/741120001</t>
  </si>
  <si>
    <t>34141026</t>
  </si>
  <si>
    <t>vodič propojovací flexibilní jádro Cu lanované izolace PVC 450/750V (H07V-K) 1x4mm2</t>
  </si>
  <si>
    <t>-451810422</t>
  </si>
  <si>
    <t>400*1,15 'Přepočtené koeficientem množství</t>
  </si>
  <si>
    <t>34141027</t>
  </si>
  <si>
    <t>vodič propojovací flexibilní jádro Cu lanované izolace PVC 450/750V (H07V-K) 1x6mm2</t>
  </si>
  <si>
    <t>1960233652</t>
  </si>
  <si>
    <t>250*1,15 'Přepočtené koeficientem množství</t>
  </si>
  <si>
    <t>741122011</t>
  </si>
  <si>
    <t>Montáž kabelů měděných bez ukončení uložených pod omítku plných kulatých (např. CYKY), počtu a průřezu žil 2x1,5 až 2,5 mm2</t>
  </si>
  <si>
    <t>727193206</t>
  </si>
  <si>
    <t>https://podminky.urs.cz/item/CS_URS_2022_01/741122011</t>
  </si>
  <si>
    <t>1145109</t>
  </si>
  <si>
    <t>KABEL 1-CXKH-R-O B2CAS1D0 2X1,5</t>
  </si>
  <si>
    <t>241945912</t>
  </si>
  <si>
    <t>120*1,15 'Přepočtené koeficientem množství</t>
  </si>
  <si>
    <t>741122015</t>
  </si>
  <si>
    <t>Montáž kabelů měděných bez ukončení uložených pod omítku plných kulatých (např. CYKY), počtu a průřezu žil 3x1,5 mm2</t>
  </si>
  <si>
    <t>-504933805</t>
  </si>
  <si>
    <t>https://podminky.urs.cz/item/CS_URS_2022_01/741122015</t>
  </si>
  <si>
    <t>1145249</t>
  </si>
  <si>
    <t>KABEL 1-CXKH-R-O B2CAS1D0 3X1,5</t>
  </si>
  <si>
    <t>-1683114361</t>
  </si>
  <si>
    <t>170*1,15 'Přepočtené koeficientem množství</t>
  </si>
  <si>
    <t>1203906</t>
  </si>
  <si>
    <t>KABEL 1-CXKH-R-J B2CAS1D0 3X1,5</t>
  </si>
  <si>
    <t>1448326288</t>
  </si>
  <si>
    <t>750*1,15 'Přepočtené koeficientem množství</t>
  </si>
  <si>
    <t>741122016</t>
  </si>
  <si>
    <t>Montáž kabelů měděných bez ukončení uložených pod omítku plných kulatých (např. CYKY), počtu a průřezu žil 3x2,5 až 6 mm2</t>
  </si>
  <si>
    <t>1565268122</t>
  </si>
  <si>
    <t>https://podminky.urs.cz/item/CS_URS_2022_01/741122016</t>
  </si>
  <si>
    <t>1228214</t>
  </si>
  <si>
    <t>KABEL 1-CXKH-R-J B2CAS1D0 3X2,5</t>
  </si>
  <si>
    <t>-72949035</t>
  </si>
  <si>
    <t>1500*1,15 'Přepočtené koeficientem množství</t>
  </si>
  <si>
    <t>741122031</t>
  </si>
  <si>
    <t>Montáž kabelů měděných bez ukončení uložených pod omítku plných kulatých (např. CYKY), počtu a průřezu žil 5x1,5 až 2,5 mm2</t>
  </si>
  <si>
    <t>147662967</t>
  </si>
  <si>
    <t>https://podminky.urs.cz/item/CS_URS_2022_01/741122031</t>
  </si>
  <si>
    <t>1203907</t>
  </si>
  <si>
    <t>KABEL 1-CXKH-R-J B2CAS1D0 5X1,5</t>
  </si>
  <si>
    <t>-2035711619</t>
  </si>
  <si>
    <t>25*1,15 'Přepočtené koeficientem množství</t>
  </si>
  <si>
    <t>1196715</t>
  </si>
  <si>
    <t>KABEL 1-CXKH-R-J B2CAS1D0 5X2,5</t>
  </si>
  <si>
    <t>301849661</t>
  </si>
  <si>
    <t>60*1,15 'Přepočtené koeficientem množství</t>
  </si>
  <si>
    <t>741130001</t>
  </si>
  <si>
    <t>Ukončení vodičů izolovaných s označením a zapojením v rozváděči nebo na přístroji, průřezu žíly do 2,5 mm2</t>
  </si>
  <si>
    <t>1347111594</t>
  </si>
  <si>
    <t>https://podminky.urs.cz/item/CS_URS_2022_01/741130001</t>
  </si>
  <si>
    <t>741310101</t>
  </si>
  <si>
    <t>Montáž spínačů jedno nebo dvoupólových polozapuštěných nebo zapuštěných se zapojením vodičů bezšroubové připojení spínačů, řazení 1-jednopólových</t>
  </si>
  <si>
    <t>-1515598105</t>
  </si>
  <si>
    <t>https://podminky.urs.cz/item/CS_URS_2022_01/741310101</t>
  </si>
  <si>
    <t>34539010</t>
  </si>
  <si>
    <t>přístroj spínače jednopólového, řazení 1, 1So bezšroubové svorky</t>
  </si>
  <si>
    <t>453573770</t>
  </si>
  <si>
    <t>34539049</t>
  </si>
  <si>
    <t>kryt spínače jednoduchý</t>
  </si>
  <si>
    <t>746958766</t>
  </si>
  <si>
    <t>ABB.3559AA06940B</t>
  </si>
  <si>
    <t>Přepínač střídavý, s krytem, řazení 6, IP44, bezšroubové svorky</t>
  </si>
  <si>
    <t>846569776</t>
  </si>
  <si>
    <t>34539059</t>
  </si>
  <si>
    <t>rámeček jednonásobný</t>
  </si>
  <si>
    <t>-722651672</t>
  </si>
  <si>
    <t>741310113</t>
  </si>
  <si>
    <t>Montáž spínačů jedno nebo dvoupólových polozapuštěných nebo zapuštěných se zapojením vodičů bezšroubové připojení ovladačů, řazení 1/0S-tlačítkových zapínacích se signální doutnavkou</t>
  </si>
  <si>
    <t>1083300919</t>
  </si>
  <si>
    <t>https://podminky.urs.cz/item/CS_URS_2022_01/741310113</t>
  </si>
  <si>
    <t>34539021</t>
  </si>
  <si>
    <t>přístroj ovládače zapínacího, řazení 1/0, 1/0S, 1/0So bezšroubové svorky</t>
  </si>
  <si>
    <t>1225306376</t>
  </si>
  <si>
    <t>34539030</t>
  </si>
  <si>
    <t>doutnavka signalizační 2 mA (univerzální)</t>
  </si>
  <si>
    <t>-891941971</t>
  </si>
  <si>
    <t>34539051</t>
  </si>
  <si>
    <t>kryt spínače jednoduchý, s průzorem</t>
  </si>
  <si>
    <t>1365074429</t>
  </si>
  <si>
    <t>-2072875537</t>
  </si>
  <si>
    <t>741310114</t>
  </si>
  <si>
    <t>Montáž spínačů jedno nebo dvoupólových polozapuštěných nebo zapuštěných se zapojením vodičů bezšroubové připojení ovladačů, řazení 1/0So-tlačítkových zapínacích s orientační doutnavkou</t>
  </si>
  <si>
    <t>-179132054</t>
  </si>
  <si>
    <t>https://podminky.urs.cz/item/CS_URS_2022_01/741310114</t>
  </si>
  <si>
    <t>-1329014594</t>
  </si>
  <si>
    <t>34539027</t>
  </si>
  <si>
    <t>doutnavka orientační 0,5 mA (univerzální), světlo oranžové</t>
  </si>
  <si>
    <t>-1528304005</t>
  </si>
  <si>
    <t>538841195</t>
  </si>
  <si>
    <t>-68671569</t>
  </si>
  <si>
    <t>741310121</t>
  </si>
  <si>
    <t>Montáž spínačů jedno nebo dvoupólových polozapuštěných nebo zapuštěných se zapojením vodičů bezšroubové připojení přepínačů, řazení 5-sériových</t>
  </si>
  <si>
    <t>64174198</t>
  </si>
  <si>
    <t>https://podminky.urs.cz/item/CS_URS_2022_01/741310121</t>
  </si>
  <si>
    <t>34539012</t>
  </si>
  <si>
    <t>přístroj přepínače sériového, řazení 5 bezšroubové svorky</t>
  </si>
  <si>
    <t>-693928312</t>
  </si>
  <si>
    <t>34539050</t>
  </si>
  <si>
    <t>kryt spínače dělený</t>
  </si>
  <si>
    <t>-379790517</t>
  </si>
  <si>
    <t>1363472492</t>
  </si>
  <si>
    <t>741310122</t>
  </si>
  <si>
    <t>Montáž spínačů jedno nebo dvoupólových polozapuštěných nebo zapuštěných se zapojením vodičů bezšroubové připojení přepínačů, řazení 6-střídavých</t>
  </si>
  <si>
    <t>268360311</t>
  </si>
  <si>
    <t>https://podminky.urs.cz/item/CS_URS_2022_01/741310122</t>
  </si>
  <si>
    <t>1877917183</t>
  </si>
  <si>
    <t>1242795726</t>
  </si>
  <si>
    <t>741311003</t>
  </si>
  <si>
    <t>Montáž spínačů speciálních se zapojením vodičů čidla pohybu vestavného</t>
  </si>
  <si>
    <t>-1204656653</t>
  </si>
  <si>
    <t>https://podminky.urs.cz/item/CS_URS_2022_01/741311003</t>
  </si>
  <si>
    <t>10.214.266</t>
  </si>
  <si>
    <t xml:space="preserve">Čidlo SL-2502 bílé vestavné    IP20</t>
  </si>
  <si>
    <t>1638201081</t>
  </si>
  <si>
    <t>741313001</t>
  </si>
  <si>
    <t>Montáž zásuvek domovních se zapojením vodičů bezšroubové připojení polozapuštěných nebo zapuštěných 10/16 A, provedení 2P + PE</t>
  </si>
  <si>
    <t>-64867853</t>
  </si>
  <si>
    <t>https://podminky.urs.cz/item/CS_URS_2022_01/741313001</t>
  </si>
  <si>
    <t>ABB.5519AA02997B</t>
  </si>
  <si>
    <t>Zásuvka jednonásobná s clonkami, s víčkem, IP44, bezšroubové svorky</t>
  </si>
  <si>
    <t>1881851769</t>
  </si>
  <si>
    <t>-777202230</t>
  </si>
  <si>
    <t>741313002</t>
  </si>
  <si>
    <t>Montáž zásuvek domovních se zapojením vodičů bezšroubové připojení polozapuštěných nebo zapuštěných 10/16 A, provedení 2P + PE dvojí zapojení pro průběžnou montáž</t>
  </si>
  <si>
    <t>1158291912</t>
  </si>
  <si>
    <t>https://podminky.urs.cz/item/CS_URS_2022_01/741313002</t>
  </si>
  <si>
    <t>34555241</t>
  </si>
  <si>
    <t>přístroj zásuvky zápustné jednonásobné, krytka s clonkami, bezšroubové svorky</t>
  </si>
  <si>
    <t>238098237</t>
  </si>
  <si>
    <t>-375151693</t>
  </si>
  <si>
    <t>34539060</t>
  </si>
  <si>
    <t>rámeček dvojnásobný</t>
  </si>
  <si>
    <t>-921134225</t>
  </si>
  <si>
    <t>34539061</t>
  </si>
  <si>
    <t>rámeček trojnásobný</t>
  </si>
  <si>
    <t>1030201977</t>
  </si>
  <si>
    <t>741313011</t>
  </si>
  <si>
    <t>Montáž zásuvek domovních se zapojením vodičů bezšroubové připojení chráněných v krabici 10/16 A, pro prostředí normální, provedení 2P + PE</t>
  </si>
  <si>
    <t>831176773</t>
  </si>
  <si>
    <t>https://podminky.urs.cz/item/CS_URS_2022_01/741313011</t>
  </si>
  <si>
    <t>ABB.2CKA002495A0059</t>
  </si>
  <si>
    <t>Svorka pro vyrovnání potenciálů dvojnásobná, zapuštěná</t>
  </si>
  <si>
    <t>694298530</t>
  </si>
  <si>
    <t>-726171177</t>
  </si>
  <si>
    <t>741320105</t>
  </si>
  <si>
    <t>Montáž jističů se zapojením vodičů jednopólových nn do 25 A ve skříni</t>
  </si>
  <si>
    <t>-486630765</t>
  </si>
  <si>
    <t>https://podminky.urs.cz/item/CS_URS_2022_01/741320105</t>
  </si>
  <si>
    <t>35822117</t>
  </si>
  <si>
    <t>jistič 1-pólový 10 A vypínací charakteristika C vypínací schopnost 10 kA</t>
  </si>
  <si>
    <t>-2123731667</t>
  </si>
  <si>
    <t>741321003</t>
  </si>
  <si>
    <t>Montáž proudových chráničů se zapojením vodičů dvoupólových nn do 25 A ve skříni</t>
  </si>
  <si>
    <t>1977958284</t>
  </si>
  <si>
    <t>https://podminky.urs.cz/item/CS_URS_2022_01/741321003</t>
  </si>
  <si>
    <t>1030180503</t>
  </si>
  <si>
    <t>ABB 2CSR255180R1204 DS201 C20 A30</t>
  </si>
  <si>
    <t>-580371565</t>
  </si>
  <si>
    <t>741321013</t>
  </si>
  <si>
    <t>Montáž proudových chráničů se zapojením vodičů dvoupólových nn do 63 A ve skříni</t>
  </si>
  <si>
    <t>1097292226</t>
  </si>
  <si>
    <t>https://podminky.urs.cz/item/CS_URS_2022_01/741321013</t>
  </si>
  <si>
    <t>1030180505</t>
  </si>
  <si>
    <t>ABB 2CSR255180R1324 DS201 C32 A30</t>
  </si>
  <si>
    <t>-1930997680</t>
  </si>
  <si>
    <t>741321043</t>
  </si>
  <si>
    <t>Montáž proudových chráničů se zapojením vodičů čtyřpólových nn do 63 A ve skříni</t>
  </si>
  <si>
    <t>1281914345</t>
  </si>
  <si>
    <t>https://podminky.urs.cz/item/CS_URS_2022_01/741321043</t>
  </si>
  <si>
    <t>ABB.2CSF204101R1400</t>
  </si>
  <si>
    <t>F204 A-40/0,03</t>
  </si>
  <si>
    <t>-1862100773</t>
  </si>
  <si>
    <t>741324845</t>
  </si>
  <si>
    <t>Demontáž proudových chráničů čtyřpólových nn do 63 A ze skříně</t>
  </si>
  <si>
    <t>-1976500044</t>
  </si>
  <si>
    <t>https://podminky.urs.cz/item/CS_URS_2022_01/741324845</t>
  </si>
  <si>
    <t>741370021</t>
  </si>
  <si>
    <t>Montáž svítidel žárovkových se zapojením vodičů bytových nebo společenských místností stropních vestavných 1 zdroj</t>
  </si>
  <si>
    <t>-1492034496</t>
  </si>
  <si>
    <t>https://podminky.urs.cz/item/CS_URS_2022_01/741370021</t>
  </si>
  <si>
    <t>A</t>
  </si>
  <si>
    <t>LED downlight, plechové tělo, opálový kryt, IP54,1 x LED, 26W, 2800lm, Ra80, 4000K</t>
  </si>
  <si>
    <t>-1777625008</t>
  </si>
  <si>
    <t>N2</t>
  </si>
  <si>
    <t xml:space="preserve">Nouzové LED sv. vestavné, nouzově svítící (SE), vl.baterie 1hod, IP65/IP20 univers.optika, 1 x LED, 3W, 360lm_x000d_
_x000d_
</t>
  </si>
  <si>
    <t>-1757481445</t>
  </si>
  <si>
    <t>741371011</t>
  </si>
  <si>
    <t>Montáž svítidel zářivkových se zapojením vodičů bytových nebo společenských místností stropních závěsných na trubkách 1 zdroj</t>
  </si>
  <si>
    <t>1524050356</t>
  </si>
  <si>
    <t>https://podminky.urs.cz/item/CS_URS_2022_01/741371011</t>
  </si>
  <si>
    <t>C</t>
  </si>
  <si>
    <t xml:space="preserve">Závěsné liniové LED sv. s opálovým krytem, IP20, lankový závěs, 1 x LED, 34W, 3000lm, Ra80, 3000K_x000d_
_x000d_
</t>
  </si>
  <si>
    <t>-1944091708</t>
  </si>
  <si>
    <t>741371021</t>
  </si>
  <si>
    <t>Montáž svítidel zářivkových se zapojením vodičů bytových nebo společenských místností stropních vestavných 1 zdroj</t>
  </si>
  <si>
    <t>-719614390</t>
  </si>
  <si>
    <t>https://podminky.urs.cz/item/CS_URS_2022_01/741371021</t>
  </si>
  <si>
    <t>B</t>
  </si>
  <si>
    <t xml:space="preserve">LED panel, UGR&lt;19, Ra 90, hliníkový rámeček, mikroprizmatický kryt, čtverec 600x600mm, 1 x LED, 24W, 2650lm, Ra90, 4000K_x000d_
_x000d_
</t>
  </si>
  <si>
    <t>-545370763</t>
  </si>
  <si>
    <t>741371031</t>
  </si>
  <si>
    <t>Montáž svítidel zářivkových se zapojením vodičů bytových nebo společenských místností nástěnných přisazených 1 zdroj</t>
  </si>
  <si>
    <t>-1977524068</t>
  </si>
  <si>
    <t>https://podminky.urs.cz/item/CS_URS_2022_01/741371031</t>
  </si>
  <si>
    <t>N1</t>
  </si>
  <si>
    <t xml:space="preserve">Nouzové LED sv. nástěnné, nouzově svítící (SE), vl.baterie 1hod, IP65, 1 x LED, 2W, 270lm_x000d_
_x000d_
</t>
  </si>
  <si>
    <t>2055706987</t>
  </si>
  <si>
    <t>741810003</t>
  </si>
  <si>
    <t>Zkoušky a prohlídky elektrických rozvodů a zařízení celková prohlídka a vyhotovení revizní zprávy pro objem montážních prací přes 500 do 1000 tis. Kč</t>
  </si>
  <si>
    <t>68326251</t>
  </si>
  <si>
    <t>https://podminky.urs.cz/item/CS_URS_2022_01/741810003</t>
  </si>
  <si>
    <t>998741103</t>
  </si>
  <si>
    <t>Přesun hmot pro silnoproud stanovený z hmotnosti přesunovaného materiálu vodorovná dopravní vzdálenost do 50 m v objektech výšky přes 12 do 24 m</t>
  </si>
  <si>
    <t>-1035695448</t>
  </si>
  <si>
    <t>https://podminky.urs.cz/item/CS_URS_2022_01/998741103</t>
  </si>
  <si>
    <t>A00</t>
  </si>
  <si>
    <t>Montáž svorky pro vyrovnání potenciálu</t>
  </si>
  <si>
    <t>-513435399</t>
  </si>
  <si>
    <t>M00</t>
  </si>
  <si>
    <t>Svorka pro vyrovnání potenciálu (zárubně, baterie, kovové předměty)</t>
  </si>
  <si>
    <t>-649217621</t>
  </si>
  <si>
    <t>HZS</t>
  </si>
  <si>
    <t>Hodinové zúčtovací sazby</t>
  </si>
  <si>
    <t>Hodinové zúčtovací sazby profesí PSV elektrikář (demontáže stávající elektroinstalace)</t>
  </si>
  <si>
    <t>512</t>
  </si>
  <si>
    <t>1427309111</t>
  </si>
  <si>
    <t>https://podminky.urs.cz/item/CS_URS_2022_01/HZS2231</t>
  </si>
  <si>
    <t>Hodinové zúčtovací sazby profesí PSV provádění stavebních instalací elektrikář odborný (úprava rozvaděče RP3.4, připojení lůžkových ramp)</t>
  </si>
  <si>
    <t>-1964748246</t>
  </si>
  <si>
    <t>https://podminky.urs.cz/item/CS_URS_2022_01/HZS2232</t>
  </si>
  <si>
    <t>HZS2491</t>
  </si>
  <si>
    <t>Hodinové zúčtovací sazby profesí PSV zednické výpomoci a pomocné práce PSV dělník zednických výpomocí</t>
  </si>
  <si>
    <t>156526796</t>
  </si>
  <si>
    <t>https://podminky.urs.cz/item/CS_URS_2022_01/HZS2491</t>
  </si>
  <si>
    <t>04 - Vzduchotechnika</t>
  </si>
  <si>
    <t>M146</t>
  </si>
  <si>
    <t>Demontáž stávajících ventilátorů</t>
  </si>
  <si>
    <t>-330157237</t>
  </si>
  <si>
    <t>M147</t>
  </si>
  <si>
    <t>Demontáž zpětných klapek do DN 200</t>
  </si>
  <si>
    <t>-1733056060</t>
  </si>
  <si>
    <t>M148</t>
  </si>
  <si>
    <t>Kruhové potrubí SPIRO do průměru200 30% tvarovek</t>
  </si>
  <si>
    <t>bm</t>
  </si>
  <si>
    <t>-1758808228</t>
  </si>
  <si>
    <t>M149</t>
  </si>
  <si>
    <t>Demontáž ohebných hadic do DN 200</t>
  </si>
  <si>
    <t>-1614098689</t>
  </si>
  <si>
    <t>M150</t>
  </si>
  <si>
    <t>Demontáž izolace</t>
  </si>
  <si>
    <t>2052538562</t>
  </si>
  <si>
    <t>1.1.1</t>
  </si>
  <si>
    <t>DIAGONÁLNÍ VENTILÁTOR ELEKTRODESIGN TYP TD 500/150-160 SILENT T (S DOBĚHEM) montáž</t>
  </si>
  <si>
    <t>-401144812</t>
  </si>
  <si>
    <t>1.1</t>
  </si>
  <si>
    <t>DIAGONÁLNÍ VENTILÁTOR ELEKTRODESIGN TYP TD 500/150-160 SILENT T (S DOBĚHEM)</t>
  </si>
  <si>
    <t>1442990643</t>
  </si>
  <si>
    <t>M152</t>
  </si>
  <si>
    <t>TERMOSTATY, ČIDLA HIG 2 hygrostat montáž</t>
  </si>
  <si>
    <t>1658000832</t>
  </si>
  <si>
    <t>M151</t>
  </si>
  <si>
    <t xml:space="preserve">TERMOSTATY, ČIDLA HIG 2  hygrostat</t>
  </si>
  <si>
    <t>170066960</t>
  </si>
  <si>
    <t>1.2.1</t>
  </si>
  <si>
    <t>OHEBNÁ HLINÍKOVÁ HADICE SONOFLEX MI 160 zvukově izol.hadice montáž</t>
  </si>
  <si>
    <t>1889756940</t>
  </si>
  <si>
    <t>1.2</t>
  </si>
  <si>
    <t xml:space="preserve">OHEBNÁ HLINÍKOVÁ HADICE SONOFLEX MI 160  zvukově izol.hadice</t>
  </si>
  <si>
    <t>-239901520</t>
  </si>
  <si>
    <t>1.3.1</t>
  </si>
  <si>
    <t>RSK 160 ED zpětná klapka montáž</t>
  </si>
  <si>
    <t>-514417590</t>
  </si>
  <si>
    <t>1.3</t>
  </si>
  <si>
    <t>RSK 160 ED zpětná klapka</t>
  </si>
  <si>
    <t>-411778434</t>
  </si>
  <si>
    <t>M153</t>
  </si>
  <si>
    <t>PLASTOVÝ TALÍŘOVÝ VENTIL VEF 160 tal.vent.plast.odvod montáž</t>
  </si>
  <si>
    <t>166131421</t>
  </si>
  <si>
    <t>1.4</t>
  </si>
  <si>
    <t xml:space="preserve">PLASTOVÝ TALÍŘOVÝ VENTIL VEF 160  tal.vent.plast.odvod</t>
  </si>
  <si>
    <t>-1632416825</t>
  </si>
  <si>
    <t>1.5</t>
  </si>
  <si>
    <t xml:space="preserve">PLASTOVÝ TALÍŘOVÝ VENTIL VEF 100  tal.vent.plast.odvod</t>
  </si>
  <si>
    <t>959897884</t>
  </si>
  <si>
    <t>1.6</t>
  </si>
  <si>
    <t>PLASTOVÝ TALÍŘOVÝ VENTIL VEF 080 tal.vent.plast.odvod</t>
  </si>
  <si>
    <t>1862249161</t>
  </si>
  <si>
    <t>2.1.1</t>
  </si>
  <si>
    <t>DIAGONÁLNÍ VENTILÁTOR ELEKTRODESIGN TYP TD 350/125 SILENT T montáž</t>
  </si>
  <si>
    <t>-873169568</t>
  </si>
  <si>
    <t>2.1</t>
  </si>
  <si>
    <t>DIAGONÁLNÍ VENTILÁTOR ELEKTRODESIGN TYP TD 350/125 SILENT T</t>
  </si>
  <si>
    <t>-2132068358</t>
  </si>
  <si>
    <t>2.2.1</t>
  </si>
  <si>
    <t>OHEBNÁ HLINÍKOVÁ HADICE SONOFLEX MI 127 zvukově izol.hadice montáž</t>
  </si>
  <si>
    <t>-1255254677</t>
  </si>
  <si>
    <t>2.2</t>
  </si>
  <si>
    <t xml:space="preserve">OHEBNÁ HLINÍKOVÁ HADICE SONOFLEX MI 127  zvukově izol.hadice</t>
  </si>
  <si>
    <t>-185303280</t>
  </si>
  <si>
    <t>2.3.1</t>
  </si>
  <si>
    <t>RSK 125 ED zpětná klapka montáž</t>
  </si>
  <si>
    <t>1615986987</t>
  </si>
  <si>
    <t>2.3</t>
  </si>
  <si>
    <t>RSK 125 ED zpětná klapka</t>
  </si>
  <si>
    <t>-1848625116</t>
  </si>
  <si>
    <t>2.4.1</t>
  </si>
  <si>
    <t>OHEBNÁ HLINÍKOVÁ HADICE SONOFLEX MI 102 zvukově izol.hadice montáž</t>
  </si>
  <si>
    <t>-1254896014</t>
  </si>
  <si>
    <t>2.4</t>
  </si>
  <si>
    <t xml:space="preserve">OHEBNÁ HLINÍKOVÁ HADICE SONOFLEX MI 102  zvukově izol.hadice</t>
  </si>
  <si>
    <t>-1465098157</t>
  </si>
  <si>
    <t>2.5</t>
  </si>
  <si>
    <t>OHEBNÁ HLINÍKOVÁ HADICE SONOFLEX MI 082 zvukově izol.hadice montáž</t>
  </si>
  <si>
    <t>1257283419</t>
  </si>
  <si>
    <t>2.5.1</t>
  </si>
  <si>
    <t>OHEBNÁ HLINÍKOVÁ HADICE SONOFLEX MI 082 zvukově izol.hadice</t>
  </si>
  <si>
    <t>-1109602973</t>
  </si>
  <si>
    <t>3.1</t>
  </si>
  <si>
    <t>TEPELNÉ IZOLACE POTRUBÍ tl.40 mm</t>
  </si>
  <si>
    <t>1522164381</t>
  </si>
  <si>
    <t>M155</t>
  </si>
  <si>
    <t>KRUHOVÉ POTRUBÍ SPIRO do průměru100 20% tvarovek montáž</t>
  </si>
  <si>
    <t>877022694</t>
  </si>
  <si>
    <t>M154</t>
  </si>
  <si>
    <t>KRUHOVÉ POTRUBÍ SPIRO do průměru100 20% tvarovek</t>
  </si>
  <si>
    <t>975019024</t>
  </si>
  <si>
    <t>M156</t>
  </si>
  <si>
    <t>KRUHOVÉ POTRUBÍ SPIRO do průměru140 20% tvarovek montáž</t>
  </si>
  <si>
    <t>1821630404</t>
  </si>
  <si>
    <t>M157</t>
  </si>
  <si>
    <t>KRUHOVÉ POTRUBÍ SPIRO do průměru140 20% tvarovek</t>
  </si>
  <si>
    <t>326040844</t>
  </si>
  <si>
    <t>M159</t>
  </si>
  <si>
    <t>KRUHOVÉ POTRUBÍ SPIRO do průměru200 20% tvarovek montáž</t>
  </si>
  <si>
    <t>-1089239611</t>
  </si>
  <si>
    <t>M158</t>
  </si>
  <si>
    <t>KRUHOVÉ POTRUBÍ SPIRO do průměru200 20% tvarovek</t>
  </si>
  <si>
    <t>893615810</t>
  </si>
  <si>
    <t>M160</t>
  </si>
  <si>
    <t>ZASLEPENÍ KRUHOVÉ TROUBY SPIRO do průměru 200</t>
  </si>
  <si>
    <t>-435221466</t>
  </si>
  <si>
    <t>M162</t>
  </si>
  <si>
    <t>SORTIMENT NA ZHOTOVENÍ závěsů a podpěr montáž</t>
  </si>
  <si>
    <t>kg</t>
  </si>
  <si>
    <t>-235170984</t>
  </si>
  <si>
    <t>M161</t>
  </si>
  <si>
    <t>SORTIMENT NA ZHOTOVENÍ závěsů a podpěr</t>
  </si>
  <si>
    <t>-1674430007</t>
  </si>
  <si>
    <t>M163</t>
  </si>
  <si>
    <t>ZÁVĚSY, ZÁVĚSNÉ LIŠTY,ZÁVITOVÉ TYČE,ZÁVĚSY,KRUHOVÉ ZÁVĚSY,HMOŽDINKY</t>
  </si>
  <si>
    <t>542360141</t>
  </si>
  <si>
    <t>M164</t>
  </si>
  <si>
    <t>LEŠENÍ LEHKÉ, POMOCNÉ přes 1,2 do 1,9 m</t>
  </si>
  <si>
    <t>-1007178443</t>
  </si>
  <si>
    <t>M165</t>
  </si>
  <si>
    <t>Příprava ke koplexnímu vyzkoušení,oživení a vyregulování zařízení</t>
  </si>
  <si>
    <t>646513911</t>
  </si>
  <si>
    <t>M166</t>
  </si>
  <si>
    <t>Měření hlučnosti zařízení</t>
  </si>
  <si>
    <t>-1506952136</t>
  </si>
  <si>
    <t>M167</t>
  </si>
  <si>
    <t>Komplexní vyzkoušení zařízení</t>
  </si>
  <si>
    <t>-1400805219</t>
  </si>
  <si>
    <t>-190373375</t>
  </si>
  <si>
    <t>05 - Vytápění</t>
  </si>
  <si>
    <t xml:space="preserve">    733 - Ústřední vytápění - rozvodné potrubí</t>
  </si>
  <si>
    <t xml:space="preserve">    734 - Ústřední vytápění - armatury</t>
  </si>
  <si>
    <t xml:space="preserve">    735D - Ústřední vytápění-demontáže</t>
  </si>
  <si>
    <t xml:space="preserve">    783 - Dokončovací práce - nátěry</t>
  </si>
  <si>
    <t>733</t>
  </si>
  <si>
    <t>Ústřední vytápění - rozvodné potrubí</t>
  </si>
  <si>
    <t>733222302</t>
  </si>
  <si>
    <t>Potrubí z trubek měděných polotvrdých spojovaných lisováním PN 16, T= +110°C Ø 15/1</t>
  </si>
  <si>
    <t>-226834479</t>
  </si>
  <si>
    <t>https://podminky.urs.cz/item/CS_URS_2022_01/733222302</t>
  </si>
  <si>
    <t>733291101</t>
  </si>
  <si>
    <t>Zkoušky těsnosti potrubí z trubek měděných Ø do 35/1,5</t>
  </si>
  <si>
    <t>-1198938094</t>
  </si>
  <si>
    <t>https://podminky.urs.cz/item/CS_URS_2022_01/733291101</t>
  </si>
  <si>
    <t>733811221</t>
  </si>
  <si>
    <t>Ochrana potrubí termoizolačními trubicemi z pěnového polyetylenu PE přilepenými v příčných a podélných spojích, tloušťky izolace přes 6 do 9 mm, vnitřního průměru izolace DN do 22 mm</t>
  </si>
  <si>
    <t>625028192</t>
  </si>
  <si>
    <t>https://podminky.urs.cz/item/CS_URS_2022_01/733811221</t>
  </si>
  <si>
    <t>998733203</t>
  </si>
  <si>
    <t>Přesun hmot pro rozvody potrubí stanovený procentní sazbou z ceny vodorovná dopravní vzdálenost do 50 m v objektech výšky přes 12 do 24 m</t>
  </si>
  <si>
    <t>22147702</t>
  </si>
  <si>
    <t>https://podminky.urs.cz/item/CS_URS_2022_01/998733203</t>
  </si>
  <si>
    <t>734</t>
  </si>
  <si>
    <t>Ústřední vytápění - armatury</t>
  </si>
  <si>
    <t>73411141R</t>
  </si>
  <si>
    <t>Multilux rohový pre dvojrúrkové sústavy Rp1/2</t>
  </si>
  <si>
    <t>146385574</t>
  </si>
  <si>
    <t>73411142R</t>
  </si>
  <si>
    <t>Termostatická hlavica DX biela ( 10 )</t>
  </si>
  <si>
    <t>-628882839</t>
  </si>
  <si>
    <t>998734203</t>
  </si>
  <si>
    <t>Přesun hmot pro armatury stanovený procentní sazbou (%) z ceny vodorovná dopravní vzdálenost do 50 m v objektech výšky přes 12 do 24 m</t>
  </si>
  <si>
    <t>315339438</t>
  </si>
  <si>
    <t>https://podminky.urs.cz/item/CS_URS_2022_01/998734203</t>
  </si>
  <si>
    <t>73501001R</t>
  </si>
  <si>
    <t>KORALUX LINEAR COMFORT - M 1220/495 (White RAL 9016)</t>
  </si>
  <si>
    <t>-1021350909</t>
  </si>
  <si>
    <t>73501002R</t>
  </si>
  <si>
    <t>KORALUX LINEAR COMFORT - M 1500/495 (White RAL 9016)</t>
  </si>
  <si>
    <t>-572748212</t>
  </si>
  <si>
    <t>-282605706</t>
  </si>
  <si>
    <t>735D</t>
  </si>
  <si>
    <t>Ústřední vytápění-demontáže</t>
  </si>
  <si>
    <t>713461811</t>
  </si>
  <si>
    <t>Odstranění tepelné izolace potrubí, ohybů a armatur tvarovkami nebo deskami potrubními pouzdry staženými drátem potrubí, tloušťka izolace do 100 mm</t>
  </si>
  <si>
    <t>523719552</t>
  </si>
  <si>
    <t>https://podminky.urs.cz/item/CS_URS_2022_01/713461811</t>
  </si>
  <si>
    <t>733290801</t>
  </si>
  <si>
    <t>Demontáž potrubí z trubek měděných Ø do 35/1,5</t>
  </si>
  <si>
    <t>-1104783054</t>
  </si>
  <si>
    <t>https://podminky.urs.cz/item/CS_URS_2022_01/733290801</t>
  </si>
  <si>
    <t>734200821</t>
  </si>
  <si>
    <t>Demontáž armatur závitových se dvěma závity do G 1/2</t>
  </si>
  <si>
    <t>310011748</t>
  </si>
  <si>
    <t>https://podminky.urs.cz/item/CS_URS_2022_01/734200821</t>
  </si>
  <si>
    <t>735151821</t>
  </si>
  <si>
    <t>Demontáž otopných těles panelových dvouřadých stavební délky do 1500 mm</t>
  </si>
  <si>
    <t>1321267942</t>
  </si>
  <si>
    <t>https://podminky.urs.cz/item/CS_URS_2022_01/735151821</t>
  </si>
  <si>
    <t>735494811</t>
  </si>
  <si>
    <t>Vypuštění vody z otopných soustav bez kotlů, ohříváků, zásobníků a nádrží</t>
  </si>
  <si>
    <t>673463733</t>
  </si>
  <si>
    <t>https://podminky.urs.cz/item/CS_URS_2022_01/735494811</t>
  </si>
  <si>
    <t>735890803</t>
  </si>
  <si>
    <t>Vnitrostaveništní přemístění vybouraných (demontovaných) hmot otopných těles vodorovně do 100 m v objektech výšky přes 12 do 24 m</t>
  </si>
  <si>
    <t>-769469000</t>
  </si>
  <si>
    <t>https://podminky.urs.cz/item/CS_URS_2022_01/735890803</t>
  </si>
  <si>
    <t>783</t>
  </si>
  <si>
    <t>Dokončovací práce - nátěry</t>
  </si>
  <si>
    <t>783601715</t>
  </si>
  <si>
    <t>Příprava podkladu armatur a kovových potrubí před provedením nátěru potrubí do DN 50 mm odmaštěním, odmašťovačem ředidlovým</t>
  </si>
  <si>
    <t>-2135955151</t>
  </si>
  <si>
    <t>https://podminky.urs.cz/item/CS_URS_2022_01/783601715</t>
  </si>
  <si>
    <t>783614651</t>
  </si>
  <si>
    <t>Základní antikorozní nátěr armatur a kovových potrubí jednonásobný potrubí do DN 50 mm syntetický standardní</t>
  </si>
  <si>
    <t>1503402371</t>
  </si>
  <si>
    <t>https://podminky.urs.cz/item/CS_URS_2022_01/783614651</t>
  </si>
  <si>
    <t>783615551</t>
  </si>
  <si>
    <t>Mezinátěr armatur a kovových potrubí potrubí do DN 50 mm syntetický standardní</t>
  </si>
  <si>
    <t>-1372045335</t>
  </si>
  <si>
    <t>https://podminky.urs.cz/item/CS_URS_2022_01/783615551</t>
  </si>
  <si>
    <t>783617611</t>
  </si>
  <si>
    <t>Krycí nátěr (email) armatur a kovových potrubí potrubí do DN 50 mm dvojnásobný syntetický standardní</t>
  </si>
  <si>
    <t>1459823354</t>
  </si>
  <si>
    <t>https://podminky.urs.cz/item/CS_URS_2022_01/783617611</t>
  </si>
  <si>
    <t>HZS2221</t>
  </si>
  <si>
    <t>Hodinové zúčtovací sazby profesí PSV provádění stavebních instalací topenář</t>
  </si>
  <si>
    <t>62263127</t>
  </si>
  <si>
    <t>https://podminky.urs.cz/item/CS_URS_2022_01/HZS2221</t>
  </si>
  <si>
    <t>"komplexní zkoušky"24</t>
  </si>
  <si>
    <t>"topná zkouška"48</t>
  </si>
  <si>
    <t>"ostatní"8</t>
  </si>
  <si>
    <t>06 - Zdravotně technické instalace</t>
  </si>
  <si>
    <t>Sylva Kubová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</si>
  <si>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</si>
  <si>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</si>
  <si>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</si>
  <si>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727 - Zdravotechnika - požární ochrana</t>
  </si>
  <si>
    <t>997013216</t>
  </si>
  <si>
    <t>Vnitrostaveništní doprava suti a vybouraných hmot vodorovně do 50 m svisle ručně pro budovy a haly výšky přes 18 do 21 m</t>
  </si>
  <si>
    <t>-1524656691</t>
  </si>
  <si>
    <t>https://podminky.urs.cz/item/CS_URS_2022_01/997013216</t>
  </si>
  <si>
    <t>471987572</t>
  </si>
  <si>
    <t>-1082629661</t>
  </si>
  <si>
    <t>2,06*19 'Přepočtené koeficientem množství</t>
  </si>
  <si>
    <t>-54342265</t>
  </si>
  <si>
    <t>721</t>
  </si>
  <si>
    <t>Zdravotechnika - vnitřní kanalizace</t>
  </si>
  <si>
    <t>721100902</t>
  </si>
  <si>
    <t>Opravy potrubí hrdlového přetěsnění hrdla odpadního potrubí do DN 100</t>
  </si>
  <si>
    <t>-1393735822</t>
  </si>
  <si>
    <t>https://podminky.urs.cz/item/CS_URS_2022_01/721100902</t>
  </si>
  <si>
    <t>721170975</t>
  </si>
  <si>
    <t>Opravy odpadního potrubí plastového krácení trub DN 125</t>
  </si>
  <si>
    <t>-619549985</t>
  </si>
  <si>
    <t>https://podminky.urs.cz/item/CS_URS_2022_01/721170975</t>
  </si>
  <si>
    <t>721171803</t>
  </si>
  <si>
    <t>Demontáž potrubí z novodurových trub odpadních nebo připojovacích do D 75</t>
  </si>
  <si>
    <t>660781822</t>
  </si>
  <si>
    <t>https://podminky.urs.cz/item/CS_URS_2022_01/721171803</t>
  </si>
  <si>
    <t>721171808</t>
  </si>
  <si>
    <t>Demontáž potrubí z novodurových trub odpadních nebo připojovacích přes 75 do D 114</t>
  </si>
  <si>
    <t>888845644</t>
  </si>
  <si>
    <t>https://podminky.urs.cz/item/CS_URS_2022_01/721171808</t>
  </si>
  <si>
    <t>721171905</t>
  </si>
  <si>
    <t>Opravy odpadního potrubí plastového vsazení odbočky do potrubí DN 110</t>
  </si>
  <si>
    <t>1922656283</t>
  </si>
  <si>
    <t>https://podminky.urs.cz/item/CS_URS_2022_01/721171905</t>
  </si>
  <si>
    <t>721171915</t>
  </si>
  <si>
    <t>Opravy odpadního potrubí plastového propojení dosavadního potrubí DN 110</t>
  </si>
  <si>
    <t>932290569</t>
  </si>
  <si>
    <t>https://podminky.urs.cz/item/CS_URS_2022_01/721171915</t>
  </si>
  <si>
    <t>M077</t>
  </si>
  <si>
    <t>demontáž objímek</t>
  </si>
  <si>
    <t>74233023</t>
  </si>
  <si>
    <t>721174025</t>
  </si>
  <si>
    <t>Potrubí z trub polypropylenových odpadní (svislé) DN 110</t>
  </si>
  <si>
    <t>-863622542</t>
  </si>
  <si>
    <t>https://podminky.urs.cz/item/CS_URS_2022_01/721174025</t>
  </si>
  <si>
    <t>721174042</t>
  </si>
  <si>
    <t>Potrubí z trub polypropylenových připojovací DN 40</t>
  </si>
  <si>
    <t>800423567</t>
  </si>
  <si>
    <t>https://podminky.urs.cz/item/CS_URS_2022_01/721174042</t>
  </si>
  <si>
    <t>"DN 32"16</t>
  </si>
  <si>
    <t>"DN 40"41</t>
  </si>
  <si>
    <t>721174043</t>
  </si>
  <si>
    <t>Potrubí z trub polypropylenových připojovací DN 50</t>
  </si>
  <si>
    <t>2032591785</t>
  </si>
  <si>
    <t>https://podminky.urs.cz/item/CS_URS_2022_01/721174043</t>
  </si>
  <si>
    <t>721174044</t>
  </si>
  <si>
    <t>Potrubí z trub polypropylenových připojovací DN 75</t>
  </si>
  <si>
    <t>1845652548</t>
  </si>
  <si>
    <t>https://podminky.urs.cz/item/CS_URS_2022_01/721174044</t>
  </si>
  <si>
    <t>721174045</t>
  </si>
  <si>
    <t>Potrubí z trub polypropylenových připojovací DN 110</t>
  </si>
  <si>
    <t>-714330806</t>
  </si>
  <si>
    <t>https://podminky.urs.cz/item/CS_URS_2022_01/721174045</t>
  </si>
  <si>
    <t>721194103</t>
  </si>
  <si>
    <t>Vyměření přípojek na potrubí vyvedení a upevnění odpadních výpustek DN 32</t>
  </si>
  <si>
    <t>-23386502</t>
  </si>
  <si>
    <t>https://podminky.urs.cz/item/CS_URS_2022_01/721194103</t>
  </si>
  <si>
    <t>721194104</t>
  </si>
  <si>
    <t>Vyměření přípojek na potrubí vyvedení a upevnění odpadních výpustek DN 40</t>
  </si>
  <si>
    <t>-1347972596</t>
  </si>
  <si>
    <t>https://podminky.urs.cz/item/CS_URS_2022_01/721194104</t>
  </si>
  <si>
    <t>721194105</t>
  </si>
  <si>
    <t>Vyměření přípojek na potrubí vyvedení a upevnění odpadních výpustek DN 50</t>
  </si>
  <si>
    <t>-791300614</t>
  </si>
  <si>
    <t>https://podminky.urs.cz/item/CS_URS_2022_01/721194105</t>
  </si>
  <si>
    <t>721194109</t>
  </si>
  <si>
    <t>Vyměření přípojek na potrubí vyvedení a upevnění odpadních výpustek DN 110</t>
  </si>
  <si>
    <t>-438787717</t>
  </si>
  <si>
    <t>https://podminky.urs.cz/item/CS_URS_2022_01/721194109</t>
  </si>
  <si>
    <t>M067</t>
  </si>
  <si>
    <t>podomítková nerez ZU pro myčku s krycí deskou s vývodem vody, HL 406 DN40/50</t>
  </si>
  <si>
    <t>-950274548</t>
  </si>
  <si>
    <t>M068</t>
  </si>
  <si>
    <t>kondenzační zápachová uzávěra s kuličkou HL136N DN40</t>
  </si>
  <si>
    <t>-243225991</t>
  </si>
  <si>
    <t>M069</t>
  </si>
  <si>
    <t>úprava stávajících vývodů kanalizace DN32-DN40 pro napojení nových umyvadel</t>
  </si>
  <si>
    <t>2131667611</t>
  </si>
  <si>
    <t>M070</t>
  </si>
  <si>
    <t>úprava stávajících vývodů kanalizace DN50 pro napojení nových sprch vaniček a dřezů</t>
  </si>
  <si>
    <t>-1076613557</t>
  </si>
  <si>
    <t>M071</t>
  </si>
  <si>
    <t>úprava stávajících vývodů kanalizace DN100 pro napojení nových klozetů a výlevky</t>
  </si>
  <si>
    <t>-782918793</t>
  </si>
  <si>
    <t>M072</t>
  </si>
  <si>
    <t>příplatek za práce ve výškách (uložení potrubí v podhledu (výška větší než 3,0m))</t>
  </si>
  <si>
    <t>396924389</t>
  </si>
  <si>
    <t>M073</t>
  </si>
  <si>
    <t>podlahová vpust HL90Pr DN40/50, Qn=0,43l/s, materiál PE, sifon Primus,rám 123x123mm, vtoková mřížka 115x115mm z nerez oceli, třída zatížení K3 (300kg),min. stavební výška 70mm</t>
  </si>
  <si>
    <t>sb</t>
  </si>
  <si>
    <t>-549226993</t>
  </si>
  <si>
    <t>M074</t>
  </si>
  <si>
    <t>Nátěr manžety PV 2složková epox pryskyřice(penetrace)+posyp křemičit pískem 0,6-1,2mm, ošetř spáry mezi manžetou a bet podkl vrstvou elastickou manž k utěsnění prostupu potrubí</t>
  </si>
  <si>
    <t>-1803214496</t>
  </si>
  <si>
    <t>M078</t>
  </si>
  <si>
    <t>pročištění vývodu pro podlahovou vpust</t>
  </si>
  <si>
    <t>-1782965636</t>
  </si>
  <si>
    <t>M079</t>
  </si>
  <si>
    <t>osazení zátky na plastové potrubí DN100</t>
  </si>
  <si>
    <t>72699722</t>
  </si>
  <si>
    <t>M080</t>
  </si>
  <si>
    <t>osazení zátky na plastové potrubí DN50</t>
  </si>
  <si>
    <t>-352375967</t>
  </si>
  <si>
    <t>M081</t>
  </si>
  <si>
    <t>osazení zátky na plastové potrubí DN40</t>
  </si>
  <si>
    <t>-1181656576</t>
  </si>
  <si>
    <t>M082</t>
  </si>
  <si>
    <t>odhalení stávající kanalizační stoupačky DN110</t>
  </si>
  <si>
    <t>-868650654</t>
  </si>
  <si>
    <t>M083</t>
  </si>
  <si>
    <t>příprava montážního otvoru pro možnost vsazení nové odbočky</t>
  </si>
  <si>
    <t>1245688976</t>
  </si>
  <si>
    <t>M075</t>
  </si>
  <si>
    <t>zkouška těsnosti kanalizace kouřem do DN 300</t>
  </si>
  <si>
    <t>1696055924</t>
  </si>
  <si>
    <t>M076</t>
  </si>
  <si>
    <t>dodávka média-koure</t>
  </si>
  <si>
    <t>1077201088</t>
  </si>
  <si>
    <t>998721203</t>
  </si>
  <si>
    <t>Přesun hmot pro vnitřní kanalizace stanovený procentní sazbou (%) z ceny vodorovná dopravní vzdálenost do 50 m v objektech výšky přes 12 do 24 m</t>
  </si>
  <si>
    <t>149265722</t>
  </si>
  <si>
    <t>https://podminky.urs.cz/item/CS_URS_2022_01/998721203</t>
  </si>
  <si>
    <t>722</t>
  </si>
  <si>
    <t>Zdravotechnika - vnitřní vodovod</t>
  </si>
  <si>
    <t>722110912</t>
  </si>
  <si>
    <t>Opravy vodovodního potrubí litinového přírubového přetěsnění přírubového spoje do DN 80</t>
  </si>
  <si>
    <t>-1825120478</t>
  </si>
  <si>
    <t>https://podminky.urs.cz/item/CS_URS_2022_01/722110912</t>
  </si>
  <si>
    <t>722130901</t>
  </si>
  <si>
    <t>Opravy vodovodního potrubí z ocelových trubek pozinkovaných závitových zazátkování vývodu</t>
  </si>
  <si>
    <t>1313886384</t>
  </si>
  <si>
    <t>https://podminky.urs.cz/item/CS_URS_2022_01/722130901</t>
  </si>
  <si>
    <t>722131912</t>
  </si>
  <si>
    <t>Opravy vodovodního potrubí z ocelových trubek pozinkovaných závitových vsazení odbočky do potrubí DN 20</t>
  </si>
  <si>
    <t>-297058961</t>
  </si>
  <si>
    <t>https://podminky.urs.cz/item/CS_URS_2022_01/722131912</t>
  </si>
  <si>
    <t>722170801</t>
  </si>
  <si>
    <t>Demontáž rozvodů vody z plastů do Ø 25 mm</t>
  </si>
  <si>
    <t>-1797852990</t>
  </si>
  <si>
    <t>https://podminky.urs.cz/item/CS_URS_2022_01/722170801</t>
  </si>
  <si>
    <t>722170804</t>
  </si>
  <si>
    <t>Demontáž rozvodů vody z plastů přes 25 do Ø 50 mm</t>
  </si>
  <si>
    <t>-830273971</t>
  </si>
  <si>
    <t>https://podminky.urs.cz/item/CS_URS_2022_01/722170804</t>
  </si>
  <si>
    <t>722173915</t>
  </si>
  <si>
    <t>Spoje rozvodů vody z plastů svary polyfuzí D přes 32 do 40 mm</t>
  </si>
  <si>
    <t>-853870979</t>
  </si>
  <si>
    <t>https://podminky.urs.cz/item/CS_URS_2022_01/722173915</t>
  </si>
  <si>
    <t>722174913</t>
  </si>
  <si>
    <t>Sestavení rozvodů vody D přes 20 do 25 mm</t>
  </si>
  <si>
    <t>142280060</t>
  </si>
  <si>
    <t>https://podminky.urs.cz/item/CS_URS_2022_01/722174913</t>
  </si>
  <si>
    <t>M088</t>
  </si>
  <si>
    <t>Vsazení odbočky do potrubí vodovodního plastového do D40</t>
  </si>
  <si>
    <t>-366698337</t>
  </si>
  <si>
    <t>M089</t>
  </si>
  <si>
    <t xml:space="preserve">Odhalení stávající vodovodní stoupačky/potrubí	ks	 _x000d_
</t>
  </si>
  <si>
    <t>-478999436</t>
  </si>
  <si>
    <t>M090</t>
  </si>
  <si>
    <t>Uzavření a otevření vodovodního potrubí při opravách, včetně vypuštění a napuštění</t>
  </si>
  <si>
    <t>-1394320231</t>
  </si>
  <si>
    <t>M085</t>
  </si>
  <si>
    <t>Demontáž objímek</t>
  </si>
  <si>
    <t>325765438</t>
  </si>
  <si>
    <t>72217400R</t>
  </si>
  <si>
    <t xml:space="preserve">Potrubí vodovodní plastové PP RCT trubky,tvarovky, tlak řada S4&gt; PN20 celoplast provedení, spoje svařováním bez povrch úpravy potrubí, dle EN ISO 15874, tvarová odolnost v rozsahu 0-90°C, délková tepelná roztažnost: a=0,12mm/m °C, dodávka+ montáž+uchycení DN15=∅20/2,3 </t>
  </si>
  <si>
    <t>62914814</t>
  </si>
  <si>
    <t>https://podminky.urs.cz/item/CS_URS_2022_01/72217400R</t>
  </si>
  <si>
    <t>72217401R</t>
  </si>
  <si>
    <t>Potrubí vodovodní plastové PP RCT trubky,tvarovky, tlak řada S4&gt; PN20 celoplast provedení, spoje svařováním bez povrch úpravy potrubí, dle EN ISO 15874, tvarová odolnost v rozsahu 0-90°C, délková tepelná roztažnost: a=0,12mm/m °C, dodávka+ montáž+uchycení DN20=∅25/2,8</t>
  </si>
  <si>
    <t>-103667264</t>
  </si>
  <si>
    <t>72218125R</t>
  </si>
  <si>
    <t xml:space="preserve">Ochrana potrubí termoizolačními trubicemi z pěnového polyetylenu PE přilepenými v příčných a podélných spojích, tloušťky izolace 30 mm, vnitřního průměru izolace DN 15 mm_x000d_
součinitel difúzního odporu vodní páry&gt;4600, hodnota tepelné vodivosti lambda 0°C≤0,003W/(m.K) </t>
  </si>
  <si>
    <t>-148613480</t>
  </si>
  <si>
    <t>https://podminky.urs.cz/item/CS_URS_2022_01/72218125R</t>
  </si>
  <si>
    <t>72218126R</t>
  </si>
  <si>
    <t xml:space="preserve">Ochrana potrubí termoizolačními trubicemi z pěnového polyetylenu PE přilepenými v příčných a podélných spojích, tloušťky izolace 30 mm, vnitřního průměru izolace DN 20 mm_x000d_
součinitel difúzního odporu vodní páry&gt;4600, hodnota tepelné vodivosti lambda 0°C≤0,003W/(m.K) </t>
  </si>
  <si>
    <t>-2099020194</t>
  </si>
  <si>
    <t>722181812</t>
  </si>
  <si>
    <t>Demontáž ochrany potrubí plstěných pásů z trub, průměru do 50 mm</t>
  </si>
  <si>
    <t>-1672742949</t>
  </si>
  <si>
    <t>https://podminky.urs.cz/item/CS_URS_2022_01/722181812</t>
  </si>
  <si>
    <t>722190401</t>
  </si>
  <si>
    <t>Zřízení přípojek na potrubí vyvedení a upevnění výpustek do DN 25</t>
  </si>
  <si>
    <t>618500825</t>
  </si>
  <si>
    <t>https://podminky.urs.cz/item/CS_URS_2022_01/722190401</t>
  </si>
  <si>
    <t>722220862</t>
  </si>
  <si>
    <t>Demontáž armatur závitových se dvěma závity přes 3/4 do G 5/4</t>
  </si>
  <si>
    <t>-1898011480</t>
  </si>
  <si>
    <t>https://podminky.urs.cz/item/CS_URS_2022_01/722220862</t>
  </si>
  <si>
    <t>722232044</t>
  </si>
  <si>
    <t>Armatury se dvěma závity kulové kohouty PN 42 do 185 °C přímé vnitřní závit G 3/4"</t>
  </si>
  <si>
    <t>829614158</t>
  </si>
  <si>
    <t>https://podminky.urs.cz/item/CS_URS_2022_01/722232044</t>
  </si>
  <si>
    <t>M084</t>
  </si>
  <si>
    <t>úprava stávajících vývodů vody DN15 pro napojení nových baterií a splachovací trubky</t>
  </si>
  <si>
    <t>-1074886759</t>
  </si>
  <si>
    <t>M086</t>
  </si>
  <si>
    <t>Odmontování uzavíracích armatur v případě jejich špatné funkce DN20 (za revizními dvířky)</t>
  </si>
  <si>
    <t>996285277</t>
  </si>
  <si>
    <t>M087</t>
  </si>
  <si>
    <t>Odhalení stávající vodovodní stoupačky/potrubí</t>
  </si>
  <si>
    <t>1463531417</t>
  </si>
  <si>
    <t>722290226</t>
  </si>
  <si>
    <t>Zkoušky, proplach a desinfekce vodovodního potrubí zkoušky těsnosti vodovodního potrubí závitového do DN 50</t>
  </si>
  <si>
    <t>1951730464</t>
  </si>
  <si>
    <t>https://podminky.urs.cz/item/CS_URS_2022_01/722290226</t>
  </si>
  <si>
    <t>722290234</t>
  </si>
  <si>
    <t>Zkoušky, proplach a desinfekce vodovodního potrubí proplach a desinfekce vodovodního potrubí do DN 80</t>
  </si>
  <si>
    <t>-206936195</t>
  </si>
  <si>
    <t>https://podminky.urs.cz/item/CS_URS_2022_01/722290234</t>
  </si>
  <si>
    <t>998722203</t>
  </si>
  <si>
    <t>Přesun hmot pro vnitřní vodovod stanovený procentní sazbou (%) z ceny vodorovná dopravní vzdálenost do 50 m v objektech výšky přes 12 do 24 m</t>
  </si>
  <si>
    <t>1908332167</t>
  </si>
  <si>
    <t>https://podminky.urs.cz/item/CS_URS_2022_01/998722203</t>
  </si>
  <si>
    <t>725110811</t>
  </si>
  <si>
    <t>Demontáž klozetů splachovacích s nádrží nebo tlakovým splachovačem</t>
  </si>
  <si>
    <t>-1729828654</t>
  </si>
  <si>
    <t>https://podminky.urs.cz/item/CS_URS_2022_01/725110811</t>
  </si>
  <si>
    <t>725119125</t>
  </si>
  <si>
    <t>Zařízení záchodů montáž klozetových mís závěsných na nosné stěny</t>
  </si>
  <si>
    <t>227932774</t>
  </si>
  <si>
    <t>https://podminky.urs.cz/item/CS_URS_2022_01/725119125</t>
  </si>
  <si>
    <t>M107</t>
  </si>
  <si>
    <t xml:space="preserve">Klozet závěsný keramický na předstěn systém, s hlubokým splach,  Jika Mio-zadní odpad, šířka: 360mm, hloubka: 530mm, výška osazení 500mm nad podlahou, rohový ventil</t>
  </si>
  <si>
    <t>1411069282</t>
  </si>
  <si>
    <t>M108</t>
  </si>
  <si>
    <t>klozet závěsný keramický na předstěn systém, s hlubokým splach, Jika Deep-zadní odpad pro osoby TPI, šířka: 380mm, hloubka: 700mm, výška osazení 500mm nad podlahou, rohový ventK</t>
  </si>
  <si>
    <t>1299561587</t>
  </si>
  <si>
    <t>M109</t>
  </si>
  <si>
    <t>Sedátko bílé Duroplast, soft close, Jika Deep</t>
  </si>
  <si>
    <t>2051952626</t>
  </si>
  <si>
    <t>M110</t>
  </si>
  <si>
    <t>Sedátko bílé Duroplast, soft close, Jika Mio</t>
  </si>
  <si>
    <t>-1014678909</t>
  </si>
  <si>
    <t>725210821</t>
  </si>
  <si>
    <t>Demontáž umyvadel bez výtokových armatur umyvadel</t>
  </si>
  <si>
    <t>-2051813134</t>
  </si>
  <si>
    <t>https://podminky.urs.cz/item/CS_URS_2022_01/725210821</t>
  </si>
  <si>
    <t>725310823</t>
  </si>
  <si>
    <t>Demontáž dřezů jednodílných bez výtokových armatur vestavěných v kuchyňských sestavách</t>
  </si>
  <si>
    <t>-815744090</t>
  </si>
  <si>
    <t>https://podminky.urs.cz/item/CS_URS_2022_01/725310823</t>
  </si>
  <si>
    <t>725820803</t>
  </si>
  <si>
    <t>Demontáž baterií stojánkových do 2 nebo do 3 otvorů</t>
  </si>
  <si>
    <t>-254795000</t>
  </si>
  <si>
    <t>https://podminky.urs.cz/item/CS_URS_2022_01/725820803</t>
  </si>
  <si>
    <t>725860811</t>
  </si>
  <si>
    <t>Demontáž zápachových uzávěrek pro zařizovací předměty jednoduchých</t>
  </si>
  <si>
    <t>1353554978</t>
  </si>
  <si>
    <t>https://podminky.urs.cz/item/CS_URS_2022_01/725860811</t>
  </si>
  <si>
    <t>M125</t>
  </si>
  <si>
    <t>Odmontování umyvadlové konzoly</t>
  </si>
  <si>
    <t>1185158101</t>
  </si>
  <si>
    <t>725211602.LFN</t>
  </si>
  <si>
    <t>Umyvadlo keramické bílé LYRA PLUS šířky 550 mm bez krytu na sifon připevněné na stěnu šrouby</t>
  </si>
  <si>
    <t>1379156810</t>
  </si>
  <si>
    <t>725211681.LFN</t>
  </si>
  <si>
    <t>Umyvadlo keramické bílé zdravotní MIO šířky 640 mm připevněné na stěnu šrouby</t>
  </si>
  <si>
    <t>-2027759400</t>
  </si>
  <si>
    <t>725211701.LFN</t>
  </si>
  <si>
    <t>Umývátko keramické bílé stěnové Lyra Plus šířky 400 mm připevněné na stěnu šrouby</t>
  </si>
  <si>
    <t>-1325552677</t>
  </si>
  <si>
    <t>725240811</t>
  </si>
  <si>
    <t>Demontáž sprchových kabin a vaniček bez výtokových armatur kabin</t>
  </si>
  <si>
    <t>-1712661643</t>
  </si>
  <si>
    <t>https://podminky.urs.cz/item/CS_URS_2022_01/725240811</t>
  </si>
  <si>
    <t>725240812</t>
  </si>
  <si>
    <t>Demontáž sprchových kabin a vaniček bez výtokových armatur vaniček</t>
  </si>
  <si>
    <t>560273634</t>
  </si>
  <si>
    <t>https://podminky.urs.cz/item/CS_URS_2022_01/725240812</t>
  </si>
  <si>
    <t>725241901</t>
  </si>
  <si>
    <t>Sprchové vaničky montáž sprchových vaniček</t>
  </si>
  <si>
    <t>763622771</t>
  </si>
  <si>
    <t>https://podminky.urs.cz/item/CS_URS_2022_01/725241901</t>
  </si>
  <si>
    <t>M118</t>
  </si>
  <si>
    <t>Sprchová vanička čtvercová 900/900/35mm litý mramor SanSwiss Ronal Livada W20Q</t>
  </si>
  <si>
    <t>2126479250</t>
  </si>
  <si>
    <t>M119</t>
  </si>
  <si>
    <t>Nožičky stavitelné 85-140mm FWU.5 SanSwiss Ronal pro Livada W20Q + odpadní ventil</t>
  </si>
  <si>
    <t>158756108</t>
  </si>
  <si>
    <t>M120</t>
  </si>
  <si>
    <t>Sifon pro vaničku průměr 90mm SIWL SanSwiss Ronal pro Livada W20Q</t>
  </si>
  <si>
    <t>-1022068</t>
  </si>
  <si>
    <t>725244907</t>
  </si>
  <si>
    <t>Sprchové dveře a zástěny montáž sprchové zástěny rohové (kout)</t>
  </si>
  <si>
    <t>-1474662812</t>
  </si>
  <si>
    <t>https://podminky.urs.cz/item/CS_URS_2022_01/725244907</t>
  </si>
  <si>
    <t>M121</t>
  </si>
  <si>
    <t>Sprch kout SanSwiss Ronal Top-Line TOE3 G+D900/1900mm,sklo 51 Line,profily 50 Aluchrom</t>
  </si>
  <si>
    <t>1794730980</t>
  </si>
  <si>
    <t>M122</t>
  </si>
  <si>
    <t>Sprch kout SanSwiss Ronal Cadura CA2C+CAT2+CAT2 900/1900mm,sklo hladké čiré 6mm , profily 50 Aluchrom</t>
  </si>
  <si>
    <t>-997990637</t>
  </si>
  <si>
    <t>M123</t>
  </si>
  <si>
    <t>Rohová vzpěra pro boční stěnu, lze zkrátit na míru 2xRCA.50.1000</t>
  </si>
  <si>
    <t>1095932511</t>
  </si>
  <si>
    <t>Doplňky zařízení koupelen a záchodů sedačky do sprchy-montáž</t>
  </si>
  <si>
    <t>451774677</t>
  </si>
  <si>
    <t>M117</t>
  </si>
  <si>
    <t xml:space="preserve">Sprchové sedátko sklopné Gelko GS120W </t>
  </si>
  <si>
    <t>1509713805</t>
  </si>
  <si>
    <t>725330840</t>
  </si>
  <si>
    <t>Demontáž výlevek bez výtokových armatur a bez nádrže a splachovacího potrubí ocelových nebo litinových</t>
  </si>
  <si>
    <t>-1483922050</t>
  </si>
  <si>
    <t>https://podminky.urs.cz/item/CS_URS_2022_01/725330840</t>
  </si>
  <si>
    <t>725339111</t>
  </si>
  <si>
    <t>Výlevky montáž výlevky</t>
  </si>
  <si>
    <t>-863211453</t>
  </si>
  <si>
    <t>https://podminky.urs.cz/item/CS_URS_2022_01/725339111</t>
  </si>
  <si>
    <t>M112</t>
  </si>
  <si>
    <t>Výlevka Jika Mira závěsná keramická se sklopnou plastovou mřížkou</t>
  </si>
  <si>
    <t>83539764</t>
  </si>
  <si>
    <t>725820801</t>
  </si>
  <si>
    <t>Demontáž baterií nástěnných do G 3/4</t>
  </si>
  <si>
    <t>-2105132099</t>
  </si>
  <si>
    <t>https://podminky.urs.cz/item/CS_URS_2022_01/725820801</t>
  </si>
  <si>
    <t>-666905888</t>
  </si>
  <si>
    <t>725829101</t>
  </si>
  <si>
    <t>Baterie dřezové montáž ostatních typů nástěnných pákových nebo klasických</t>
  </si>
  <si>
    <t>679029150</t>
  </si>
  <si>
    <t>https://podminky.urs.cz/item/CS_URS_2022_01/725829101</t>
  </si>
  <si>
    <t>M113</t>
  </si>
  <si>
    <t>Nástěnná baterie Jika Mio páková otočná bez výpusti chromová, výška výtoku vody 257mm, funkce Optim Eco</t>
  </si>
  <si>
    <t>153368637</t>
  </si>
  <si>
    <t>725829131</t>
  </si>
  <si>
    <t>Baterie umyvadlové montáž ostatních typů stojánkových G 1/2"</t>
  </si>
  <si>
    <t>1442171500</t>
  </si>
  <si>
    <t>https://podminky.urs.cz/item/CS_URS_2022_01/725829131</t>
  </si>
  <si>
    <t>M104</t>
  </si>
  <si>
    <t>Stojánková baterie umyvadlová Jika Deep páková bez výpusti chromová</t>
  </si>
  <si>
    <t>318829292</t>
  </si>
  <si>
    <t>M105</t>
  </si>
  <si>
    <t>Rohový ventil DN15-3/8 s tlakovou hadičkou se šroubením, nástěnný, krycí rozeta Ø50</t>
  </si>
  <si>
    <t>-1155483403</t>
  </si>
  <si>
    <t>M106</t>
  </si>
  <si>
    <t>Šrouby montážní pro umyvadlo , podložky ocelové a plastové, matice</t>
  </si>
  <si>
    <t>1666754243</t>
  </si>
  <si>
    <t>725840850</t>
  </si>
  <si>
    <t>Demontáž baterií sprchových diferenciálních do G 3/4 x 1</t>
  </si>
  <si>
    <t>89060242</t>
  </si>
  <si>
    <t>https://podminky.urs.cz/item/CS_URS_2022_01/725840850</t>
  </si>
  <si>
    <t>725840860</t>
  </si>
  <si>
    <t>Demontáž baterií sprchových diferenciálních sprchových ramen nebo sprch táhlových</t>
  </si>
  <si>
    <t>-1711596071</t>
  </si>
  <si>
    <t>https://podminky.urs.cz/item/CS_URS_2022_01/725840860</t>
  </si>
  <si>
    <t>725849413</t>
  </si>
  <si>
    <t>Baterie sprchové montáž nástěnných baterií termostatických</t>
  </si>
  <si>
    <t>1416231524</t>
  </si>
  <si>
    <t>https://podminky.urs.cz/item/CS_URS_2022_01/725849413</t>
  </si>
  <si>
    <t>M124</t>
  </si>
  <si>
    <t>Termostatická nástěnná sprchová bezpečnost baterie chromová Dimy, pojistka Securestop a Ecostop, vodící tyč, držák, ruční sprcha, hadice, napojovací rozteč 150mm</t>
  </si>
  <si>
    <t>-345940574</t>
  </si>
  <si>
    <t>-746151882</t>
  </si>
  <si>
    <t>72598012R</t>
  </si>
  <si>
    <t>dvířka revizní nerez Haco NVD 200/200+rámeček</t>
  </si>
  <si>
    <t>-430644660</t>
  </si>
  <si>
    <t>https://podminky.urs.cz/item/CS_URS_2022_01/72598012R</t>
  </si>
  <si>
    <t>M100</t>
  </si>
  <si>
    <t>Vtok umyvadlový Optima 5/4" chromový DN32/40 click-clack pro umyvadla s přepadem</t>
  </si>
  <si>
    <t>-359169642</t>
  </si>
  <si>
    <t>M101</t>
  </si>
  <si>
    <t>Sifon umyvadlový Optima lahvový chromový DN32+manžeta gumová</t>
  </si>
  <si>
    <t>-766275443</t>
  </si>
  <si>
    <t>M102</t>
  </si>
  <si>
    <t>Sifon umyvadlový Jika Mio plastový bílý DN32/40 šetřící místo</t>
  </si>
  <si>
    <t>736324429</t>
  </si>
  <si>
    <t>M103</t>
  </si>
  <si>
    <t>Vtok umyvadlový Optima 5/4" chromový DN32 pro umyvadla bez přepadu CR PZATKA</t>
  </si>
  <si>
    <t>1553730881</t>
  </si>
  <si>
    <t>725319111</t>
  </si>
  <si>
    <t>Dřezy bez výtokových armatur montáž dřezů ostatních typů</t>
  </si>
  <si>
    <t>1956390466</t>
  </si>
  <si>
    <t>https://podminky.urs.cz/item/CS_URS_2022_01/725319111</t>
  </si>
  <si>
    <t>M091</t>
  </si>
  <si>
    <t>dřez nerez 550/500 do kuchyňské linky</t>
  </si>
  <si>
    <t>-821397335</t>
  </si>
  <si>
    <t>M092</t>
  </si>
  <si>
    <t>dřez nerez 410/500 do kuchyňské skříňky</t>
  </si>
  <si>
    <t>1682544849</t>
  </si>
  <si>
    <t>M093</t>
  </si>
  <si>
    <t>dřez nerez 800/500 s odkládací plochou do kuchyňské linky</t>
  </si>
  <si>
    <t>800663763</t>
  </si>
  <si>
    <t>725829111</t>
  </si>
  <si>
    <t>Baterie dřezové montáž ostatních typů stojánkových G 1/2"</t>
  </si>
  <si>
    <t>1653644632</t>
  </si>
  <si>
    <t>https://podminky.urs.cz/item/CS_URS_2022_01/725829111</t>
  </si>
  <si>
    <t>M094</t>
  </si>
  <si>
    <t>stojánková dřezová baterie Jika Mio páková otočná bez výpusti chromová+rohové ventily s tlak.hadičkami, výška výtoku vody 257mm, funkce Optim Eco</t>
  </si>
  <si>
    <t>1298876980</t>
  </si>
  <si>
    <t>M095</t>
  </si>
  <si>
    <t>krycí rozeta Ø50 pro rohový ventil</t>
  </si>
  <si>
    <t>-1418748640</t>
  </si>
  <si>
    <t>M096</t>
  </si>
  <si>
    <t>Sifon dřezový Alcaplast A446P lahvový plast DN40/50+manžeta gumová, s nerez mřížkou</t>
  </si>
  <si>
    <t>1409320855</t>
  </si>
  <si>
    <t>M097</t>
  </si>
  <si>
    <t>Vtok dřezový (odpadní ventil) 6/4" chromový DN40/50 s přepadem</t>
  </si>
  <si>
    <t>-126032743</t>
  </si>
  <si>
    <t>M098</t>
  </si>
  <si>
    <t>Přípl na montáž dřezu do kuchyňské linky/skříňky + úhelníková příchytka</t>
  </si>
  <si>
    <t>995646286</t>
  </si>
  <si>
    <t>M099</t>
  </si>
  <si>
    <t>862548979</t>
  </si>
  <si>
    <t>M126</t>
  </si>
  <si>
    <t>Odpojení připojovací vodovodní trubky a kanalizační trubky</t>
  </si>
  <si>
    <t>-297825256</t>
  </si>
  <si>
    <t>M127</t>
  </si>
  <si>
    <t>Odmontování madel u sprch</t>
  </si>
  <si>
    <t>-1390324802</t>
  </si>
  <si>
    <t>M128</t>
  </si>
  <si>
    <t>Odmontování myčky šířky 450mm, odpojení odpadové soupravy</t>
  </si>
  <si>
    <t>30627492</t>
  </si>
  <si>
    <t>M129</t>
  </si>
  <si>
    <t>Odpojení od připojovací vodovodní trubky</t>
  </si>
  <si>
    <t>989892283</t>
  </si>
  <si>
    <t>1031517573</t>
  </si>
  <si>
    <t>726</t>
  </si>
  <si>
    <t>Zdravotechnika - předstěnové instalace</t>
  </si>
  <si>
    <t>726131043</t>
  </si>
  <si>
    <t xml:space="preserve">Předstěnové instalační systémy do lehkých stěn s kovovou konstrukcí pro závěsné klozety ovládání zepředu, stavební výšky 1120 mm pro tělesně postižené_x000d_
předstěnový instalační samonosný systém do lehké stěny pro závěsný klozet a madla a podpěrné prvky pro osoby TPI – Geberit Duofix 111.375.00.5 s kovovou konstr, nádržka+ovládání přední </t>
  </si>
  <si>
    <t>-1458506008</t>
  </si>
  <si>
    <t>https://podminky.urs.cz/item/CS_URS_2022_01/726131043</t>
  </si>
  <si>
    <t>72613104R</t>
  </si>
  <si>
    <t>Předstěnové instalační systémy do lehkých stěn s kovovou konstrukcí pro závěsné klozety ovládání zepředu, stavební výšky 1120 mm_x000d_
předstěnový instalační samonosný systém do lehké stěny pro závěsný klozet – Geberit Delta 111.153.00.1 s kovovou konstr., stavební výška 1120mm, nádržka+ovládání zepředu</t>
  </si>
  <si>
    <t>1887998171</t>
  </si>
  <si>
    <t>M130</t>
  </si>
  <si>
    <t>Předstěnový instalační samonosný systém do lehké stěny pro závěsnou výlevku – Geberit s kovovou konstr., stavební výška 1460mm, s nádržkou + ovládání zepředu</t>
  </si>
  <si>
    <t>2095030920</t>
  </si>
  <si>
    <t>M131</t>
  </si>
  <si>
    <t>Ovládací tlačítka zepředu + rámeček, Geberit Sigma bílá/chrom lesk 115 883 KJ</t>
  </si>
  <si>
    <t>718670804</t>
  </si>
  <si>
    <t>726191001</t>
  </si>
  <si>
    <t>Ostatní příslušenství instalačních systémů zvukoizolační souprava pro WC a bidet</t>
  </si>
  <si>
    <t>665976702</t>
  </si>
  <si>
    <t>https://podminky.urs.cz/item/CS_URS_2022_01/726191001</t>
  </si>
  <si>
    <t>726191002</t>
  </si>
  <si>
    <t>Ostatní příslušenství instalačních systémů souprava pro předstěnovou montáž</t>
  </si>
  <si>
    <t>548190567</t>
  </si>
  <si>
    <t>https://podminky.urs.cz/item/CS_URS_2022_01/726191002</t>
  </si>
  <si>
    <t>998726213</t>
  </si>
  <si>
    <t>Přesun hmot pro instalační prefabrikáty stanovený procentní sazbou (%) z ceny vodorovná dopravní vzdálenost do 50 m v objektech výšky přes 12 do 24 m</t>
  </si>
  <si>
    <t>-865002235</t>
  </si>
  <si>
    <t>https://podminky.urs.cz/item/CS_URS_2022_01/998726213</t>
  </si>
  <si>
    <t>727</t>
  </si>
  <si>
    <t>Zdravotechnika - požární ochrana</t>
  </si>
  <si>
    <t>72711300R</t>
  </si>
  <si>
    <t>Protipožární trubní ucpávky ocelového potrubí s nehořlavou izolací prostup stěnou tloušťky 150 mm požární odolnost EI 90-120 DN 100</t>
  </si>
  <si>
    <t>-2032580317</t>
  </si>
  <si>
    <t>72711301R</t>
  </si>
  <si>
    <t>Prostup stěnou tl.150, tmel Promasel, D110 (dotěsnění prostupu u dotčených stávajících stoupaček kanalizace – po vsazení odbočky)</t>
  </si>
  <si>
    <t>-361509550</t>
  </si>
  <si>
    <t>M132</t>
  </si>
  <si>
    <t>Objímky na potrubí DN15 – 25 s pryž výstelkou, upevň.matice,stopka, vč montáže</t>
  </si>
  <si>
    <t>446929246</t>
  </si>
  <si>
    <t>M133</t>
  </si>
  <si>
    <t>Objímky na potrubí DN40 – DN50 s pryž výstelkou, upevň.matice,stopka, vč montáže</t>
  </si>
  <si>
    <t>-446755196</t>
  </si>
  <si>
    <t>M134</t>
  </si>
  <si>
    <t>Šrouby pro objímky na potrubí</t>
  </si>
  <si>
    <t>pár</t>
  </si>
  <si>
    <t>1683064946</t>
  </si>
  <si>
    <t>M135</t>
  </si>
  <si>
    <t>Táhla pro objímky na potrubí DN40</t>
  </si>
  <si>
    <t>1299565153</t>
  </si>
  <si>
    <t>M136</t>
  </si>
  <si>
    <t>Objímky na potrubí DN100 s pryž výstelkou, upevň.matice,stopka, vč montáže</t>
  </si>
  <si>
    <t>1501706486</t>
  </si>
  <si>
    <t>747117324</t>
  </si>
  <si>
    <t>07 - Chlazení</t>
  </si>
  <si>
    <t xml:space="preserve">    724 - Zdravotechnika - strojní vybavení</t>
  </si>
  <si>
    <t xml:space="preserve">    OST - Ostatní</t>
  </si>
  <si>
    <t>724</t>
  </si>
  <si>
    <t>Zdravotechnika - strojní vybavení</t>
  </si>
  <si>
    <t>M059</t>
  </si>
  <si>
    <t>Jednotka Panasonic VRF MINI ECOi U-4LE2E8</t>
  </si>
  <si>
    <t>-1641374212</t>
  </si>
  <si>
    <t>M051</t>
  </si>
  <si>
    <t>586099014</t>
  </si>
  <si>
    <t>M060</t>
  </si>
  <si>
    <t>konzole pro umístění na zeď</t>
  </si>
  <si>
    <t>-945275799</t>
  </si>
  <si>
    <t>M052</t>
  </si>
  <si>
    <t>-204885270</t>
  </si>
  <si>
    <t>M061</t>
  </si>
  <si>
    <t>Jednotka vnitřní Panasonic nástěnná typ S-22MK2E5B</t>
  </si>
  <si>
    <t>1200429761</t>
  </si>
  <si>
    <t>M053</t>
  </si>
  <si>
    <t>-609549914</t>
  </si>
  <si>
    <t>M062</t>
  </si>
  <si>
    <t>Jednotka vnitřní Panasonic nástěnná typ S-36MK2E5B</t>
  </si>
  <si>
    <t>-1300129611</t>
  </si>
  <si>
    <t>M054</t>
  </si>
  <si>
    <t>1869141967</t>
  </si>
  <si>
    <t>M063</t>
  </si>
  <si>
    <t>CZ-P224BK2BM</t>
  </si>
  <si>
    <t>2006542466</t>
  </si>
  <si>
    <t>M055</t>
  </si>
  <si>
    <t>-1625017009</t>
  </si>
  <si>
    <t>M064</t>
  </si>
  <si>
    <t>Čerpadlo pro odvod kondenzátu</t>
  </si>
  <si>
    <t>-1710252784</t>
  </si>
  <si>
    <t>M056</t>
  </si>
  <si>
    <t>1410542900</t>
  </si>
  <si>
    <t>M057</t>
  </si>
  <si>
    <t>CZ-RTC5B</t>
  </si>
  <si>
    <t>-322240127</t>
  </si>
  <si>
    <t>M058</t>
  </si>
  <si>
    <t>Cu potrubí plyn/kapalina izolované</t>
  </si>
  <si>
    <t>-1138784392</t>
  </si>
  <si>
    <t>998724203</t>
  </si>
  <si>
    <t>Přesun hmot pro strojní vybavení stanovený procentní sazbou (%) z ceny vodorovná dopravní vzdálenost do 50 m v objektech výšky přes 12 do 24 m</t>
  </si>
  <si>
    <t>264078998</t>
  </si>
  <si>
    <t>https://podminky.urs.cz/item/CS_URS_2022_01/998724203</t>
  </si>
  <si>
    <t>OST</t>
  </si>
  <si>
    <t>M065</t>
  </si>
  <si>
    <t>KOMPLEXNÍ ZKOUŠKY</t>
  </si>
  <si>
    <t>960694160</t>
  </si>
  <si>
    <t>M066</t>
  </si>
  <si>
    <t>LEŠENÍ LEHKÉ, POMOCNÉ</t>
  </si>
  <si>
    <t>1190995191</t>
  </si>
  <si>
    <t>08 - Mediciální plyny</t>
  </si>
  <si>
    <t>MP - Mediciální plyny</t>
  </si>
  <si>
    <t>OST - Ostatní</t>
  </si>
  <si>
    <t>MP</t>
  </si>
  <si>
    <t>M001</t>
  </si>
  <si>
    <t>měděná trubka 8x1</t>
  </si>
  <si>
    <t>326949854</t>
  </si>
  <si>
    <t>M024</t>
  </si>
  <si>
    <t>645608526</t>
  </si>
  <si>
    <t>M002</t>
  </si>
  <si>
    <t>měděná trubka 12x1</t>
  </si>
  <si>
    <t>-27408597</t>
  </si>
  <si>
    <t>M025</t>
  </si>
  <si>
    <t>813539014</t>
  </si>
  <si>
    <t>M003</t>
  </si>
  <si>
    <t>měděná trubka 18x1</t>
  </si>
  <si>
    <t>971563069</t>
  </si>
  <si>
    <t>M026</t>
  </si>
  <si>
    <t>-64541832</t>
  </si>
  <si>
    <t>M004</t>
  </si>
  <si>
    <t>měděná trubka 22x1</t>
  </si>
  <si>
    <t>886684254</t>
  </si>
  <si>
    <t>M027</t>
  </si>
  <si>
    <t>205802400</t>
  </si>
  <si>
    <t>M028</t>
  </si>
  <si>
    <t>prořez trubek 3%</t>
  </si>
  <si>
    <t>-1007693640</t>
  </si>
  <si>
    <t>M029</t>
  </si>
  <si>
    <t>Ag pájka 45+pasta</t>
  </si>
  <si>
    <t>g</t>
  </si>
  <si>
    <t>91503244</t>
  </si>
  <si>
    <t>M007</t>
  </si>
  <si>
    <t>chránička potrubí-oc.trubka 26.9x2.6 (0,5m)</t>
  </si>
  <si>
    <t>953650740</t>
  </si>
  <si>
    <t>M030</t>
  </si>
  <si>
    <t>-225369160</t>
  </si>
  <si>
    <t>M008</t>
  </si>
  <si>
    <t>chránička potrubí-oc.trubka 38x2.6 (0,5m)</t>
  </si>
  <si>
    <t>-944112341</t>
  </si>
  <si>
    <t>M031</t>
  </si>
  <si>
    <t>1233620767</t>
  </si>
  <si>
    <t>M009</t>
  </si>
  <si>
    <t>tvarovky Cu do pr.22</t>
  </si>
  <si>
    <t>-2080019923</t>
  </si>
  <si>
    <t>M032</t>
  </si>
  <si>
    <t>-1485674946</t>
  </si>
  <si>
    <t>M010</t>
  </si>
  <si>
    <t>konzole středně složitá</t>
  </si>
  <si>
    <t>303825296</t>
  </si>
  <si>
    <t>M033</t>
  </si>
  <si>
    <t>1636988613</t>
  </si>
  <si>
    <t>M011</t>
  </si>
  <si>
    <t>značení potrubí</t>
  </si>
  <si>
    <t>-847963070</t>
  </si>
  <si>
    <t>M034</t>
  </si>
  <si>
    <t>-1361331117</t>
  </si>
  <si>
    <t>M035</t>
  </si>
  <si>
    <t>ochranný plyn pro pájení Cu trubek</t>
  </si>
  <si>
    <t>-889279179</t>
  </si>
  <si>
    <t>M013</t>
  </si>
  <si>
    <t>propláchnutí rozvodu dusíkem</t>
  </si>
  <si>
    <t>485884201</t>
  </si>
  <si>
    <t>M036</t>
  </si>
  <si>
    <t>-1911704365</t>
  </si>
  <si>
    <t>M014</t>
  </si>
  <si>
    <t>napojení na stávající rozvod</t>
  </si>
  <si>
    <t>2090888318</t>
  </si>
  <si>
    <t>M037</t>
  </si>
  <si>
    <t>1988264570</t>
  </si>
  <si>
    <t>M015</t>
  </si>
  <si>
    <t>odstavení části stávajícího rozvodu</t>
  </si>
  <si>
    <t>1825962407</t>
  </si>
  <si>
    <t>M016</t>
  </si>
  <si>
    <t>úseková tlaková zkouška</t>
  </si>
  <si>
    <t>759549777</t>
  </si>
  <si>
    <t>M017</t>
  </si>
  <si>
    <t>závěrečná tlaková zkouška</t>
  </si>
  <si>
    <t>-1581500162</t>
  </si>
  <si>
    <t>M018</t>
  </si>
  <si>
    <t>kulový kohout DN20 vč.šroubení</t>
  </si>
  <si>
    <t>1688185739</t>
  </si>
  <si>
    <t>M041</t>
  </si>
  <si>
    <t>-547404890</t>
  </si>
  <si>
    <t>M019</t>
  </si>
  <si>
    <t>ventilová krabice pro 2 plyny kompletní do zdi (2xuzav.ventil,2xpřip.zálohy,2xčidlo snímání tlaku)</t>
  </si>
  <si>
    <t>-1816292881</t>
  </si>
  <si>
    <t>M042</t>
  </si>
  <si>
    <t>1759099085</t>
  </si>
  <si>
    <t>M020</t>
  </si>
  <si>
    <t>monitorovací zařízení s dotyk.LCD displejem pro 12 vstupů do zdi, uživatelsky nastavitelné, příprava pro měření spotřeby plynu</t>
  </si>
  <si>
    <t>1084419329</t>
  </si>
  <si>
    <t>M043</t>
  </si>
  <si>
    <t>-477361624</t>
  </si>
  <si>
    <t>M021</t>
  </si>
  <si>
    <t>nástěnná lůžková rampa pro 1 lůžko, délka 1500mm, výbava : 1x O2, 1x VAC, 4x zásuvka MDO, 2x zásuvka DO, 2x zdířka ochr.pospojení, 1x příprava doroz. zařízení sestra/pacient, 2x prázdné víčko, 2x medilišta 400mm, osvětlení přímé (ovládané z rampy), nepří</t>
  </si>
  <si>
    <t>2015297967</t>
  </si>
  <si>
    <t>M044</t>
  </si>
  <si>
    <t xml:space="preserve">nástěnná lůžková rampa pro 1 lůžko, délka 1500mm, výbava  : 1x O2, 1x VAC, 4x zásuvka MDO, 2x zásuvka DO, 2x zdířka ochr.pospojení, 1x příprava doroz. zařízení sestra/pacient, 2x prázdné víčko, 2x medilišta 400mm, osvětlení přímé (ovládané z rampy), nepří</t>
  </si>
  <si>
    <t>-96830289</t>
  </si>
  <si>
    <t>M022</t>
  </si>
  <si>
    <t>nástěnná lůžková rampa pro 2 lůžka, délka 3000mm, výbava pro 1 lůžko : 1x O2, 1x VAC, 4x zásuvka MDO, 2x zásuvka DO, 2x zdířka ochr.pospojení, 1x příprava doroz. zařízení sestra/pacient, 2x prázdné víčko, 2x medilišta 400mm, osvětlení přímé (ovládané z ra</t>
  </si>
  <si>
    <t>926133067</t>
  </si>
  <si>
    <t>M045</t>
  </si>
  <si>
    <t>1602833122</t>
  </si>
  <si>
    <t>M023</t>
  </si>
  <si>
    <t>nástěnná lůžková rampa pro 2 lůžka (pooperační) , délka 3000mm, výbava pro 1 lůžko : 1x O2, 1x VAC, 4x zásuvka MDO, 2x zásuvka DO, 2x zdířka ochr.pospojení, 1x datová zásuvka RJ45, 1x příprava doroz. zařízení sestra/pacient, 2x prázdné víčko, 2x medilišta</t>
  </si>
  <si>
    <t>-2041359320</t>
  </si>
  <si>
    <t>M046</t>
  </si>
  <si>
    <t>-729280004</t>
  </si>
  <si>
    <t>M047</t>
  </si>
  <si>
    <t>dokumentace skut.stavu (3x paré, 1x CD)</t>
  </si>
  <si>
    <t>-258511912</t>
  </si>
  <si>
    <t>M048</t>
  </si>
  <si>
    <t>zahájení,ukončení a předání</t>
  </si>
  <si>
    <t>1045993209</t>
  </si>
  <si>
    <t>M049</t>
  </si>
  <si>
    <t>přesun hmot</t>
  </si>
  <si>
    <t>-1514583241</t>
  </si>
  <si>
    <t>M050</t>
  </si>
  <si>
    <t>zkoušky a revize plynových částí</t>
  </si>
  <si>
    <t>1809402689</t>
  </si>
  <si>
    <t>09 - Potrubní pošta</t>
  </si>
  <si>
    <t>P - Potrubní pošta</t>
  </si>
  <si>
    <t>4153-40314</t>
  </si>
  <si>
    <t xml:space="preserve">SCHNT AP 24VDC/5A M.-Gehäuse Napáječ 24VDC/5A, skříňka								_x000d_
</t>
  </si>
  <si>
    <t>-344217782</t>
  </si>
  <si>
    <t>3113-30006</t>
  </si>
  <si>
    <t>PS 30/110 mm protipožární manžeta, E 120/EI 120</t>
  </si>
  <si>
    <t>908970380</t>
  </si>
  <si>
    <t>3113-30057</t>
  </si>
  <si>
    <t>POLYLACK KG protipožární tmel s obsahem grafitu - 310ml kartuše</t>
  </si>
  <si>
    <t>881815625</t>
  </si>
  <si>
    <t>4823-40115:</t>
  </si>
  <si>
    <t>RP-FR-110x2,3 potrubí PVC světle šedé RAL 7000</t>
  </si>
  <si>
    <t>-218313701</t>
  </si>
  <si>
    <t>4823-40118:</t>
  </si>
  <si>
    <t>RP-FRB-110x2,3R650/90 potrubní oblouk světle šedý RAL7000</t>
  </si>
  <si>
    <t>-1278270920</t>
  </si>
  <si>
    <t>4823-40121</t>
  </si>
  <si>
    <t>RP-MUF-110x2,3L100 spojka potrubí PVC světle šedá RAL 7000</t>
  </si>
  <si>
    <t>-1656774744</t>
  </si>
  <si>
    <t>4830-40051</t>
  </si>
  <si>
    <t xml:space="preserve">RP-RHSCH 110-VZK příchytka  potrubí</t>
  </si>
  <si>
    <t>-1113103813</t>
  </si>
  <si>
    <t>4823-40114</t>
  </si>
  <si>
    <t>RP-FR-110x2,3-TR potrubí PVC průhledné TRANSP</t>
  </si>
  <si>
    <t>-2081561070</t>
  </si>
  <si>
    <t>4850-40266:</t>
  </si>
  <si>
    <t>RP-BBSCH-110/90 spojka potrubí široká nerezová</t>
  </si>
  <si>
    <t>-386506471</t>
  </si>
  <si>
    <t>4820-40430</t>
  </si>
  <si>
    <t>RP-CYSY3X15 Silový kabel napájecí s vázacím páskem</t>
  </si>
  <si>
    <t>-135898394</t>
  </si>
  <si>
    <t>4820-40789</t>
  </si>
  <si>
    <t>STP PE Fca SXKD-6A-STP-PE Datový kabel stíněný, zesílená izolace s vázacím páskem</t>
  </si>
  <si>
    <t>213043664</t>
  </si>
  <si>
    <t>4912-40377</t>
  </si>
  <si>
    <t>DS-1A-MA-KL 110-105/80-245/280 RFID R Přepravní pouzdro pro běžné zásilky s RFID, (A - 110mm, B - 80mm, C - 245mm)</t>
  </si>
  <si>
    <t>-734963789</t>
  </si>
  <si>
    <t>8500-80136</t>
  </si>
  <si>
    <t>Přípomocný montážní materiál Montážní, kotvící a úpravný materiál.</t>
  </si>
  <si>
    <t>-1839269983</t>
  </si>
  <si>
    <t>8500-80135</t>
  </si>
  <si>
    <t>Instalace systému Instalace komponentů a potrubí, naprogramování, zprovoznění, zpracování dokumentace.</t>
  </si>
  <si>
    <t>-1768200911</t>
  </si>
  <si>
    <t>8500-80137</t>
  </si>
  <si>
    <t>Doprava a přípomoc Příprava akce, doprava</t>
  </si>
  <si>
    <t>-1884250588</t>
  </si>
  <si>
    <t>10 - Ostatní a vedlejší náklady</t>
  </si>
  <si>
    <t xml:space="preserve"> Ing.Jana Handšuhová Smutná</t>
  </si>
  <si>
    <t>VRN - Vedlejší rozpočtové náklady</t>
  </si>
  <si>
    <t>VRN</t>
  </si>
  <si>
    <t>Vedlejší rozpočtové náklady</t>
  </si>
  <si>
    <t>034503000</t>
  </si>
  <si>
    <t>Informační tabule na staveništi</t>
  </si>
  <si>
    <t>-1110121129</t>
  </si>
  <si>
    <t>https://podminky.urs.cz/item/CS_URS_2022_01/034503000</t>
  </si>
  <si>
    <t>Poznámka k položce:_x000d_
tabule s údaji - označení stavby, stavební povolení, stavybvedoucí, TDI, rozměr 2 x 1,5 m vč. nosné konstrukce a rámu</t>
  </si>
  <si>
    <t>03120300R</t>
  </si>
  <si>
    <t>Náklady související se zřízením, vybavením, provozem, údržbou, zabezpečením, značením a zrušením zařízení staveniště. _x000d_
stavební buňky,mobilní WC_x000d_
úprava plochy pro ZS (sejmutí trávníku, uskladnění, zpětné_x000d_
položení), zřízení zpevněné plochy ZS (panely, štěrk, geotextilie) a její_x000d_
následné odstranění_x000d_
oplocení staveniště</t>
  </si>
  <si>
    <t>78878053</t>
  </si>
  <si>
    <t>033103000</t>
  </si>
  <si>
    <t>Připojení energií</t>
  </si>
  <si>
    <t>-2133308986</t>
  </si>
  <si>
    <t>https://podminky.urs.cz/item/CS_URS_2022_01/033103000</t>
  </si>
  <si>
    <t>033203000</t>
  </si>
  <si>
    <t>Energie pro zařízení staveniště</t>
  </si>
  <si>
    <t>684300354</t>
  </si>
  <si>
    <t>https://podminky.urs.cz/item/CS_URS_2022_01/033203000</t>
  </si>
  <si>
    <t>071103000</t>
  </si>
  <si>
    <t>Provoz investora_x000d_
Náklady na ztížené provádění stavebních prací v důsledku provozu zdravotnického zařízení</t>
  </si>
  <si>
    <t>-1589869170</t>
  </si>
  <si>
    <t>https://podminky.urs.cz/item/CS_URS_2022_01/071103000</t>
  </si>
  <si>
    <t>09100200R</t>
  </si>
  <si>
    <t>Ostatní náklady související s objektem-bezpečnostní značky a tabulky,popisy potrubí a zařízení</t>
  </si>
  <si>
    <t>-828868278</t>
  </si>
  <si>
    <t>03280301R</t>
  </si>
  <si>
    <t>Zabezpečení stávajících zařízení a vybavení proti mechanickému poškození,prachu,zatečení,zakrývání stávajících konstrukcí</t>
  </si>
  <si>
    <t>1335296661</t>
  </si>
  <si>
    <t>01325400R</t>
  </si>
  <si>
    <t>Ochrana venkovního PO hydrantu</t>
  </si>
  <si>
    <t>332194246</t>
  </si>
  <si>
    <t>01325401R</t>
  </si>
  <si>
    <t>Vyjmutí okna včetně rámu, uskladnění a po dokončení stavby osazení zpět</t>
  </si>
  <si>
    <t>831527625</t>
  </si>
  <si>
    <t>03280300R</t>
  </si>
  <si>
    <t>Ostatní vybavení staveniště-stavební výtah pro dopravu osob a materiálu,montáž,demontáž,pronájem</t>
  </si>
  <si>
    <t>891050179</t>
  </si>
  <si>
    <t>09210303R</t>
  </si>
  <si>
    <t>Vypracování podrobné výrobně - dílenské dokumentace, která podléhá schválení objednatele a autorkého dozoru, jejíž součástí bude i vypracování technologických postupů na základě pokynů objednatele a autorského dozoru v případech, kdy si to vyžádá situace</t>
  </si>
  <si>
    <t>2130838768</t>
  </si>
  <si>
    <t>013254000</t>
  </si>
  <si>
    <t>Dokumentace skutečného provedení stavby</t>
  </si>
  <si>
    <t>-1587326131</t>
  </si>
  <si>
    <t>https://podminky.urs.cz/item/CS_URS_2022_01/013254000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</si>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</sst>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vertical="center" wrapText="1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342272245" TargetMode="External" /><Relationship Id="rId2" Type="http://schemas.openxmlformats.org/officeDocument/2006/relationships/hyperlink" Target="https://podminky.urs.cz/item/CS_URS_2022_01/612131121" TargetMode="External" /><Relationship Id="rId3" Type="http://schemas.openxmlformats.org/officeDocument/2006/relationships/hyperlink" Target="https://podminky.urs.cz/item/CS_URS_2022_01/612325416" TargetMode="External" /><Relationship Id="rId4" Type="http://schemas.openxmlformats.org/officeDocument/2006/relationships/hyperlink" Target="https://podminky.urs.cz/item/CS_URS_2022_01/631311214" TargetMode="External" /><Relationship Id="rId5" Type="http://schemas.openxmlformats.org/officeDocument/2006/relationships/hyperlink" Target="https://podminky.urs.cz/item/CS_URS_2022_01/631319171" TargetMode="External" /><Relationship Id="rId6" Type="http://schemas.openxmlformats.org/officeDocument/2006/relationships/hyperlink" Target="https://podminky.urs.cz/item/CS_URS_2022_01/631319195" TargetMode="External" /><Relationship Id="rId7" Type="http://schemas.openxmlformats.org/officeDocument/2006/relationships/hyperlink" Target="https://podminky.urs.cz/item/CS_URS_2022_01/631362021" TargetMode="External" /><Relationship Id="rId8" Type="http://schemas.openxmlformats.org/officeDocument/2006/relationships/hyperlink" Target="https://podminky.urs.cz/item/CS_URS_2022_01/632452515" TargetMode="External" /><Relationship Id="rId9" Type="http://schemas.openxmlformats.org/officeDocument/2006/relationships/hyperlink" Target="https://podminky.urs.cz/item/CS_URS_2022_01/632459115" TargetMode="External" /><Relationship Id="rId10" Type="http://schemas.openxmlformats.org/officeDocument/2006/relationships/hyperlink" Target="https://podminky.urs.cz/item/CS_URS_2022_01/949101111" TargetMode="External" /><Relationship Id="rId11" Type="http://schemas.openxmlformats.org/officeDocument/2006/relationships/hyperlink" Target="https://podminky.urs.cz/item/CS_URS_2022_01/952901111" TargetMode="External" /><Relationship Id="rId12" Type="http://schemas.openxmlformats.org/officeDocument/2006/relationships/hyperlink" Target="https://podminky.urs.cz/item/CS_URS_2022_01/953943211" TargetMode="External" /><Relationship Id="rId13" Type="http://schemas.openxmlformats.org/officeDocument/2006/relationships/hyperlink" Target="https://podminky.urs.cz/item/CS_URS_2022_01/965042231" TargetMode="External" /><Relationship Id="rId14" Type="http://schemas.openxmlformats.org/officeDocument/2006/relationships/hyperlink" Target="https://podminky.urs.cz/item/CS_URS_2022_01/974031134" TargetMode="External" /><Relationship Id="rId15" Type="http://schemas.openxmlformats.org/officeDocument/2006/relationships/hyperlink" Target="https://podminky.urs.cz/item/CS_URS_2022_01/974031144" TargetMode="External" /><Relationship Id="rId16" Type="http://schemas.openxmlformats.org/officeDocument/2006/relationships/hyperlink" Target="https://podminky.urs.cz/item/CS_URS_2022_01/974042554" TargetMode="External" /><Relationship Id="rId17" Type="http://schemas.openxmlformats.org/officeDocument/2006/relationships/hyperlink" Target="https://podminky.urs.cz/item/CS_URS_2022_01/977151112" TargetMode="External" /><Relationship Id="rId18" Type="http://schemas.openxmlformats.org/officeDocument/2006/relationships/hyperlink" Target="https://podminky.urs.cz/item/CS_URS_2022_01/977151113" TargetMode="External" /><Relationship Id="rId19" Type="http://schemas.openxmlformats.org/officeDocument/2006/relationships/hyperlink" Target="https://podminky.urs.cz/item/CS_URS_2022_01/977151125" TargetMode="External" /><Relationship Id="rId20" Type="http://schemas.openxmlformats.org/officeDocument/2006/relationships/hyperlink" Target="https://podminky.urs.cz/item/CS_URS_2022_01/997013155" TargetMode="External" /><Relationship Id="rId21" Type="http://schemas.openxmlformats.org/officeDocument/2006/relationships/hyperlink" Target="https://podminky.urs.cz/item/CS_URS_2022_01/997013312" TargetMode="External" /><Relationship Id="rId22" Type="http://schemas.openxmlformats.org/officeDocument/2006/relationships/hyperlink" Target="https://podminky.urs.cz/item/CS_URS_2022_01/997013322" TargetMode="External" /><Relationship Id="rId23" Type="http://schemas.openxmlformats.org/officeDocument/2006/relationships/hyperlink" Target="https://podminky.urs.cz/item/CS_URS_2022_01/997013501" TargetMode="External" /><Relationship Id="rId24" Type="http://schemas.openxmlformats.org/officeDocument/2006/relationships/hyperlink" Target="https://podminky.urs.cz/item/CS_URS_2022_01/997013509" TargetMode="External" /><Relationship Id="rId25" Type="http://schemas.openxmlformats.org/officeDocument/2006/relationships/hyperlink" Target="https://podminky.urs.cz/item/CS_URS_2022_01/997013631" TargetMode="External" /><Relationship Id="rId26" Type="http://schemas.openxmlformats.org/officeDocument/2006/relationships/hyperlink" Target="https://podminky.urs.cz/item/CS_URS_2022_01/998011003" TargetMode="External" /><Relationship Id="rId27" Type="http://schemas.openxmlformats.org/officeDocument/2006/relationships/hyperlink" Target="https://podminky.urs.cz/item/CS_URS_2022_01/714183002" TargetMode="External" /><Relationship Id="rId28" Type="http://schemas.openxmlformats.org/officeDocument/2006/relationships/hyperlink" Target="https://podminky.urs.cz/item/CS_URS_2022_01/714186034" TargetMode="External" /><Relationship Id="rId29" Type="http://schemas.openxmlformats.org/officeDocument/2006/relationships/hyperlink" Target="https://podminky.urs.cz/item/CS_URS_2022_01/998714203" TargetMode="External" /><Relationship Id="rId30" Type="http://schemas.openxmlformats.org/officeDocument/2006/relationships/hyperlink" Target="https://podminky.urs.cz/item/CS_URS_2022_01/725320822" TargetMode="External" /><Relationship Id="rId31" Type="http://schemas.openxmlformats.org/officeDocument/2006/relationships/hyperlink" Target="https://podminky.urs.cz/item/CS_URS_2022_01/725820802" TargetMode="External" /><Relationship Id="rId32" Type="http://schemas.openxmlformats.org/officeDocument/2006/relationships/hyperlink" Target="https://podminky.urs.cz/item/CS_URS_2022_01/725850800" TargetMode="External" /><Relationship Id="rId33" Type="http://schemas.openxmlformats.org/officeDocument/2006/relationships/hyperlink" Target="https://podminky.urs.cz/item/CS_URS_2022_01/725860812" TargetMode="External" /><Relationship Id="rId34" Type="http://schemas.openxmlformats.org/officeDocument/2006/relationships/hyperlink" Target="https://podminky.urs.cz/item/CS_URS_2022_01/998725203" TargetMode="External" /><Relationship Id="rId35" Type="http://schemas.openxmlformats.org/officeDocument/2006/relationships/hyperlink" Target="https://podminky.urs.cz/item/CS_URS_2022_01/735161811" TargetMode="External" /><Relationship Id="rId36" Type="http://schemas.openxmlformats.org/officeDocument/2006/relationships/hyperlink" Target="https://podminky.urs.cz/item/CS_URS_2022_01/998735203" TargetMode="External" /><Relationship Id="rId37" Type="http://schemas.openxmlformats.org/officeDocument/2006/relationships/hyperlink" Target="https://podminky.urs.cz/item/CS_URS_2022_01/751398031" TargetMode="External" /><Relationship Id="rId38" Type="http://schemas.openxmlformats.org/officeDocument/2006/relationships/hyperlink" Target="https://podminky.urs.cz/item/CS_URS_2022_01/998751202" TargetMode="External" /><Relationship Id="rId39" Type="http://schemas.openxmlformats.org/officeDocument/2006/relationships/hyperlink" Target="https://podminky.urs.cz/item/CS_URS_2022_01/762495000" TargetMode="External" /><Relationship Id="rId40" Type="http://schemas.openxmlformats.org/officeDocument/2006/relationships/hyperlink" Target="https://podminky.urs.cz/item/CS_URS_2022_01/998762203" TargetMode="External" /><Relationship Id="rId41" Type="http://schemas.openxmlformats.org/officeDocument/2006/relationships/hyperlink" Target="https://podminky.urs.cz/item/CS_URS_2022_01/763101823" TargetMode="External" /><Relationship Id="rId42" Type="http://schemas.openxmlformats.org/officeDocument/2006/relationships/hyperlink" Target="https://podminky.urs.cz/item/CS_URS_2022_01/763101826" TargetMode="External" /><Relationship Id="rId43" Type="http://schemas.openxmlformats.org/officeDocument/2006/relationships/hyperlink" Target="https://podminky.urs.cz/item/CS_URS_2022_01/763111411" TargetMode="External" /><Relationship Id="rId44" Type="http://schemas.openxmlformats.org/officeDocument/2006/relationships/hyperlink" Target="https://podminky.urs.cz/item/CS_URS_2022_01/763111431" TargetMode="External" /><Relationship Id="rId45" Type="http://schemas.openxmlformats.org/officeDocument/2006/relationships/hyperlink" Target="https://podminky.urs.cz/item/CS_URS_2022_01/763111621" TargetMode="External" /><Relationship Id="rId46" Type="http://schemas.openxmlformats.org/officeDocument/2006/relationships/hyperlink" Target="https://podminky.urs.cz/item/CS_URS_2022_01/763121476" TargetMode="External" /><Relationship Id="rId47" Type="http://schemas.openxmlformats.org/officeDocument/2006/relationships/hyperlink" Target="https://podminky.urs.cz/item/CS_URS_2022_01/763135602" TargetMode="External" /><Relationship Id="rId48" Type="http://schemas.openxmlformats.org/officeDocument/2006/relationships/hyperlink" Target="https://podminky.urs.cz/item/CS_URS_2022_01/763164544" TargetMode="External" /><Relationship Id="rId49" Type="http://schemas.openxmlformats.org/officeDocument/2006/relationships/hyperlink" Target="https://podminky.urs.cz/item/CS_URS_2022_01/763181311" TargetMode="External" /><Relationship Id="rId50" Type="http://schemas.openxmlformats.org/officeDocument/2006/relationships/hyperlink" Target="https://podminky.urs.cz/item/CS_URS_2022_01/763183111" TargetMode="External" /><Relationship Id="rId51" Type="http://schemas.openxmlformats.org/officeDocument/2006/relationships/hyperlink" Target="https://podminky.urs.cz/item/CS_URS_2022_01/76321123R" TargetMode="External" /><Relationship Id="rId52" Type="http://schemas.openxmlformats.org/officeDocument/2006/relationships/hyperlink" Target="https://podminky.urs.cz/item/CS_URS_2022_01/763111812" TargetMode="External" /><Relationship Id="rId53" Type="http://schemas.openxmlformats.org/officeDocument/2006/relationships/hyperlink" Target="https://podminky.urs.cz/item/CS_URS_2022_01/763121811" TargetMode="External" /><Relationship Id="rId54" Type="http://schemas.openxmlformats.org/officeDocument/2006/relationships/hyperlink" Target="https://podminky.urs.cz/item/CS_URS_2022_01/763121822" TargetMode="External" /><Relationship Id="rId55" Type="http://schemas.openxmlformats.org/officeDocument/2006/relationships/hyperlink" Target="https://podminky.urs.cz/item/CS_URS_2022_01/763122812" TargetMode="External" /><Relationship Id="rId56" Type="http://schemas.openxmlformats.org/officeDocument/2006/relationships/hyperlink" Target="https://podminky.urs.cz/item/CS_URS_2022_01/763131721" TargetMode="External" /><Relationship Id="rId57" Type="http://schemas.openxmlformats.org/officeDocument/2006/relationships/hyperlink" Target="https://podminky.urs.cz/item/CS_URS_2022_01/763131732" TargetMode="External" /><Relationship Id="rId58" Type="http://schemas.openxmlformats.org/officeDocument/2006/relationships/hyperlink" Target="https://podminky.urs.cz/item/CS_URS_2022_01/763131831" TargetMode="External" /><Relationship Id="rId59" Type="http://schemas.openxmlformats.org/officeDocument/2006/relationships/hyperlink" Target="https://podminky.urs.cz/item/CS_URS_2022_01/763135102" TargetMode="External" /><Relationship Id="rId60" Type="http://schemas.openxmlformats.org/officeDocument/2006/relationships/hyperlink" Target="https://podminky.urs.cz/item/CS_URS_2022_01/763135812" TargetMode="External" /><Relationship Id="rId61" Type="http://schemas.openxmlformats.org/officeDocument/2006/relationships/hyperlink" Target="https://podminky.urs.cz/item/CS_URS_2022_01/763171811" TargetMode="External" /><Relationship Id="rId62" Type="http://schemas.openxmlformats.org/officeDocument/2006/relationships/hyperlink" Target="https://podminky.urs.cz/item/CS_URS_2022_01/763181811" TargetMode="External" /><Relationship Id="rId63" Type="http://schemas.openxmlformats.org/officeDocument/2006/relationships/hyperlink" Target="https://podminky.urs.cz/item/CS_URS_2022_01/763181812" TargetMode="External" /><Relationship Id="rId64" Type="http://schemas.openxmlformats.org/officeDocument/2006/relationships/hyperlink" Target="https://podminky.urs.cz/item/CS_URS_2022_01/763221812" TargetMode="External" /><Relationship Id="rId65" Type="http://schemas.openxmlformats.org/officeDocument/2006/relationships/hyperlink" Target="https://podminky.urs.cz/item/CS_URS_2022_01/998763403" TargetMode="External" /><Relationship Id="rId66" Type="http://schemas.openxmlformats.org/officeDocument/2006/relationships/hyperlink" Target="https://podminky.urs.cz/item/CS_URS_2022_01/766660001" TargetMode="External" /><Relationship Id="rId67" Type="http://schemas.openxmlformats.org/officeDocument/2006/relationships/hyperlink" Target="https://podminky.urs.cz/item/CS_URS_2022_01/766660002" TargetMode="External" /><Relationship Id="rId68" Type="http://schemas.openxmlformats.org/officeDocument/2006/relationships/hyperlink" Target="https://podminky.urs.cz/item/CS_URS_2022_01/766660311" TargetMode="External" /><Relationship Id="rId69" Type="http://schemas.openxmlformats.org/officeDocument/2006/relationships/hyperlink" Target="https://podminky.urs.cz/item/CS_URS_2022_01/766660729" TargetMode="External" /><Relationship Id="rId70" Type="http://schemas.openxmlformats.org/officeDocument/2006/relationships/hyperlink" Target="https://podminky.urs.cz/item/CS_URS_2022_01/766811115" TargetMode="External" /><Relationship Id="rId71" Type="http://schemas.openxmlformats.org/officeDocument/2006/relationships/hyperlink" Target="https://podminky.urs.cz/item/CS_URS_2022_01/766811143" TargetMode="External" /><Relationship Id="rId72" Type="http://schemas.openxmlformats.org/officeDocument/2006/relationships/hyperlink" Target="https://podminky.urs.cz/item/CS_URS_2022_01/766811152" TargetMode="External" /><Relationship Id="rId73" Type="http://schemas.openxmlformats.org/officeDocument/2006/relationships/hyperlink" Target="https://podminky.urs.cz/item/CS_URS_2022_01/766811212" TargetMode="External" /><Relationship Id="rId74" Type="http://schemas.openxmlformats.org/officeDocument/2006/relationships/hyperlink" Target="https://podminky.urs.cz/item/CS_URS_2022_01/766811213" TargetMode="External" /><Relationship Id="rId75" Type="http://schemas.openxmlformats.org/officeDocument/2006/relationships/hyperlink" Target="https://podminky.urs.cz/item/CS_URS_2022_01/766811221" TargetMode="External" /><Relationship Id="rId76" Type="http://schemas.openxmlformats.org/officeDocument/2006/relationships/hyperlink" Target="https://podminky.urs.cz/item/CS_URS_2022_01/766811223" TargetMode="External" /><Relationship Id="rId77" Type="http://schemas.openxmlformats.org/officeDocument/2006/relationships/hyperlink" Target="https://podminky.urs.cz/item/CS_URS_2022_01/766811232" TargetMode="External" /><Relationship Id="rId78" Type="http://schemas.openxmlformats.org/officeDocument/2006/relationships/hyperlink" Target="https://podminky.urs.cz/item/CS_URS_2022_01/766811311" TargetMode="External" /><Relationship Id="rId79" Type="http://schemas.openxmlformats.org/officeDocument/2006/relationships/hyperlink" Target="https://podminky.urs.cz/item/CS_URS_2022_01/766811351" TargetMode="External" /><Relationship Id="rId80" Type="http://schemas.openxmlformats.org/officeDocument/2006/relationships/hyperlink" Target="https://podminky.urs.cz/item/CS_URS_2022_01/766811411" TargetMode="External" /><Relationship Id="rId81" Type="http://schemas.openxmlformats.org/officeDocument/2006/relationships/hyperlink" Target="https://podminky.urs.cz/item/CS_URS_2022_01/766811412" TargetMode="External" /><Relationship Id="rId82" Type="http://schemas.openxmlformats.org/officeDocument/2006/relationships/hyperlink" Target="https://podminky.urs.cz/item/CS_URS_2022_01/766812820" TargetMode="External" /><Relationship Id="rId83" Type="http://schemas.openxmlformats.org/officeDocument/2006/relationships/hyperlink" Target="https://podminky.urs.cz/item/CS_URS_2022_01/766812830" TargetMode="External" /><Relationship Id="rId84" Type="http://schemas.openxmlformats.org/officeDocument/2006/relationships/hyperlink" Target="https://podminky.urs.cz/item/CS_URS_2022_01/766812840" TargetMode="External" /><Relationship Id="rId85" Type="http://schemas.openxmlformats.org/officeDocument/2006/relationships/hyperlink" Target="https://podminky.urs.cz/item/CS_URS_2022_01/766821111" TargetMode="External" /><Relationship Id="rId86" Type="http://schemas.openxmlformats.org/officeDocument/2006/relationships/hyperlink" Target="https://podminky.urs.cz/item/CS_URS_2022_01/766821112" TargetMode="External" /><Relationship Id="rId87" Type="http://schemas.openxmlformats.org/officeDocument/2006/relationships/hyperlink" Target="https://podminky.urs.cz/item/CS_URS_2022_01/766821141" TargetMode="External" /><Relationship Id="rId88" Type="http://schemas.openxmlformats.org/officeDocument/2006/relationships/hyperlink" Target="https://podminky.urs.cz/item/CS_URS_2022_01/766825821" TargetMode="External" /><Relationship Id="rId89" Type="http://schemas.openxmlformats.org/officeDocument/2006/relationships/hyperlink" Target="https://podminky.urs.cz/item/CS_URS_2022_01/998766203" TargetMode="External" /><Relationship Id="rId90" Type="http://schemas.openxmlformats.org/officeDocument/2006/relationships/hyperlink" Target="https://podminky.urs.cz/item/CS_URS_2022_01/767122112" TargetMode="External" /><Relationship Id="rId91" Type="http://schemas.openxmlformats.org/officeDocument/2006/relationships/hyperlink" Target="https://podminky.urs.cz/item/CS_URS_2022_01/767161850" TargetMode="External" /><Relationship Id="rId92" Type="http://schemas.openxmlformats.org/officeDocument/2006/relationships/hyperlink" Target="https://podminky.urs.cz/item/CS_URS_2022_01/767165111" TargetMode="External" /><Relationship Id="rId93" Type="http://schemas.openxmlformats.org/officeDocument/2006/relationships/hyperlink" Target="https://podminky.urs.cz/item/CS_URS_2022_01/767646401" TargetMode="External" /><Relationship Id="rId94" Type="http://schemas.openxmlformats.org/officeDocument/2006/relationships/hyperlink" Target="https://podminky.urs.cz/item/CS_URS_2022_01/767646522" TargetMode="External" /><Relationship Id="rId95" Type="http://schemas.openxmlformats.org/officeDocument/2006/relationships/hyperlink" Target="https://podminky.urs.cz/item/CS_URS_2022_01/998767203" TargetMode="External" /><Relationship Id="rId96" Type="http://schemas.openxmlformats.org/officeDocument/2006/relationships/hyperlink" Target="https://podminky.urs.cz/item/CS_URS_2022_01/771111011" TargetMode="External" /><Relationship Id="rId97" Type="http://schemas.openxmlformats.org/officeDocument/2006/relationships/hyperlink" Target="https://podminky.urs.cz/item/CS_URS_2022_01/771121011" TargetMode="External" /><Relationship Id="rId98" Type="http://schemas.openxmlformats.org/officeDocument/2006/relationships/hyperlink" Target="https://podminky.urs.cz/item/CS_URS_2022_01/771571810" TargetMode="External" /><Relationship Id="rId99" Type="http://schemas.openxmlformats.org/officeDocument/2006/relationships/hyperlink" Target="https://podminky.urs.cz/item/CS_URS_2022_01/771574266" TargetMode="External" /><Relationship Id="rId100" Type="http://schemas.openxmlformats.org/officeDocument/2006/relationships/hyperlink" Target="https://podminky.urs.cz/item/CS_URS_2022_01/771577121" TargetMode="External" /><Relationship Id="rId101" Type="http://schemas.openxmlformats.org/officeDocument/2006/relationships/hyperlink" Target="https://podminky.urs.cz/item/CS_URS_2022_01/771591112" TargetMode="External" /><Relationship Id="rId102" Type="http://schemas.openxmlformats.org/officeDocument/2006/relationships/hyperlink" Target="https://podminky.urs.cz/item/CS_URS_2022_01/771591184" TargetMode="External" /><Relationship Id="rId103" Type="http://schemas.openxmlformats.org/officeDocument/2006/relationships/hyperlink" Target="https://podminky.urs.cz/item/CS_URS_2022_01/998771203" TargetMode="External" /><Relationship Id="rId104" Type="http://schemas.openxmlformats.org/officeDocument/2006/relationships/hyperlink" Target="https://podminky.urs.cz/item/CS_URS_2022_01/776111112" TargetMode="External" /><Relationship Id="rId105" Type="http://schemas.openxmlformats.org/officeDocument/2006/relationships/hyperlink" Target="https://podminky.urs.cz/item/CS_URS_2022_01/776111117" TargetMode="External" /><Relationship Id="rId106" Type="http://schemas.openxmlformats.org/officeDocument/2006/relationships/hyperlink" Target="https://podminky.urs.cz/item/CS_URS_2022_01/776111311" TargetMode="External" /><Relationship Id="rId107" Type="http://schemas.openxmlformats.org/officeDocument/2006/relationships/hyperlink" Target="https://podminky.urs.cz/item/CS_URS_2022_01/776121321" TargetMode="External" /><Relationship Id="rId108" Type="http://schemas.openxmlformats.org/officeDocument/2006/relationships/hyperlink" Target="https://podminky.urs.cz/item/CS_URS_2022_01/776141122" TargetMode="External" /><Relationship Id="rId109" Type="http://schemas.openxmlformats.org/officeDocument/2006/relationships/hyperlink" Target="https://podminky.urs.cz/item/CS_URS_2022_01/776201812" TargetMode="External" /><Relationship Id="rId110" Type="http://schemas.openxmlformats.org/officeDocument/2006/relationships/hyperlink" Target="https://podminky.urs.cz/item/CS_URS_2022_01/776241111" TargetMode="External" /><Relationship Id="rId111" Type="http://schemas.openxmlformats.org/officeDocument/2006/relationships/hyperlink" Target="https://podminky.urs.cz/item/CS_URS_2022_01/776410811" TargetMode="External" /><Relationship Id="rId112" Type="http://schemas.openxmlformats.org/officeDocument/2006/relationships/hyperlink" Target="https://podminky.urs.cz/item/CS_URS_2022_01/776421312" TargetMode="External" /><Relationship Id="rId113" Type="http://schemas.openxmlformats.org/officeDocument/2006/relationships/hyperlink" Target="https://podminky.urs.cz/item/CS_URS_2022_01/776991121" TargetMode="External" /><Relationship Id="rId114" Type="http://schemas.openxmlformats.org/officeDocument/2006/relationships/hyperlink" Target="https://podminky.urs.cz/item/CS_URS_2022_01/776991141" TargetMode="External" /><Relationship Id="rId115" Type="http://schemas.openxmlformats.org/officeDocument/2006/relationships/hyperlink" Target="https://podminky.urs.cz/item/CS_URS_2022_01/998776203" TargetMode="External" /><Relationship Id="rId116" Type="http://schemas.openxmlformats.org/officeDocument/2006/relationships/hyperlink" Target="https://podminky.urs.cz/item/CS_URS_2022_01/781111011" TargetMode="External" /><Relationship Id="rId117" Type="http://schemas.openxmlformats.org/officeDocument/2006/relationships/hyperlink" Target="https://podminky.urs.cz/item/CS_URS_2022_01/781121011" TargetMode="External" /><Relationship Id="rId118" Type="http://schemas.openxmlformats.org/officeDocument/2006/relationships/hyperlink" Target="https://podminky.urs.cz/item/CS_URS_2022_01/781131112" TargetMode="External" /><Relationship Id="rId119" Type="http://schemas.openxmlformats.org/officeDocument/2006/relationships/hyperlink" Target="https://podminky.urs.cz/item/CS_URS_2022_01/781471810" TargetMode="External" /><Relationship Id="rId120" Type="http://schemas.openxmlformats.org/officeDocument/2006/relationships/hyperlink" Target="https://podminky.urs.cz/item/CS_URS_2022_01/781474154" TargetMode="External" /><Relationship Id="rId121" Type="http://schemas.openxmlformats.org/officeDocument/2006/relationships/hyperlink" Target="https://podminky.urs.cz/item/CS_URS_2022_01/781491021" TargetMode="External" /><Relationship Id="rId122" Type="http://schemas.openxmlformats.org/officeDocument/2006/relationships/hyperlink" Target="https://podminky.urs.cz/item/CS_URS_2022_01/781495184" TargetMode="External" /><Relationship Id="rId123" Type="http://schemas.openxmlformats.org/officeDocument/2006/relationships/hyperlink" Target="https://podminky.urs.cz/item/CS_URS_2022_01/998781203" TargetMode="External" /><Relationship Id="rId124" Type="http://schemas.openxmlformats.org/officeDocument/2006/relationships/hyperlink" Target="https://podminky.urs.cz/item/CS_URS_2022_01/784121001" TargetMode="External" /><Relationship Id="rId125" Type="http://schemas.openxmlformats.org/officeDocument/2006/relationships/hyperlink" Target="https://podminky.urs.cz/item/CS_URS_2022_01/784121011" TargetMode="External" /><Relationship Id="rId126" Type="http://schemas.openxmlformats.org/officeDocument/2006/relationships/hyperlink" Target="https://podminky.urs.cz/item/CS_URS_2022_01/784171101" TargetMode="External" /><Relationship Id="rId127" Type="http://schemas.openxmlformats.org/officeDocument/2006/relationships/hyperlink" Target="https://podminky.urs.cz/item/CS_URS_2022_01/784171111" TargetMode="External" /><Relationship Id="rId128" Type="http://schemas.openxmlformats.org/officeDocument/2006/relationships/hyperlink" Target="https://podminky.urs.cz/item/CS_URS_2022_01/784181101" TargetMode="External" /><Relationship Id="rId129" Type="http://schemas.openxmlformats.org/officeDocument/2006/relationships/hyperlink" Target="https://podminky.urs.cz/item/CS_URS_2022_01/784211161" TargetMode="External" /><Relationship Id="rId130" Type="http://schemas.openxmlformats.org/officeDocument/2006/relationships/hyperlink" Target="https://podminky.urs.cz/item/CS_URS_2022_01/784681003" TargetMode="External" /><Relationship Id="rId131" Type="http://schemas.openxmlformats.org/officeDocument/2006/relationships/hyperlink" Target="https://podminky.urs.cz/item/CS_URS_2022_01/784681007" TargetMode="External" /><Relationship Id="rId13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41112061" TargetMode="External" /><Relationship Id="rId2" Type="http://schemas.openxmlformats.org/officeDocument/2006/relationships/hyperlink" Target="https://podminky.urs.cz/item/CS_URS_2022_01/741112062" TargetMode="External" /><Relationship Id="rId3" Type="http://schemas.openxmlformats.org/officeDocument/2006/relationships/hyperlink" Target="https://podminky.urs.cz/item/CS_URS_2022_01/741112101" TargetMode="External" /><Relationship Id="rId4" Type="http://schemas.openxmlformats.org/officeDocument/2006/relationships/hyperlink" Target="https://podminky.urs.cz/item/CS_URS_2022_01/741112102" TargetMode="External" /><Relationship Id="rId5" Type="http://schemas.openxmlformats.org/officeDocument/2006/relationships/hyperlink" Target="https://podminky.urs.cz/item/CS_URS_2022_01/741112111" TargetMode="External" /><Relationship Id="rId6" Type="http://schemas.openxmlformats.org/officeDocument/2006/relationships/hyperlink" Target="https://podminky.urs.cz/item/CS_URS_2022_01/741120001" TargetMode="External" /><Relationship Id="rId7" Type="http://schemas.openxmlformats.org/officeDocument/2006/relationships/hyperlink" Target="https://podminky.urs.cz/item/CS_URS_2022_01/741122011" TargetMode="External" /><Relationship Id="rId8" Type="http://schemas.openxmlformats.org/officeDocument/2006/relationships/hyperlink" Target="https://podminky.urs.cz/item/CS_URS_2022_01/741122015" TargetMode="External" /><Relationship Id="rId9" Type="http://schemas.openxmlformats.org/officeDocument/2006/relationships/hyperlink" Target="https://podminky.urs.cz/item/CS_URS_2022_01/741122016" TargetMode="External" /><Relationship Id="rId10" Type="http://schemas.openxmlformats.org/officeDocument/2006/relationships/hyperlink" Target="https://podminky.urs.cz/item/CS_URS_2022_01/741122031" TargetMode="External" /><Relationship Id="rId11" Type="http://schemas.openxmlformats.org/officeDocument/2006/relationships/hyperlink" Target="https://podminky.urs.cz/item/CS_URS_2022_01/741130001" TargetMode="External" /><Relationship Id="rId12" Type="http://schemas.openxmlformats.org/officeDocument/2006/relationships/hyperlink" Target="https://podminky.urs.cz/item/CS_URS_2022_01/741310101" TargetMode="External" /><Relationship Id="rId13" Type="http://schemas.openxmlformats.org/officeDocument/2006/relationships/hyperlink" Target="https://podminky.urs.cz/item/CS_URS_2022_01/741310113" TargetMode="External" /><Relationship Id="rId14" Type="http://schemas.openxmlformats.org/officeDocument/2006/relationships/hyperlink" Target="https://podminky.urs.cz/item/CS_URS_2022_01/741310114" TargetMode="External" /><Relationship Id="rId15" Type="http://schemas.openxmlformats.org/officeDocument/2006/relationships/hyperlink" Target="https://podminky.urs.cz/item/CS_URS_2022_01/741310121" TargetMode="External" /><Relationship Id="rId16" Type="http://schemas.openxmlformats.org/officeDocument/2006/relationships/hyperlink" Target="https://podminky.urs.cz/item/CS_URS_2022_01/741310122" TargetMode="External" /><Relationship Id="rId17" Type="http://schemas.openxmlformats.org/officeDocument/2006/relationships/hyperlink" Target="https://podminky.urs.cz/item/CS_URS_2022_01/741311003" TargetMode="External" /><Relationship Id="rId18" Type="http://schemas.openxmlformats.org/officeDocument/2006/relationships/hyperlink" Target="https://podminky.urs.cz/item/CS_URS_2022_01/741313001" TargetMode="External" /><Relationship Id="rId19" Type="http://schemas.openxmlformats.org/officeDocument/2006/relationships/hyperlink" Target="https://podminky.urs.cz/item/CS_URS_2022_01/741313002" TargetMode="External" /><Relationship Id="rId20" Type="http://schemas.openxmlformats.org/officeDocument/2006/relationships/hyperlink" Target="https://podminky.urs.cz/item/CS_URS_2022_01/741313011" TargetMode="External" /><Relationship Id="rId21" Type="http://schemas.openxmlformats.org/officeDocument/2006/relationships/hyperlink" Target="https://podminky.urs.cz/item/CS_URS_2022_01/741320105" TargetMode="External" /><Relationship Id="rId22" Type="http://schemas.openxmlformats.org/officeDocument/2006/relationships/hyperlink" Target="https://podminky.urs.cz/item/CS_URS_2022_01/741321003" TargetMode="External" /><Relationship Id="rId23" Type="http://schemas.openxmlformats.org/officeDocument/2006/relationships/hyperlink" Target="https://podminky.urs.cz/item/CS_URS_2022_01/741321013" TargetMode="External" /><Relationship Id="rId24" Type="http://schemas.openxmlformats.org/officeDocument/2006/relationships/hyperlink" Target="https://podminky.urs.cz/item/CS_URS_2022_01/741321043" TargetMode="External" /><Relationship Id="rId25" Type="http://schemas.openxmlformats.org/officeDocument/2006/relationships/hyperlink" Target="https://podminky.urs.cz/item/CS_URS_2022_01/741324845" TargetMode="External" /><Relationship Id="rId26" Type="http://schemas.openxmlformats.org/officeDocument/2006/relationships/hyperlink" Target="https://podminky.urs.cz/item/CS_URS_2022_01/741370021" TargetMode="External" /><Relationship Id="rId27" Type="http://schemas.openxmlformats.org/officeDocument/2006/relationships/hyperlink" Target="https://podminky.urs.cz/item/CS_URS_2022_01/741371011" TargetMode="External" /><Relationship Id="rId28" Type="http://schemas.openxmlformats.org/officeDocument/2006/relationships/hyperlink" Target="https://podminky.urs.cz/item/CS_URS_2022_01/741371021" TargetMode="External" /><Relationship Id="rId29" Type="http://schemas.openxmlformats.org/officeDocument/2006/relationships/hyperlink" Target="https://podminky.urs.cz/item/CS_URS_2022_01/741371031" TargetMode="External" /><Relationship Id="rId30" Type="http://schemas.openxmlformats.org/officeDocument/2006/relationships/hyperlink" Target="https://podminky.urs.cz/item/CS_URS_2022_01/741810003" TargetMode="External" /><Relationship Id="rId31" Type="http://schemas.openxmlformats.org/officeDocument/2006/relationships/hyperlink" Target="https://podminky.urs.cz/item/CS_URS_2022_01/998741103" TargetMode="External" /><Relationship Id="rId32" Type="http://schemas.openxmlformats.org/officeDocument/2006/relationships/hyperlink" Target="https://podminky.urs.cz/item/CS_URS_2022_01/HZS2231" TargetMode="External" /><Relationship Id="rId33" Type="http://schemas.openxmlformats.org/officeDocument/2006/relationships/hyperlink" Target="https://podminky.urs.cz/item/CS_URS_2022_01/HZS2232" TargetMode="External" /><Relationship Id="rId34" Type="http://schemas.openxmlformats.org/officeDocument/2006/relationships/hyperlink" Target="https://podminky.urs.cz/item/CS_URS_2022_01/HZS2491" TargetMode="External" /><Relationship Id="rId3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8751202" TargetMode="External" /><Relationship Id="rId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33222302" TargetMode="External" /><Relationship Id="rId2" Type="http://schemas.openxmlformats.org/officeDocument/2006/relationships/hyperlink" Target="https://podminky.urs.cz/item/CS_URS_2022_01/733291101" TargetMode="External" /><Relationship Id="rId3" Type="http://schemas.openxmlformats.org/officeDocument/2006/relationships/hyperlink" Target="https://podminky.urs.cz/item/CS_URS_2022_01/733811221" TargetMode="External" /><Relationship Id="rId4" Type="http://schemas.openxmlformats.org/officeDocument/2006/relationships/hyperlink" Target="https://podminky.urs.cz/item/CS_URS_2022_01/998733203" TargetMode="External" /><Relationship Id="rId5" Type="http://schemas.openxmlformats.org/officeDocument/2006/relationships/hyperlink" Target="https://podminky.urs.cz/item/CS_URS_2022_01/998734203" TargetMode="External" /><Relationship Id="rId6" Type="http://schemas.openxmlformats.org/officeDocument/2006/relationships/hyperlink" Target="https://podminky.urs.cz/item/CS_URS_2022_01/998735203" TargetMode="External" /><Relationship Id="rId7" Type="http://schemas.openxmlformats.org/officeDocument/2006/relationships/hyperlink" Target="https://podminky.urs.cz/item/CS_URS_2022_01/713461811" TargetMode="External" /><Relationship Id="rId8" Type="http://schemas.openxmlformats.org/officeDocument/2006/relationships/hyperlink" Target="https://podminky.urs.cz/item/CS_URS_2022_01/733290801" TargetMode="External" /><Relationship Id="rId9" Type="http://schemas.openxmlformats.org/officeDocument/2006/relationships/hyperlink" Target="https://podminky.urs.cz/item/CS_URS_2022_01/734200821" TargetMode="External" /><Relationship Id="rId10" Type="http://schemas.openxmlformats.org/officeDocument/2006/relationships/hyperlink" Target="https://podminky.urs.cz/item/CS_URS_2022_01/735151821" TargetMode="External" /><Relationship Id="rId11" Type="http://schemas.openxmlformats.org/officeDocument/2006/relationships/hyperlink" Target="https://podminky.urs.cz/item/CS_URS_2022_01/735494811" TargetMode="External" /><Relationship Id="rId12" Type="http://schemas.openxmlformats.org/officeDocument/2006/relationships/hyperlink" Target="https://podminky.urs.cz/item/CS_URS_2022_01/735890803" TargetMode="External" /><Relationship Id="rId13" Type="http://schemas.openxmlformats.org/officeDocument/2006/relationships/hyperlink" Target="https://podminky.urs.cz/item/CS_URS_2022_01/783601715" TargetMode="External" /><Relationship Id="rId14" Type="http://schemas.openxmlformats.org/officeDocument/2006/relationships/hyperlink" Target="https://podminky.urs.cz/item/CS_URS_2022_01/783614651" TargetMode="External" /><Relationship Id="rId15" Type="http://schemas.openxmlformats.org/officeDocument/2006/relationships/hyperlink" Target="https://podminky.urs.cz/item/CS_URS_2022_01/783615551" TargetMode="External" /><Relationship Id="rId16" Type="http://schemas.openxmlformats.org/officeDocument/2006/relationships/hyperlink" Target="https://podminky.urs.cz/item/CS_URS_2022_01/783617611" TargetMode="External" /><Relationship Id="rId17" Type="http://schemas.openxmlformats.org/officeDocument/2006/relationships/hyperlink" Target="https://podminky.urs.cz/item/CS_URS_2022_01/HZS2221" TargetMode="External" /><Relationship Id="rId1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7013216" TargetMode="External" /><Relationship Id="rId2" Type="http://schemas.openxmlformats.org/officeDocument/2006/relationships/hyperlink" Target="https://podminky.urs.cz/item/CS_URS_2022_01/997013501" TargetMode="External" /><Relationship Id="rId3" Type="http://schemas.openxmlformats.org/officeDocument/2006/relationships/hyperlink" Target="https://podminky.urs.cz/item/CS_URS_2022_01/997013509" TargetMode="External" /><Relationship Id="rId4" Type="http://schemas.openxmlformats.org/officeDocument/2006/relationships/hyperlink" Target="https://podminky.urs.cz/item/CS_URS_2022_01/997013631" TargetMode="External" /><Relationship Id="rId5" Type="http://schemas.openxmlformats.org/officeDocument/2006/relationships/hyperlink" Target="https://podminky.urs.cz/item/CS_URS_2022_01/721100902" TargetMode="External" /><Relationship Id="rId6" Type="http://schemas.openxmlformats.org/officeDocument/2006/relationships/hyperlink" Target="https://podminky.urs.cz/item/CS_URS_2022_01/721170975" TargetMode="External" /><Relationship Id="rId7" Type="http://schemas.openxmlformats.org/officeDocument/2006/relationships/hyperlink" Target="https://podminky.urs.cz/item/CS_URS_2022_01/721171803" TargetMode="External" /><Relationship Id="rId8" Type="http://schemas.openxmlformats.org/officeDocument/2006/relationships/hyperlink" Target="https://podminky.urs.cz/item/CS_URS_2022_01/721171808" TargetMode="External" /><Relationship Id="rId9" Type="http://schemas.openxmlformats.org/officeDocument/2006/relationships/hyperlink" Target="https://podminky.urs.cz/item/CS_URS_2022_01/721171905" TargetMode="External" /><Relationship Id="rId10" Type="http://schemas.openxmlformats.org/officeDocument/2006/relationships/hyperlink" Target="https://podminky.urs.cz/item/CS_URS_2022_01/721171915" TargetMode="External" /><Relationship Id="rId11" Type="http://schemas.openxmlformats.org/officeDocument/2006/relationships/hyperlink" Target="https://podminky.urs.cz/item/CS_URS_2022_01/721174025" TargetMode="External" /><Relationship Id="rId12" Type="http://schemas.openxmlformats.org/officeDocument/2006/relationships/hyperlink" Target="https://podminky.urs.cz/item/CS_URS_2022_01/721174042" TargetMode="External" /><Relationship Id="rId13" Type="http://schemas.openxmlformats.org/officeDocument/2006/relationships/hyperlink" Target="https://podminky.urs.cz/item/CS_URS_2022_01/721174043" TargetMode="External" /><Relationship Id="rId14" Type="http://schemas.openxmlformats.org/officeDocument/2006/relationships/hyperlink" Target="https://podminky.urs.cz/item/CS_URS_2022_01/721174044" TargetMode="External" /><Relationship Id="rId15" Type="http://schemas.openxmlformats.org/officeDocument/2006/relationships/hyperlink" Target="https://podminky.urs.cz/item/CS_URS_2022_01/721174045" TargetMode="External" /><Relationship Id="rId16" Type="http://schemas.openxmlformats.org/officeDocument/2006/relationships/hyperlink" Target="https://podminky.urs.cz/item/CS_URS_2022_01/721194103" TargetMode="External" /><Relationship Id="rId17" Type="http://schemas.openxmlformats.org/officeDocument/2006/relationships/hyperlink" Target="https://podminky.urs.cz/item/CS_URS_2022_01/721194104" TargetMode="External" /><Relationship Id="rId18" Type="http://schemas.openxmlformats.org/officeDocument/2006/relationships/hyperlink" Target="https://podminky.urs.cz/item/CS_URS_2022_01/721194105" TargetMode="External" /><Relationship Id="rId19" Type="http://schemas.openxmlformats.org/officeDocument/2006/relationships/hyperlink" Target="https://podminky.urs.cz/item/CS_URS_2022_01/721194109" TargetMode="External" /><Relationship Id="rId20" Type="http://schemas.openxmlformats.org/officeDocument/2006/relationships/hyperlink" Target="https://podminky.urs.cz/item/CS_URS_2022_01/998721203" TargetMode="External" /><Relationship Id="rId21" Type="http://schemas.openxmlformats.org/officeDocument/2006/relationships/hyperlink" Target="https://podminky.urs.cz/item/CS_URS_2022_01/722110912" TargetMode="External" /><Relationship Id="rId22" Type="http://schemas.openxmlformats.org/officeDocument/2006/relationships/hyperlink" Target="https://podminky.urs.cz/item/CS_URS_2022_01/722130901" TargetMode="External" /><Relationship Id="rId23" Type="http://schemas.openxmlformats.org/officeDocument/2006/relationships/hyperlink" Target="https://podminky.urs.cz/item/CS_URS_2022_01/722131912" TargetMode="External" /><Relationship Id="rId24" Type="http://schemas.openxmlformats.org/officeDocument/2006/relationships/hyperlink" Target="https://podminky.urs.cz/item/CS_URS_2022_01/722170801" TargetMode="External" /><Relationship Id="rId25" Type="http://schemas.openxmlformats.org/officeDocument/2006/relationships/hyperlink" Target="https://podminky.urs.cz/item/CS_URS_2022_01/722170804" TargetMode="External" /><Relationship Id="rId26" Type="http://schemas.openxmlformats.org/officeDocument/2006/relationships/hyperlink" Target="https://podminky.urs.cz/item/CS_URS_2022_01/722173915" TargetMode="External" /><Relationship Id="rId27" Type="http://schemas.openxmlformats.org/officeDocument/2006/relationships/hyperlink" Target="https://podminky.urs.cz/item/CS_URS_2022_01/722174913" TargetMode="External" /><Relationship Id="rId28" Type="http://schemas.openxmlformats.org/officeDocument/2006/relationships/hyperlink" Target="https://podminky.urs.cz/item/CS_URS_2022_01/72217400R" TargetMode="External" /><Relationship Id="rId29" Type="http://schemas.openxmlformats.org/officeDocument/2006/relationships/hyperlink" Target="https://podminky.urs.cz/item/CS_URS_2022_01/72218125R" TargetMode="External" /><Relationship Id="rId30" Type="http://schemas.openxmlformats.org/officeDocument/2006/relationships/hyperlink" Target="https://podminky.urs.cz/item/CS_URS_2022_01/722181812" TargetMode="External" /><Relationship Id="rId31" Type="http://schemas.openxmlformats.org/officeDocument/2006/relationships/hyperlink" Target="https://podminky.urs.cz/item/CS_URS_2022_01/722190401" TargetMode="External" /><Relationship Id="rId32" Type="http://schemas.openxmlformats.org/officeDocument/2006/relationships/hyperlink" Target="https://podminky.urs.cz/item/CS_URS_2022_01/722220862" TargetMode="External" /><Relationship Id="rId33" Type="http://schemas.openxmlformats.org/officeDocument/2006/relationships/hyperlink" Target="https://podminky.urs.cz/item/CS_URS_2022_01/722232044" TargetMode="External" /><Relationship Id="rId34" Type="http://schemas.openxmlformats.org/officeDocument/2006/relationships/hyperlink" Target="https://podminky.urs.cz/item/CS_URS_2022_01/722290226" TargetMode="External" /><Relationship Id="rId35" Type="http://schemas.openxmlformats.org/officeDocument/2006/relationships/hyperlink" Target="https://podminky.urs.cz/item/CS_URS_2022_01/722290234" TargetMode="External" /><Relationship Id="rId36" Type="http://schemas.openxmlformats.org/officeDocument/2006/relationships/hyperlink" Target="https://podminky.urs.cz/item/CS_URS_2022_01/998722203" TargetMode="External" /><Relationship Id="rId37" Type="http://schemas.openxmlformats.org/officeDocument/2006/relationships/hyperlink" Target="https://podminky.urs.cz/item/CS_URS_2022_01/725110811" TargetMode="External" /><Relationship Id="rId38" Type="http://schemas.openxmlformats.org/officeDocument/2006/relationships/hyperlink" Target="https://podminky.urs.cz/item/CS_URS_2022_01/725119125" TargetMode="External" /><Relationship Id="rId39" Type="http://schemas.openxmlformats.org/officeDocument/2006/relationships/hyperlink" Target="https://podminky.urs.cz/item/CS_URS_2022_01/725210821" TargetMode="External" /><Relationship Id="rId40" Type="http://schemas.openxmlformats.org/officeDocument/2006/relationships/hyperlink" Target="https://podminky.urs.cz/item/CS_URS_2022_01/725310823" TargetMode="External" /><Relationship Id="rId41" Type="http://schemas.openxmlformats.org/officeDocument/2006/relationships/hyperlink" Target="https://podminky.urs.cz/item/CS_URS_2022_01/725820803" TargetMode="External" /><Relationship Id="rId42" Type="http://schemas.openxmlformats.org/officeDocument/2006/relationships/hyperlink" Target="https://podminky.urs.cz/item/CS_URS_2022_01/725860811" TargetMode="External" /><Relationship Id="rId43" Type="http://schemas.openxmlformats.org/officeDocument/2006/relationships/hyperlink" Target="https://podminky.urs.cz/item/CS_URS_2022_01/725240811" TargetMode="External" /><Relationship Id="rId44" Type="http://schemas.openxmlformats.org/officeDocument/2006/relationships/hyperlink" Target="https://podminky.urs.cz/item/CS_URS_2022_01/725240812" TargetMode="External" /><Relationship Id="rId45" Type="http://schemas.openxmlformats.org/officeDocument/2006/relationships/hyperlink" Target="https://podminky.urs.cz/item/CS_URS_2022_01/725241901" TargetMode="External" /><Relationship Id="rId46" Type="http://schemas.openxmlformats.org/officeDocument/2006/relationships/hyperlink" Target="https://podminky.urs.cz/item/CS_URS_2022_01/725244907" TargetMode="External" /><Relationship Id="rId47" Type="http://schemas.openxmlformats.org/officeDocument/2006/relationships/hyperlink" Target="https://podminky.urs.cz/item/CS_URS_2022_01/725330840" TargetMode="External" /><Relationship Id="rId48" Type="http://schemas.openxmlformats.org/officeDocument/2006/relationships/hyperlink" Target="https://podminky.urs.cz/item/CS_URS_2022_01/725339111" TargetMode="External" /><Relationship Id="rId49" Type="http://schemas.openxmlformats.org/officeDocument/2006/relationships/hyperlink" Target="https://podminky.urs.cz/item/CS_URS_2022_01/725820801" TargetMode="External" /><Relationship Id="rId50" Type="http://schemas.openxmlformats.org/officeDocument/2006/relationships/hyperlink" Target="https://podminky.urs.cz/item/CS_URS_2022_01/725820802" TargetMode="External" /><Relationship Id="rId51" Type="http://schemas.openxmlformats.org/officeDocument/2006/relationships/hyperlink" Target="https://podminky.urs.cz/item/CS_URS_2022_01/725829101" TargetMode="External" /><Relationship Id="rId52" Type="http://schemas.openxmlformats.org/officeDocument/2006/relationships/hyperlink" Target="https://podminky.urs.cz/item/CS_URS_2022_01/725829131" TargetMode="External" /><Relationship Id="rId53" Type="http://schemas.openxmlformats.org/officeDocument/2006/relationships/hyperlink" Target="https://podminky.urs.cz/item/CS_URS_2022_01/725840850" TargetMode="External" /><Relationship Id="rId54" Type="http://schemas.openxmlformats.org/officeDocument/2006/relationships/hyperlink" Target="https://podminky.urs.cz/item/CS_URS_2022_01/725840860" TargetMode="External" /><Relationship Id="rId55" Type="http://schemas.openxmlformats.org/officeDocument/2006/relationships/hyperlink" Target="https://podminky.urs.cz/item/CS_URS_2022_01/725849413" TargetMode="External" /><Relationship Id="rId56" Type="http://schemas.openxmlformats.org/officeDocument/2006/relationships/hyperlink" Target="https://podminky.urs.cz/item/CS_URS_2022_01/725850800" TargetMode="External" /><Relationship Id="rId57" Type="http://schemas.openxmlformats.org/officeDocument/2006/relationships/hyperlink" Target="https://podminky.urs.cz/item/CS_URS_2022_01/72598012R" TargetMode="External" /><Relationship Id="rId58" Type="http://schemas.openxmlformats.org/officeDocument/2006/relationships/hyperlink" Target="https://podminky.urs.cz/item/CS_URS_2022_01/725319111" TargetMode="External" /><Relationship Id="rId59" Type="http://schemas.openxmlformats.org/officeDocument/2006/relationships/hyperlink" Target="https://podminky.urs.cz/item/CS_URS_2022_01/725829111" TargetMode="External" /><Relationship Id="rId60" Type="http://schemas.openxmlformats.org/officeDocument/2006/relationships/hyperlink" Target="https://podminky.urs.cz/item/CS_URS_2022_01/998725203" TargetMode="External" /><Relationship Id="rId61" Type="http://schemas.openxmlformats.org/officeDocument/2006/relationships/hyperlink" Target="https://podminky.urs.cz/item/CS_URS_2022_01/726131043" TargetMode="External" /><Relationship Id="rId62" Type="http://schemas.openxmlformats.org/officeDocument/2006/relationships/hyperlink" Target="https://podminky.urs.cz/item/CS_URS_2022_01/726191001" TargetMode="External" /><Relationship Id="rId63" Type="http://schemas.openxmlformats.org/officeDocument/2006/relationships/hyperlink" Target="https://podminky.urs.cz/item/CS_URS_2022_01/726191002" TargetMode="External" /><Relationship Id="rId64" Type="http://schemas.openxmlformats.org/officeDocument/2006/relationships/hyperlink" Target="https://podminky.urs.cz/item/CS_URS_2022_01/998726213" TargetMode="External" /><Relationship Id="rId65" Type="http://schemas.openxmlformats.org/officeDocument/2006/relationships/hyperlink" Target="https://podminky.urs.cz/item/CS_URS_2022_01/998767203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8724203" TargetMode="External" /><Relationship Id="rId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34503000" TargetMode="External" /><Relationship Id="rId2" Type="http://schemas.openxmlformats.org/officeDocument/2006/relationships/hyperlink" Target="https://podminky.urs.cz/item/CS_URS_2022_01/033103000" TargetMode="External" /><Relationship Id="rId3" Type="http://schemas.openxmlformats.org/officeDocument/2006/relationships/hyperlink" Target="https://podminky.urs.cz/item/CS_URS_2022_01/033203000" TargetMode="External" /><Relationship Id="rId4" Type="http://schemas.openxmlformats.org/officeDocument/2006/relationships/hyperlink" Target="https://podminky.urs.cz/item/CS_URS_2022_01/071103000" TargetMode="External" /><Relationship Id="rId5" Type="http://schemas.openxmlformats.org/officeDocument/2006/relationships/hyperlink" Target="https://podminky.urs.cz/item/CS_URS_2022_01/013254000" TargetMode="External" /><Relationship Id="rId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37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220324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KKN a.s.- Objekt B - stavební úpravy lůžkového oddělení ortopedie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Karlovy Vary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22. 4. 2022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KKN a.s. nem.Karlovy Vary,360 66 Karlovy Vary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Jan Sobotka,Kynšperk n.o.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25.6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Ing.Jana Handšuhová Smutná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ROUND(SUM(AG55:AG64),2)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ROUND(SUM(AS55:AS64),2)</f>
        <v>0</v>
      </c>
      <c r="AT54" s="107">
        <f>ROUND(SUM(AV54:AW54),2)</f>
        <v>0</v>
      </c>
      <c r="AU54" s="108">
        <f>ROUND(SUM(AU55:AU64),5)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ROUND(SUM(AZ55:AZ64),2)</f>
        <v>0</v>
      </c>
      <c r="BA54" s="107">
        <f>ROUND(SUM(BA55:BA64),2)</f>
        <v>0</v>
      </c>
      <c r="BB54" s="107">
        <f>ROUND(SUM(BB55:BB64),2)</f>
        <v>0</v>
      </c>
      <c r="BC54" s="107">
        <f>ROUND(SUM(BC55:BC64),2)</f>
        <v>0</v>
      </c>
      <c r="BD54" s="109">
        <f>ROUND(SUM(BD55:BD64),2)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16.5" customHeight="1">
      <c r="A55" s="112" t="s">
        <v>79</v>
      </c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Stavební úpravy'!J30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82</v>
      </c>
      <c r="AR55" s="119"/>
      <c r="AS55" s="120">
        <v>0</v>
      </c>
      <c r="AT55" s="121">
        <f>ROUND(SUM(AV55:AW55),2)</f>
        <v>0</v>
      </c>
      <c r="AU55" s="122">
        <f>'01 - Stavební úpravy'!P99</f>
        <v>0</v>
      </c>
      <c r="AV55" s="121">
        <f>'01 - Stavební úpravy'!J33</f>
        <v>0</v>
      </c>
      <c r="AW55" s="121">
        <f>'01 - Stavební úpravy'!J34</f>
        <v>0</v>
      </c>
      <c r="AX55" s="121">
        <f>'01 - Stavební úpravy'!J35</f>
        <v>0</v>
      </c>
      <c r="AY55" s="121">
        <f>'01 - Stavební úpravy'!J36</f>
        <v>0</v>
      </c>
      <c r="AZ55" s="121">
        <f>'01 - Stavební úpravy'!F33</f>
        <v>0</v>
      </c>
      <c r="BA55" s="121">
        <f>'01 - Stavební úpravy'!F34</f>
        <v>0</v>
      </c>
      <c r="BB55" s="121">
        <f>'01 - Stavební úpravy'!F35</f>
        <v>0</v>
      </c>
      <c r="BC55" s="121">
        <f>'01 - Stavební úpravy'!F36</f>
        <v>0</v>
      </c>
      <c r="BD55" s="123">
        <f>'01 - Stavební úpravy'!F37</f>
        <v>0</v>
      </c>
      <c r="BE55" s="7"/>
      <c r="BT55" s="124" t="s">
        <v>83</v>
      </c>
      <c r="BV55" s="124" t="s">
        <v>77</v>
      </c>
      <c r="BW55" s="124" t="s">
        <v>84</v>
      </c>
      <c r="BX55" s="124" t="s">
        <v>5</v>
      </c>
      <c r="CL55" s="124" t="s">
        <v>19</v>
      </c>
      <c r="CM55" s="124" t="s">
        <v>85</v>
      </c>
    </row>
    <row r="56" s="7" customFormat="1" ht="16.5" customHeight="1">
      <c r="A56" s="112" t="s">
        <v>79</v>
      </c>
      <c r="B56" s="113"/>
      <c r="C56" s="114"/>
      <c r="D56" s="115" t="s">
        <v>86</v>
      </c>
      <c r="E56" s="115"/>
      <c r="F56" s="115"/>
      <c r="G56" s="115"/>
      <c r="H56" s="115"/>
      <c r="I56" s="116"/>
      <c r="J56" s="115" t="s">
        <v>87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Zařízení slaboproudé...'!J30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82</v>
      </c>
      <c r="AR56" s="119"/>
      <c r="AS56" s="120">
        <v>0</v>
      </c>
      <c r="AT56" s="121">
        <f>ROUND(SUM(AV56:AW56),2)</f>
        <v>0</v>
      </c>
      <c r="AU56" s="122">
        <f>'02 - Zařízení slaboproudé...'!P90</f>
        <v>0</v>
      </c>
      <c r="AV56" s="121">
        <f>'02 - Zařízení slaboproudé...'!J33</f>
        <v>0</v>
      </c>
      <c r="AW56" s="121">
        <f>'02 - Zařízení slaboproudé...'!J34</f>
        <v>0</v>
      </c>
      <c r="AX56" s="121">
        <f>'02 - Zařízení slaboproudé...'!J35</f>
        <v>0</v>
      </c>
      <c r="AY56" s="121">
        <f>'02 - Zařízení slaboproudé...'!J36</f>
        <v>0</v>
      </c>
      <c r="AZ56" s="121">
        <f>'02 - Zařízení slaboproudé...'!F33</f>
        <v>0</v>
      </c>
      <c r="BA56" s="121">
        <f>'02 - Zařízení slaboproudé...'!F34</f>
        <v>0</v>
      </c>
      <c r="BB56" s="121">
        <f>'02 - Zařízení slaboproudé...'!F35</f>
        <v>0</v>
      </c>
      <c r="BC56" s="121">
        <f>'02 - Zařízení slaboproudé...'!F36</f>
        <v>0</v>
      </c>
      <c r="BD56" s="123">
        <f>'02 - Zařízení slaboproudé...'!F37</f>
        <v>0</v>
      </c>
      <c r="BE56" s="7"/>
      <c r="BT56" s="124" t="s">
        <v>83</v>
      </c>
      <c r="BV56" s="124" t="s">
        <v>77</v>
      </c>
      <c r="BW56" s="124" t="s">
        <v>88</v>
      </c>
      <c r="BX56" s="124" t="s">
        <v>5</v>
      </c>
      <c r="CL56" s="124" t="s">
        <v>19</v>
      </c>
      <c r="CM56" s="124" t="s">
        <v>85</v>
      </c>
    </row>
    <row r="57" s="7" customFormat="1" ht="16.5" customHeight="1">
      <c r="A57" s="112" t="s">
        <v>79</v>
      </c>
      <c r="B57" s="113"/>
      <c r="C57" s="114"/>
      <c r="D57" s="115" t="s">
        <v>89</v>
      </c>
      <c r="E57" s="115"/>
      <c r="F57" s="115"/>
      <c r="G57" s="115"/>
      <c r="H57" s="115"/>
      <c r="I57" s="116"/>
      <c r="J57" s="115" t="s">
        <v>90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Zařízení silnoproudé...'!J30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82</v>
      </c>
      <c r="AR57" s="119"/>
      <c r="AS57" s="120">
        <v>0</v>
      </c>
      <c r="AT57" s="121">
        <f>ROUND(SUM(AV57:AW57),2)</f>
        <v>0</v>
      </c>
      <c r="AU57" s="122">
        <f>'03 - Zařízení silnoproudé...'!P82</f>
        <v>0</v>
      </c>
      <c r="AV57" s="121">
        <f>'03 - Zařízení silnoproudé...'!J33</f>
        <v>0</v>
      </c>
      <c r="AW57" s="121">
        <f>'03 - Zařízení silnoproudé...'!J34</f>
        <v>0</v>
      </c>
      <c r="AX57" s="121">
        <f>'03 - Zařízení silnoproudé...'!J35</f>
        <v>0</v>
      </c>
      <c r="AY57" s="121">
        <f>'03 - Zařízení silnoproudé...'!J36</f>
        <v>0</v>
      </c>
      <c r="AZ57" s="121">
        <f>'03 - Zařízení silnoproudé...'!F33</f>
        <v>0</v>
      </c>
      <c r="BA57" s="121">
        <f>'03 - Zařízení silnoproudé...'!F34</f>
        <v>0</v>
      </c>
      <c r="BB57" s="121">
        <f>'03 - Zařízení silnoproudé...'!F35</f>
        <v>0</v>
      </c>
      <c r="BC57" s="121">
        <f>'03 - Zařízení silnoproudé...'!F36</f>
        <v>0</v>
      </c>
      <c r="BD57" s="123">
        <f>'03 - Zařízení silnoproudé...'!F37</f>
        <v>0</v>
      </c>
      <c r="BE57" s="7"/>
      <c r="BT57" s="124" t="s">
        <v>83</v>
      </c>
      <c r="BV57" s="124" t="s">
        <v>77</v>
      </c>
      <c r="BW57" s="124" t="s">
        <v>91</v>
      </c>
      <c r="BX57" s="124" t="s">
        <v>5</v>
      </c>
      <c r="CL57" s="124" t="s">
        <v>19</v>
      </c>
      <c r="CM57" s="124" t="s">
        <v>85</v>
      </c>
    </row>
    <row r="58" s="7" customFormat="1" ht="16.5" customHeight="1">
      <c r="A58" s="112" t="s">
        <v>79</v>
      </c>
      <c r="B58" s="113"/>
      <c r="C58" s="114"/>
      <c r="D58" s="115" t="s">
        <v>92</v>
      </c>
      <c r="E58" s="115"/>
      <c r="F58" s="115"/>
      <c r="G58" s="115"/>
      <c r="H58" s="115"/>
      <c r="I58" s="116"/>
      <c r="J58" s="115" t="s">
        <v>93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'04 - Vzduchotechnika'!J30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82</v>
      </c>
      <c r="AR58" s="119"/>
      <c r="AS58" s="120">
        <v>0</v>
      </c>
      <c r="AT58" s="121">
        <f>ROUND(SUM(AV58:AW58),2)</f>
        <v>0</v>
      </c>
      <c r="AU58" s="122">
        <f>'04 - Vzduchotechnika'!P81</f>
        <v>0</v>
      </c>
      <c r="AV58" s="121">
        <f>'04 - Vzduchotechnika'!J33</f>
        <v>0</v>
      </c>
      <c r="AW58" s="121">
        <f>'04 - Vzduchotechnika'!J34</f>
        <v>0</v>
      </c>
      <c r="AX58" s="121">
        <f>'04 - Vzduchotechnika'!J35</f>
        <v>0</v>
      </c>
      <c r="AY58" s="121">
        <f>'04 - Vzduchotechnika'!J36</f>
        <v>0</v>
      </c>
      <c r="AZ58" s="121">
        <f>'04 - Vzduchotechnika'!F33</f>
        <v>0</v>
      </c>
      <c r="BA58" s="121">
        <f>'04 - Vzduchotechnika'!F34</f>
        <v>0</v>
      </c>
      <c r="BB58" s="121">
        <f>'04 - Vzduchotechnika'!F35</f>
        <v>0</v>
      </c>
      <c r="BC58" s="121">
        <f>'04 - Vzduchotechnika'!F36</f>
        <v>0</v>
      </c>
      <c r="BD58" s="123">
        <f>'04 - Vzduchotechnika'!F37</f>
        <v>0</v>
      </c>
      <c r="BE58" s="7"/>
      <c r="BT58" s="124" t="s">
        <v>83</v>
      </c>
      <c r="BV58" s="124" t="s">
        <v>77</v>
      </c>
      <c r="BW58" s="124" t="s">
        <v>94</v>
      </c>
      <c r="BX58" s="124" t="s">
        <v>5</v>
      </c>
      <c r="CL58" s="124" t="s">
        <v>19</v>
      </c>
      <c r="CM58" s="124" t="s">
        <v>85</v>
      </c>
    </row>
    <row r="59" s="7" customFormat="1" ht="16.5" customHeight="1">
      <c r="A59" s="112" t="s">
        <v>79</v>
      </c>
      <c r="B59" s="113"/>
      <c r="C59" s="114"/>
      <c r="D59" s="115" t="s">
        <v>95</v>
      </c>
      <c r="E59" s="115"/>
      <c r="F59" s="115"/>
      <c r="G59" s="115"/>
      <c r="H59" s="115"/>
      <c r="I59" s="116"/>
      <c r="J59" s="115" t="s">
        <v>96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'05 - Vytápění'!J30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82</v>
      </c>
      <c r="AR59" s="119"/>
      <c r="AS59" s="120">
        <v>0</v>
      </c>
      <c r="AT59" s="121">
        <f>ROUND(SUM(AV59:AW59),2)</f>
        <v>0</v>
      </c>
      <c r="AU59" s="122">
        <f>'05 - Vytápění'!P86</f>
        <v>0</v>
      </c>
      <c r="AV59" s="121">
        <f>'05 - Vytápění'!J33</f>
        <v>0</v>
      </c>
      <c r="AW59" s="121">
        <f>'05 - Vytápění'!J34</f>
        <v>0</v>
      </c>
      <c r="AX59" s="121">
        <f>'05 - Vytápění'!J35</f>
        <v>0</v>
      </c>
      <c r="AY59" s="121">
        <f>'05 - Vytápění'!J36</f>
        <v>0</v>
      </c>
      <c r="AZ59" s="121">
        <f>'05 - Vytápění'!F33</f>
        <v>0</v>
      </c>
      <c r="BA59" s="121">
        <f>'05 - Vytápění'!F34</f>
        <v>0</v>
      </c>
      <c r="BB59" s="121">
        <f>'05 - Vytápění'!F35</f>
        <v>0</v>
      </c>
      <c r="BC59" s="121">
        <f>'05 - Vytápění'!F36</f>
        <v>0</v>
      </c>
      <c r="BD59" s="123">
        <f>'05 - Vytápění'!F37</f>
        <v>0</v>
      </c>
      <c r="BE59" s="7"/>
      <c r="BT59" s="124" t="s">
        <v>83</v>
      </c>
      <c r="BV59" s="124" t="s">
        <v>77</v>
      </c>
      <c r="BW59" s="124" t="s">
        <v>97</v>
      </c>
      <c r="BX59" s="124" t="s">
        <v>5</v>
      </c>
      <c r="CL59" s="124" t="s">
        <v>19</v>
      </c>
      <c r="CM59" s="124" t="s">
        <v>85</v>
      </c>
    </row>
    <row r="60" s="7" customFormat="1" ht="16.5" customHeight="1">
      <c r="A60" s="112" t="s">
        <v>79</v>
      </c>
      <c r="B60" s="113"/>
      <c r="C60" s="114"/>
      <c r="D60" s="115" t="s">
        <v>98</v>
      </c>
      <c r="E60" s="115"/>
      <c r="F60" s="115"/>
      <c r="G60" s="115"/>
      <c r="H60" s="115"/>
      <c r="I60" s="116"/>
      <c r="J60" s="115" t="s">
        <v>99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'06 - Zdravotně technické 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82</v>
      </c>
      <c r="AR60" s="119"/>
      <c r="AS60" s="120">
        <v>0</v>
      </c>
      <c r="AT60" s="121">
        <f>ROUND(SUM(AV60:AW60),2)</f>
        <v>0</v>
      </c>
      <c r="AU60" s="122">
        <f>'06 - Zdravotně technické ...'!P88</f>
        <v>0</v>
      </c>
      <c r="AV60" s="121">
        <f>'06 - Zdravotně technické ...'!J33</f>
        <v>0</v>
      </c>
      <c r="AW60" s="121">
        <f>'06 - Zdravotně technické ...'!J34</f>
        <v>0</v>
      </c>
      <c r="AX60" s="121">
        <f>'06 - Zdravotně technické ...'!J35</f>
        <v>0</v>
      </c>
      <c r="AY60" s="121">
        <f>'06 - Zdravotně technické ...'!J36</f>
        <v>0</v>
      </c>
      <c r="AZ60" s="121">
        <f>'06 - Zdravotně technické ...'!F33</f>
        <v>0</v>
      </c>
      <c r="BA60" s="121">
        <f>'06 - Zdravotně technické ...'!F34</f>
        <v>0</v>
      </c>
      <c r="BB60" s="121">
        <f>'06 - Zdravotně technické ...'!F35</f>
        <v>0</v>
      </c>
      <c r="BC60" s="121">
        <f>'06 - Zdravotně technické ...'!F36</f>
        <v>0</v>
      </c>
      <c r="BD60" s="123">
        <f>'06 - Zdravotně technické ...'!F37</f>
        <v>0</v>
      </c>
      <c r="BE60" s="7"/>
      <c r="BT60" s="124" t="s">
        <v>83</v>
      </c>
      <c r="BV60" s="124" t="s">
        <v>77</v>
      </c>
      <c r="BW60" s="124" t="s">
        <v>100</v>
      </c>
      <c r="BX60" s="124" t="s">
        <v>5</v>
      </c>
      <c r="CL60" s="124" t="s">
        <v>19</v>
      </c>
      <c r="CM60" s="124" t="s">
        <v>85</v>
      </c>
    </row>
    <row r="61" s="7" customFormat="1" ht="16.5" customHeight="1">
      <c r="A61" s="112" t="s">
        <v>79</v>
      </c>
      <c r="B61" s="113"/>
      <c r="C61" s="114"/>
      <c r="D61" s="115" t="s">
        <v>101</v>
      </c>
      <c r="E61" s="115"/>
      <c r="F61" s="115"/>
      <c r="G61" s="115"/>
      <c r="H61" s="115"/>
      <c r="I61" s="116"/>
      <c r="J61" s="115" t="s">
        <v>102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'07 - Chlazení'!J30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82</v>
      </c>
      <c r="AR61" s="119"/>
      <c r="AS61" s="120">
        <v>0</v>
      </c>
      <c r="AT61" s="121">
        <f>ROUND(SUM(AV61:AW61),2)</f>
        <v>0</v>
      </c>
      <c r="AU61" s="122">
        <f>'07 - Chlazení'!P82</f>
        <v>0</v>
      </c>
      <c r="AV61" s="121">
        <f>'07 - Chlazení'!J33</f>
        <v>0</v>
      </c>
      <c r="AW61" s="121">
        <f>'07 - Chlazení'!J34</f>
        <v>0</v>
      </c>
      <c r="AX61" s="121">
        <f>'07 - Chlazení'!J35</f>
        <v>0</v>
      </c>
      <c r="AY61" s="121">
        <f>'07 - Chlazení'!J36</f>
        <v>0</v>
      </c>
      <c r="AZ61" s="121">
        <f>'07 - Chlazení'!F33</f>
        <v>0</v>
      </c>
      <c r="BA61" s="121">
        <f>'07 - Chlazení'!F34</f>
        <v>0</v>
      </c>
      <c r="BB61" s="121">
        <f>'07 - Chlazení'!F35</f>
        <v>0</v>
      </c>
      <c r="BC61" s="121">
        <f>'07 - Chlazení'!F36</f>
        <v>0</v>
      </c>
      <c r="BD61" s="123">
        <f>'07 - Chlazení'!F37</f>
        <v>0</v>
      </c>
      <c r="BE61" s="7"/>
      <c r="BT61" s="124" t="s">
        <v>83</v>
      </c>
      <c r="BV61" s="124" t="s">
        <v>77</v>
      </c>
      <c r="BW61" s="124" t="s">
        <v>103</v>
      </c>
      <c r="BX61" s="124" t="s">
        <v>5</v>
      </c>
      <c r="CL61" s="124" t="s">
        <v>19</v>
      </c>
      <c r="CM61" s="124" t="s">
        <v>85</v>
      </c>
    </row>
    <row r="62" s="7" customFormat="1" ht="16.5" customHeight="1">
      <c r="A62" s="112" t="s">
        <v>79</v>
      </c>
      <c r="B62" s="113"/>
      <c r="C62" s="114"/>
      <c r="D62" s="115" t="s">
        <v>104</v>
      </c>
      <c r="E62" s="115"/>
      <c r="F62" s="115"/>
      <c r="G62" s="115"/>
      <c r="H62" s="115"/>
      <c r="I62" s="116"/>
      <c r="J62" s="115" t="s">
        <v>105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'08 - Mediciální plyny'!J30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82</v>
      </c>
      <c r="AR62" s="119"/>
      <c r="AS62" s="120">
        <v>0</v>
      </c>
      <c r="AT62" s="121">
        <f>ROUND(SUM(AV62:AW62),2)</f>
        <v>0</v>
      </c>
      <c r="AU62" s="122">
        <f>'08 - Mediciální plyny'!P81</f>
        <v>0</v>
      </c>
      <c r="AV62" s="121">
        <f>'08 - Mediciální plyny'!J33</f>
        <v>0</v>
      </c>
      <c r="AW62" s="121">
        <f>'08 - Mediciální plyny'!J34</f>
        <v>0</v>
      </c>
      <c r="AX62" s="121">
        <f>'08 - Mediciální plyny'!J35</f>
        <v>0</v>
      </c>
      <c r="AY62" s="121">
        <f>'08 - Mediciální plyny'!J36</f>
        <v>0</v>
      </c>
      <c r="AZ62" s="121">
        <f>'08 - Mediciální plyny'!F33</f>
        <v>0</v>
      </c>
      <c r="BA62" s="121">
        <f>'08 - Mediciální plyny'!F34</f>
        <v>0</v>
      </c>
      <c r="BB62" s="121">
        <f>'08 - Mediciální plyny'!F35</f>
        <v>0</v>
      </c>
      <c r="BC62" s="121">
        <f>'08 - Mediciální plyny'!F36</f>
        <v>0</v>
      </c>
      <c r="BD62" s="123">
        <f>'08 - Mediciální plyny'!F37</f>
        <v>0</v>
      </c>
      <c r="BE62" s="7"/>
      <c r="BT62" s="124" t="s">
        <v>83</v>
      </c>
      <c r="BV62" s="124" t="s">
        <v>77</v>
      </c>
      <c r="BW62" s="124" t="s">
        <v>106</v>
      </c>
      <c r="BX62" s="124" t="s">
        <v>5</v>
      </c>
      <c r="CL62" s="124" t="s">
        <v>19</v>
      </c>
      <c r="CM62" s="124" t="s">
        <v>85</v>
      </c>
    </row>
    <row r="63" s="7" customFormat="1" ht="16.5" customHeight="1">
      <c r="A63" s="112" t="s">
        <v>79</v>
      </c>
      <c r="B63" s="113"/>
      <c r="C63" s="114"/>
      <c r="D63" s="115" t="s">
        <v>107</v>
      </c>
      <c r="E63" s="115"/>
      <c r="F63" s="115"/>
      <c r="G63" s="115"/>
      <c r="H63" s="115"/>
      <c r="I63" s="116"/>
      <c r="J63" s="115" t="s">
        <v>108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'09 - Potrubní pošta'!J30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82</v>
      </c>
      <c r="AR63" s="119"/>
      <c r="AS63" s="120">
        <v>0</v>
      </c>
      <c r="AT63" s="121">
        <f>ROUND(SUM(AV63:AW63),2)</f>
        <v>0</v>
      </c>
      <c r="AU63" s="122">
        <f>'09 - Potrubní pošta'!P80</f>
        <v>0</v>
      </c>
      <c r="AV63" s="121">
        <f>'09 - Potrubní pošta'!J33</f>
        <v>0</v>
      </c>
      <c r="AW63" s="121">
        <f>'09 - Potrubní pošta'!J34</f>
        <v>0</v>
      </c>
      <c r="AX63" s="121">
        <f>'09 - Potrubní pošta'!J35</f>
        <v>0</v>
      </c>
      <c r="AY63" s="121">
        <f>'09 - Potrubní pošta'!J36</f>
        <v>0</v>
      </c>
      <c r="AZ63" s="121">
        <f>'09 - Potrubní pošta'!F33</f>
        <v>0</v>
      </c>
      <c r="BA63" s="121">
        <f>'09 - Potrubní pošta'!F34</f>
        <v>0</v>
      </c>
      <c r="BB63" s="121">
        <f>'09 - Potrubní pošta'!F35</f>
        <v>0</v>
      </c>
      <c r="BC63" s="121">
        <f>'09 - Potrubní pošta'!F36</f>
        <v>0</v>
      </c>
      <c r="BD63" s="123">
        <f>'09 - Potrubní pošta'!F37</f>
        <v>0</v>
      </c>
      <c r="BE63" s="7"/>
      <c r="BT63" s="124" t="s">
        <v>83</v>
      </c>
      <c r="BV63" s="124" t="s">
        <v>77</v>
      </c>
      <c r="BW63" s="124" t="s">
        <v>109</v>
      </c>
      <c r="BX63" s="124" t="s">
        <v>5</v>
      </c>
      <c r="CL63" s="124" t="s">
        <v>19</v>
      </c>
      <c r="CM63" s="124" t="s">
        <v>85</v>
      </c>
    </row>
    <row r="64" s="7" customFormat="1" ht="16.5" customHeight="1">
      <c r="A64" s="112" t="s">
        <v>79</v>
      </c>
      <c r="B64" s="113"/>
      <c r="C64" s="114"/>
      <c r="D64" s="115" t="s">
        <v>110</v>
      </c>
      <c r="E64" s="115"/>
      <c r="F64" s="115"/>
      <c r="G64" s="115"/>
      <c r="H64" s="115"/>
      <c r="I64" s="116"/>
      <c r="J64" s="115" t="s">
        <v>111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'10 - Ostatní a vedlejší n...'!J30</f>
        <v>0</v>
      </c>
      <c r="AH64" s="116"/>
      <c r="AI64" s="116"/>
      <c r="AJ64" s="116"/>
      <c r="AK64" s="116"/>
      <c r="AL64" s="116"/>
      <c r="AM64" s="116"/>
      <c r="AN64" s="117">
        <f>SUM(AG64,AT64)</f>
        <v>0</v>
      </c>
      <c r="AO64" s="116"/>
      <c r="AP64" s="116"/>
      <c r="AQ64" s="118" t="s">
        <v>112</v>
      </c>
      <c r="AR64" s="119"/>
      <c r="AS64" s="125">
        <v>0</v>
      </c>
      <c r="AT64" s="126">
        <f>ROUND(SUM(AV64:AW64),2)</f>
        <v>0</v>
      </c>
      <c r="AU64" s="127">
        <f>'10 - Ostatní a vedlejší n...'!P80</f>
        <v>0</v>
      </c>
      <c r="AV64" s="126">
        <f>'10 - Ostatní a vedlejší n...'!J33</f>
        <v>0</v>
      </c>
      <c r="AW64" s="126">
        <f>'10 - Ostatní a vedlejší n...'!J34</f>
        <v>0</v>
      </c>
      <c r="AX64" s="126">
        <f>'10 - Ostatní a vedlejší n...'!J35</f>
        <v>0</v>
      </c>
      <c r="AY64" s="126">
        <f>'10 - Ostatní a vedlejší n...'!J36</f>
        <v>0</v>
      </c>
      <c r="AZ64" s="126">
        <f>'10 - Ostatní a vedlejší n...'!F33</f>
        <v>0</v>
      </c>
      <c r="BA64" s="126">
        <f>'10 - Ostatní a vedlejší n...'!F34</f>
        <v>0</v>
      </c>
      <c r="BB64" s="126">
        <f>'10 - Ostatní a vedlejší n...'!F35</f>
        <v>0</v>
      </c>
      <c r="BC64" s="126">
        <f>'10 - Ostatní a vedlejší n...'!F36</f>
        <v>0</v>
      </c>
      <c r="BD64" s="128">
        <f>'10 - Ostatní a vedlejší n...'!F37</f>
        <v>0</v>
      </c>
      <c r="BE64" s="7"/>
      <c r="BT64" s="124" t="s">
        <v>83</v>
      </c>
      <c r="BV64" s="124" t="s">
        <v>77</v>
      </c>
      <c r="BW64" s="124" t="s">
        <v>113</v>
      </c>
      <c r="BX64" s="124" t="s">
        <v>5</v>
      </c>
      <c r="CL64" s="124" t="s">
        <v>19</v>
      </c>
      <c r="CM64" s="124" t="s">
        <v>85</v>
      </c>
    </row>
    <row r="65" s="2" customFormat="1" ht="30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5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45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</row>
  </sheetData>
  <sheetProtection sheet="1" formatColumns="0" formatRows="0" objects="1" scenarios="1" spinCount="100000" saltValue="UXznttxt4nekwsGJZ2fi/sh3zmYlrfIYWaUFgtfH5/pFiApeBnyCTG1Fmi5gWW4jVWOAAZJEHzplFieuVWfvSQ==" hashValue="owpWE14ZyN1U0RU8R2bVu+UXo5fquHQunQ4tQ5iWvgJn2CzGTE+hbqbWd19gWcTpht1ehBsLG1GT4MWgfaWz0Q==" algorithmName="SHA-512" password="CC35"/>
  <mergeCells count="7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54:AP54"/>
  </mergeCells>
  <hyperlinks>
    <hyperlink ref="A55" location="'01 - Stavební úpravy'!C2" display="/"/>
    <hyperlink ref="A56" location="'02 - Zařízení slaboproudé...'!C2" display="/"/>
    <hyperlink ref="A57" location="'03 - Zařízení silnoproudé...'!C2" display="/"/>
    <hyperlink ref="A58" location="'04 - Vzduchotechnika'!C2" display="/"/>
    <hyperlink ref="A59" location="'05 - Vytápění'!C2" display="/"/>
    <hyperlink ref="A60" location="'06 - Zdravotně technické ...'!C2" display="/"/>
    <hyperlink ref="A61" location="'07 - Chlazení'!C2" display="/"/>
    <hyperlink ref="A62" location="'08 - Mediciální plyny'!C2" display="/"/>
    <hyperlink ref="A63" location="'09 - Potrubní pošta'!C2" display="/"/>
    <hyperlink ref="A64" location="'10 - Ostatní a vedlejší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114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KKN a.s.- Objekt B - stavební úpravy lůžkového oddělení ortopedie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22. 4. 2022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37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38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ROUND(J99,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ROUND((SUM(BE99:BE1246)),  2)</f>
        <v>0</v>
      </c>
      <c r="G33" s="39"/>
      <c r="H33" s="39"/>
      <c r="I33" s="149">
        <v>0.20999999999999999</v>
      </c>
      <c r="J33" s="148">
        <f>ROUND(((SUM(BE99:BE1246))*I33),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ROUND((SUM(BF99:BF1246)),  2)</f>
        <v>0</v>
      </c>
      <c r="G34" s="39"/>
      <c r="H34" s="39"/>
      <c r="I34" s="149">
        <v>0.14999999999999999</v>
      </c>
      <c r="J34" s="148">
        <f>ROUND(((SUM(BF99:BF1246))*I34),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ROUND((SUM(BG99:BG1246)),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ROUND((SUM(BH99:BH1246)),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ROUND((SUM(BI99:BI1246)),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KKN a.s.- Objekt B - stavební úpravy lůžkového oddělení ortopedie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Stavební úpravy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Karlovy Vary</v>
      </c>
      <c r="G52" s="41"/>
      <c r="H52" s="41"/>
      <c r="I52" s="33" t="s">
        <v>23</v>
      </c>
      <c r="J52" s="73" t="str">
        <f>IF(J12="","",J12)</f>
        <v>22. 4. 2022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KKN a.s. nem.Karlovy Vary,360 66 Karlovy Vary</v>
      </c>
      <c r="G54" s="41"/>
      <c r="H54" s="41"/>
      <c r="I54" s="33" t="s">
        <v>32</v>
      </c>
      <c r="J54" s="37" t="str">
        <f>E21</f>
        <v>Jan Sobotka,Kynšperk n.o.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Ing.Jana Handšuhová Smutná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118</v>
      </c>
      <c r="D57" s="163"/>
      <c r="E57" s="163"/>
      <c r="F57" s="163"/>
      <c r="G57" s="163"/>
      <c r="H57" s="163"/>
      <c r="I57" s="163"/>
      <c r="J57" s="164" t="s">
        <v>119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J99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120</v>
      </c>
    </row>
    <row r="60" s="9" customFormat="1" ht="24.96" customHeight="1">
      <c r="A60" s="9"/>
      <c r="B60" s="166"/>
      <c r="C60" s="167"/>
      <c r="D60" s="168" t="s">
        <v>121</v>
      </c>
      <c r="E60" s="169"/>
      <c r="F60" s="169"/>
      <c r="G60" s="169"/>
      <c r="H60" s="169"/>
      <c r="I60" s="169"/>
      <c r="J60" s="170">
        <f>J100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122</v>
      </c>
      <c r="E61" s="175"/>
      <c r="F61" s="175"/>
      <c r="G61" s="175"/>
      <c r="H61" s="175"/>
      <c r="I61" s="175"/>
      <c r="J61" s="176">
        <f>J101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123</v>
      </c>
      <c r="E62" s="175"/>
      <c r="F62" s="175"/>
      <c r="G62" s="175"/>
      <c r="H62" s="175"/>
      <c r="I62" s="175"/>
      <c r="J62" s="176">
        <f>J106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124</v>
      </c>
      <c r="E63" s="175"/>
      <c r="F63" s="175"/>
      <c r="G63" s="175"/>
      <c r="H63" s="175"/>
      <c r="I63" s="175"/>
      <c r="J63" s="176">
        <f>J184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125</v>
      </c>
      <c r="E64" s="175"/>
      <c r="F64" s="175"/>
      <c r="G64" s="175"/>
      <c r="H64" s="175"/>
      <c r="I64" s="175"/>
      <c r="J64" s="176">
        <f>J258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126</v>
      </c>
      <c r="E65" s="175"/>
      <c r="F65" s="175"/>
      <c r="G65" s="175"/>
      <c r="H65" s="175"/>
      <c r="I65" s="175"/>
      <c r="J65" s="176">
        <f>J274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127</v>
      </c>
      <c r="E66" s="169"/>
      <c r="F66" s="169"/>
      <c r="G66" s="169"/>
      <c r="H66" s="169"/>
      <c r="I66" s="169"/>
      <c r="J66" s="170">
        <f>J277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128</v>
      </c>
      <c r="E67" s="175"/>
      <c r="F67" s="175"/>
      <c r="G67" s="175"/>
      <c r="H67" s="175"/>
      <c r="I67" s="175"/>
      <c r="J67" s="176">
        <f>J278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129</v>
      </c>
      <c r="E68" s="175"/>
      <c r="F68" s="175"/>
      <c r="G68" s="175"/>
      <c r="H68" s="175"/>
      <c r="I68" s="175"/>
      <c r="J68" s="176">
        <f>J319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130</v>
      </c>
      <c r="E69" s="175"/>
      <c r="F69" s="175"/>
      <c r="G69" s="175"/>
      <c r="H69" s="175"/>
      <c r="I69" s="175"/>
      <c r="J69" s="176">
        <f>J389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131</v>
      </c>
      <c r="E70" s="175"/>
      <c r="F70" s="175"/>
      <c r="G70" s="175"/>
      <c r="H70" s="175"/>
      <c r="I70" s="175"/>
      <c r="J70" s="176">
        <f>J412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132</v>
      </c>
      <c r="E71" s="175"/>
      <c r="F71" s="175"/>
      <c r="G71" s="175"/>
      <c r="H71" s="175"/>
      <c r="I71" s="175"/>
      <c r="J71" s="176">
        <f>J422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133</v>
      </c>
      <c r="E72" s="175"/>
      <c r="F72" s="175"/>
      <c r="G72" s="175"/>
      <c r="H72" s="175"/>
      <c r="I72" s="175"/>
      <c r="J72" s="176">
        <f>J431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134</v>
      </c>
      <c r="E73" s="175"/>
      <c r="F73" s="175"/>
      <c r="G73" s="175"/>
      <c r="H73" s="175"/>
      <c r="I73" s="175"/>
      <c r="J73" s="176">
        <f>J744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135</v>
      </c>
      <c r="E74" s="175"/>
      <c r="F74" s="175"/>
      <c r="G74" s="175"/>
      <c r="H74" s="175"/>
      <c r="I74" s="175"/>
      <c r="J74" s="176">
        <f>J864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136</v>
      </c>
      <c r="E75" s="175"/>
      <c r="F75" s="175"/>
      <c r="G75" s="175"/>
      <c r="H75" s="175"/>
      <c r="I75" s="175"/>
      <c r="J75" s="176">
        <f>J886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137</v>
      </c>
      <c r="E76" s="175"/>
      <c r="F76" s="175"/>
      <c r="G76" s="175"/>
      <c r="H76" s="175"/>
      <c r="I76" s="175"/>
      <c r="J76" s="176">
        <f>J970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138</v>
      </c>
      <c r="E77" s="175"/>
      <c r="F77" s="175"/>
      <c r="G77" s="175"/>
      <c r="H77" s="175"/>
      <c r="I77" s="175"/>
      <c r="J77" s="176">
        <f>J1075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139</v>
      </c>
      <c r="E78" s="175"/>
      <c r="F78" s="175"/>
      <c r="G78" s="175"/>
      <c r="H78" s="175"/>
      <c r="I78" s="175"/>
      <c r="J78" s="176">
        <f>J1183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66"/>
      <c r="C79" s="167"/>
      <c r="D79" s="168" t="s">
        <v>140</v>
      </c>
      <c r="E79" s="169"/>
      <c r="F79" s="169"/>
      <c r="G79" s="169"/>
      <c r="H79" s="169"/>
      <c r="I79" s="169"/>
      <c r="J79" s="170">
        <f>J1243</f>
        <v>0</v>
      </c>
      <c r="K79" s="167"/>
      <c r="L79" s="17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141</v>
      </c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</v>
      </c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161" t="str">
        <f>E7</f>
        <v>KKN a.s.- Objekt B - stavební úpravy lůžkového oddělení ortopedie</v>
      </c>
      <c r="F89" s="33"/>
      <c r="G89" s="33"/>
      <c r="H89" s="33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115</v>
      </c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E9</f>
        <v>01 - Stavební úpravy</v>
      </c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F12</f>
        <v>Karlovy Vary</v>
      </c>
      <c r="G93" s="41"/>
      <c r="H93" s="41"/>
      <c r="I93" s="33" t="s">
        <v>23</v>
      </c>
      <c r="J93" s="73" t="str">
        <f>IF(J12="","",J12)</f>
        <v>22. 4. 2022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25</v>
      </c>
      <c r="D95" s="41"/>
      <c r="E95" s="41"/>
      <c r="F95" s="28" t="str">
        <f>E15</f>
        <v>KKN a.s. nem.Karlovy Vary,360 66 Karlovy Vary</v>
      </c>
      <c r="G95" s="41"/>
      <c r="H95" s="41"/>
      <c r="I95" s="33" t="s">
        <v>32</v>
      </c>
      <c r="J95" s="37" t="str">
        <f>E21</f>
        <v>Jan Sobotka,Kynšperk n.o.</v>
      </c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5.65" customHeight="1">
      <c r="A96" s="39"/>
      <c r="B96" s="40"/>
      <c r="C96" s="33" t="s">
        <v>30</v>
      </c>
      <c r="D96" s="41"/>
      <c r="E96" s="41"/>
      <c r="F96" s="28" t="str">
        <f>IF(E18="","",E18)</f>
        <v>Vyplň údaj</v>
      </c>
      <c r="G96" s="41"/>
      <c r="H96" s="41"/>
      <c r="I96" s="33" t="s">
        <v>36</v>
      </c>
      <c r="J96" s="37" t="str">
        <f>E24</f>
        <v>Ing.Jana Handšuhová Smutná</v>
      </c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78"/>
      <c r="B98" s="179"/>
      <c r="C98" s="180" t="s">
        <v>142</v>
      </c>
      <c r="D98" s="181" t="s">
        <v>60</v>
      </c>
      <c r="E98" s="181" t="s">
        <v>56</v>
      </c>
      <c r="F98" s="181" t="s">
        <v>57</v>
      </c>
      <c r="G98" s="181" t="s">
        <v>143</v>
      </c>
      <c r="H98" s="181" t="s">
        <v>144</v>
      </c>
      <c r="I98" s="181" t="s">
        <v>145</v>
      </c>
      <c r="J98" s="181" t="s">
        <v>119</v>
      </c>
      <c r="K98" s="182" t="s">
        <v>146</v>
      </c>
      <c r="L98" s="183"/>
      <c r="M98" s="93" t="s">
        <v>19</v>
      </c>
      <c r="N98" s="94" t="s">
        <v>45</v>
      </c>
      <c r="O98" s="94" t="s">
        <v>147</v>
      </c>
      <c r="P98" s="94" t="s">
        <v>148</v>
      </c>
      <c r="Q98" s="94" t="s">
        <v>149</v>
      </c>
      <c r="R98" s="94" t="s">
        <v>150</v>
      </c>
      <c r="S98" s="94" t="s">
        <v>151</v>
      </c>
      <c r="T98" s="95" t="s">
        <v>152</v>
      </c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</row>
    <row r="99" s="2" customFormat="1" ht="22.8" customHeight="1">
      <c r="A99" s="39"/>
      <c r="B99" s="40"/>
      <c r="C99" s="100" t="s">
        <v>153</v>
      </c>
      <c r="D99" s="41"/>
      <c r="E99" s="41"/>
      <c r="F99" s="41"/>
      <c r="G99" s="41"/>
      <c r="H99" s="41"/>
      <c r="I99" s="41"/>
      <c r="J99" s="184">
        <f>BK99</f>
        <v>0</v>
      </c>
      <c r="K99" s="41"/>
      <c r="L99" s="45"/>
      <c r="M99" s="96"/>
      <c r="N99" s="185"/>
      <c r="O99" s="97"/>
      <c r="P99" s="186">
        <f>P100+P277+P1243</f>
        <v>0</v>
      </c>
      <c r="Q99" s="97"/>
      <c r="R99" s="186">
        <f>R100+R277+R1243</f>
        <v>52.824196419999993</v>
      </c>
      <c r="S99" s="97"/>
      <c r="T99" s="187">
        <f>T100+T277+T1243</f>
        <v>65.219285779999993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74</v>
      </c>
      <c r="AU99" s="18" t="s">
        <v>120</v>
      </c>
      <c r="BK99" s="188">
        <f>BK100+BK277+BK1243</f>
        <v>0</v>
      </c>
    </row>
    <row r="100" s="12" customFormat="1" ht="25.92" customHeight="1">
      <c r="A100" s="12"/>
      <c r="B100" s="189"/>
      <c r="C100" s="190"/>
      <c r="D100" s="191" t="s">
        <v>74</v>
      </c>
      <c r="E100" s="192" t="s">
        <v>154</v>
      </c>
      <c r="F100" s="192" t="s">
        <v>155</v>
      </c>
      <c r="G100" s="190"/>
      <c r="H100" s="190"/>
      <c r="I100" s="193"/>
      <c r="J100" s="194">
        <f>BK100</f>
        <v>0</v>
      </c>
      <c r="K100" s="190"/>
      <c r="L100" s="195"/>
      <c r="M100" s="196"/>
      <c r="N100" s="197"/>
      <c r="O100" s="197"/>
      <c r="P100" s="198">
        <f>P101+P106+P184+P258+P274</f>
        <v>0</v>
      </c>
      <c r="Q100" s="197"/>
      <c r="R100" s="198">
        <f>R101+R106+R184+R258+R274</f>
        <v>13.417570509999997</v>
      </c>
      <c r="S100" s="197"/>
      <c r="T100" s="199">
        <f>T101+T106+T184+T258+T274</f>
        <v>23.058150000000001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83</v>
      </c>
      <c r="AT100" s="201" t="s">
        <v>74</v>
      </c>
      <c r="AU100" s="201" t="s">
        <v>75</v>
      </c>
      <c r="AY100" s="200" t="s">
        <v>156</v>
      </c>
      <c r="BK100" s="202">
        <f>BK101+BK106+BK184+BK258+BK274</f>
        <v>0</v>
      </c>
    </row>
    <row r="101" s="12" customFormat="1" ht="22.8" customHeight="1">
      <c r="A101" s="12"/>
      <c r="B101" s="189"/>
      <c r="C101" s="190"/>
      <c r="D101" s="191" t="s">
        <v>74</v>
      </c>
      <c r="E101" s="203" t="s">
        <v>157</v>
      </c>
      <c r="F101" s="203" t="s">
        <v>158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SUM(P102:P105)</f>
        <v>0</v>
      </c>
      <c r="Q101" s="197"/>
      <c r="R101" s="198">
        <f>SUM(R102:R105)</f>
        <v>0.46402658999999996</v>
      </c>
      <c r="S101" s="197"/>
      <c r="T101" s="199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83</v>
      </c>
      <c r="AT101" s="201" t="s">
        <v>74</v>
      </c>
      <c r="AU101" s="201" t="s">
        <v>83</v>
      </c>
      <c r="AY101" s="200" t="s">
        <v>156</v>
      </c>
      <c r="BK101" s="202">
        <f>SUM(BK102:BK105)</f>
        <v>0</v>
      </c>
    </row>
    <row r="102" s="2" customFormat="1" ht="24.15" customHeight="1">
      <c r="A102" s="39"/>
      <c r="B102" s="40"/>
      <c r="C102" s="205" t="s">
        <v>83</v>
      </c>
      <c r="D102" s="205" t="s">
        <v>159</v>
      </c>
      <c r="E102" s="206" t="s">
        <v>160</v>
      </c>
      <c r="F102" s="207" t="s">
        <v>161</v>
      </c>
      <c r="G102" s="208" t="s">
        <v>162</v>
      </c>
      <c r="H102" s="209">
        <v>6.1289999999999996</v>
      </c>
      <c r="I102" s="210"/>
      <c r="J102" s="211">
        <f>ROUND(I102*H102,2)</f>
        <v>0</v>
      </c>
      <c r="K102" s="207" t="s">
        <v>163</v>
      </c>
      <c r="L102" s="45"/>
      <c r="M102" s="212" t="s">
        <v>19</v>
      </c>
      <c r="N102" s="213" t="s">
        <v>46</v>
      </c>
      <c r="O102" s="85"/>
      <c r="P102" s="214">
        <f>O102*H102</f>
        <v>0</v>
      </c>
      <c r="Q102" s="214">
        <v>0.07571</v>
      </c>
      <c r="R102" s="214">
        <f>Q102*H102</f>
        <v>0.46402658999999996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164</v>
      </c>
      <c r="AT102" s="216" t="s">
        <v>159</v>
      </c>
      <c r="AU102" s="216" t="s">
        <v>85</v>
      </c>
      <c r="AY102" s="18" t="s">
        <v>156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83</v>
      </c>
      <c r="BK102" s="217">
        <f>ROUND(I102*H102,2)</f>
        <v>0</v>
      </c>
      <c r="BL102" s="18" t="s">
        <v>164</v>
      </c>
      <c r="BM102" s="216" t="s">
        <v>165</v>
      </c>
    </row>
    <row r="103" s="2" customFormat="1">
      <c r="A103" s="39"/>
      <c r="B103" s="40"/>
      <c r="C103" s="41"/>
      <c r="D103" s="218" t="s">
        <v>166</v>
      </c>
      <c r="E103" s="41"/>
      <c r="F103" s="219" t="s">
        <v>167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166</v>
      </c>
      <c r="AU103" s="18" t="s">
        <v>85</v>
      </c>
    </row>
    <row r="104" s="13" customFormat="1">
      <c r="A104" s="13"/>
      <c r="B104" s="223"/>
      <c r="C104" s="224"/>
      <c r="D104" s="225" t="s">
        <v>168</v>
      </c>
      <c r="E104" s="226" t="s">
        <v>19</v>
      </c>
      <c r="F104" s="227" t="s">
        <v>169</v>
      </c>
      <c r="G104" s="224"/>
      <c r="H104" s="226" t="s">
        <v>19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168</v>
      </c>
      <c r="AU104" s="233" t="s">
        <v>85</v>
      </c>
      <c r="AV104" s="13" t="s">
        <v>83</v>
      </c>
      <c r="AW104" s="13" t="s">
        <v>35</v>
      </c>
      <c r="AX104" s="13" t="s">
        <v>75</v>
      </c>
      <c r="AY104" s="233" t="s">
        <v>156</v>
      </c>
    </row>
    <row r="105" s="14" customFormat="1">
      <c r="A105" s="14"/>
      <c r="B105" s="234"/>
      <c r="C105" s="235"/>
      <c r="D105" s="225" t="s">
        <v>168</v>
      </c>
      <c r="E105" s="236" t="s">
        <v>19</v>
      </c>
      <c r="F105" s="237" t="s">
        <v>170</v>
      </c>
      <c r="G105" s="235"/>
      <c r="H105" s="238">
        <v>6.1289999999999996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168</v>
      </c>
      <c r="AU105" s="244" t="s">
        <v>85</v>
      </c>
      <c r="AV105" s="14" t="s">
        <v>85</v>
      </c>
      <c r="AW105" s="14" t="s">
        <v>35</v>
      </c>
      <c r="AX105" s="14" t="s">
        <v>83</v>
      </c>
      <c r="AY105" s="244" t="s">
        <v>156</v>
      </c>
    </row>
    <row r="106" s="12" customFormat="1" ht="22.8" customHeight="1">
      <c r="A106" s="12"/>
      <c r="B106" s="189"/>
      <c r="C106" s="190"/>
      <c r="D106" s="191" t="s">
        <v>74</v>
      </c>
      <c r="E106" s="203" t="s">
        <v>171</v>
      </c>
      <c r="F106" s="203" t="s">
        <v>172</v>
      </c>
      <c r="G106" s="190"/>
      <c r="H106" s="190"/>
      <c r="I106" s="193"/>
      <c r="J106" s="204">
        <f>BK106</f>
        <v>0</v>
      </c>
      <c r="K106" s="190"/>
      <c r="L106" s="195"/>
      <c r="M106" s="196"/>
      <c r="N106" s="197"/>
      <c r="O106" s="197"/>
      <c r="P106" s="198">
        <f>SUM(P107:P183)</f>
        <v>0</v>
      </c>
      <c r="Q106" s="197"/>
      <c r="R106" s="198">
        <f>SUM(R107:R183)</f>
        <v>12.834533319999999</v>
      </c>
      <c r="S106" s="197"/>
      <c r="T106" s="199">
        <f>SUM(T107:T183)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83</v>
      </c>
      <c r="AT106" s="201" t="s">
        <v>74</v>
      </c>
      <c r="AU106" s="201" t="s">
        <v>83</v>
      </c>
      <c r="AY106" s="200" t="s">
        <v>156</v>
      </c>
      <c r="BK106" s="202">
        <f>SUM(BK107:BK183)</f>
        <v>0</v>
      </c>
    </row>
    <row r="107" s="2" customFormat="1" ht="16.5" customHeight="1">
      <c r="A107" s="39"/>
      <c r="B107" s="40"/>
      <c r="C107" s="205" t="s">
        <v>85</v>
      </c>
      <c r="D107" s="205" t="s">
        <v>159</v>
      </c>
      <c r="E107" s="206" t="s">
        <v>173</v>
      </c>
      <c r="F107" s="207" t="s">
        <v>174</v>
      </c>
      <c r="G107" s="208" t="s">
        <v>162</v>
      </c>
      <c r="H107" s="209">
        <v>312.17399999999998</v>
      </c>
      <c r="I107" s="210"/>
      <c r="J107" s="211">
        <f>ROUND(I107*H107,2)</f>
        <v>0</v>
      </c>
      <c r="K107" s="207" t="s">
        <v>163</v>
      </c>
      <c r="L107" s="45"/>
      <c r="M107" s="212" t="s">
        <v>19</v>
      </c>
      <c r="N107" s="213" t="s">
        <v>46</v>
      </c>
      <c r="O107" s="85"/>
      <c r="P107" s="214">
        <f>O107*H107</f>
        <v>0</v>
      </c>
      <c r="Q107" s="214">
        <v>0.00025999999999999998</v>
      </c>
      <c r="R107" s="214">
        <f>Q107*H107</f>
        <v>0.081165239999999986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164</v>
      </c>
      <c r="AT107" s="216" t="s">
        <v>159</v>
      </c>
      <c r="AU107" s="216" t="s">
        <v>85</v>
      </c>
      <c r="AY107" s="18" t="s">
        <v>156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83</v>
      </c>
      <c r="BK107" s="217">
        <f>ROUND(I107*H107,2)</f>
        <v>0</v>
      </c>
      <c r="BL107" s="18" t="s">
        <v>164</v>
      </c>
      <c r="BM107" s="216" t="s">
        <v>175</v>
      </c>
    </row>
    <row r="108" s="2" customFormat="1">
      <c r="A108" s="39"/>
      <c r="B108" s="40"/>
      <c r="C108" s="41"/>
      <c r="D108" s="218" t="s">
        <v>166</v>
      </c>
      <c r="E108" s="41"/>
      <c r="F108" s="219" t="s">
        <v>176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166</v>
      </c>
      <c r="AU108" s="18" t="s">
        <v>85</v>
      </c>
    </row>
    <row r="109" s="2" customFormat="1" ht="24.15" customHeight="1">
      <c r="A109" s="39"/>
      <c r="B109" s="40"/>
      <c r="C109" s="205" t="s">
        <v>157</v>
      </c>
      <c r="D109" s="205" t="s">
        <v>159</v>
      </c>
      <c r="E109" s="206" t="s">
        <v>177</v>
      </c>
      <c r="F109" s="207" t="s">
        <v>178</v>
      </c>
      <c r="G109" s="208" t="s">
        <v>162</v>
      </c>
      <c r="H109" s="209">
        <v>312.17399999999998</v>
      </c>
      <c r="I109" s="210"/>
      <c r="J109" s="211">
        <f>ROUND(I109*H109,2)</f>
        <v>0</v>
      </c>
      <c r="K109" s="207" t="s">
        <v>163</v>
      </c>
      <c r="L109" s="45"/>
      <c r="M109" s="212" t="s">
        <v>19</v>
      </c>
      <c r="N109" s="213" t="s">
        <v>46</v>
      </c>
      <c r="O109" s="85"/>
      <c r="P109" s="214">
        <f>O109*H109</f>
        <v>0</v>
      </c>
      <c r="Q109" s="214">
        <v>0.0092999999999999992</v>
      </c>
      <c r="R109" s="214">
        <f>Q109*H109</f>
        <v>2.9032181999999995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164</v>
      </c>
      <c r="AT109" s="216" t="s">
        <v>159</v>
      </c>
      <c r="AU109" s="216" t="s">
        <v>85</v>
      </c>
      <c r="AY109" s="18" t="s">
        <v>156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83</v>
      </c>
      <c r="BK109" s="217">
        <f>ROUND(I109*H109,2)</f>
        <v>0</v>
      </c>
      <c r="BL109" s="18" t="s">
        <v>164</v>
      </c>
      <c r="BM109" s="216" t="s">
        <v>179</v>
      </c>
    </row>
    <row r="110" s="2" customFormat="1">
      <c r="A110" s="39"/>
      <c r="B110" s="40"/>
      <c r="C110" s="41"/>
      <c r="D110" s="218" t="s">
        <v>166</v>
      </c>
      <c r="E110" s="41"/>
      <c r="F110" s="219" t="s">
        <v>180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166</v>
      </c>
      <c r="AU110" s="18" t="s">
        <v>85</v>
      </c>
    </row>
    <row r="111" s="14" customFormat="1">
      <c r="A111" s="14"/>
      <c r="B111" s="234"/>
      <c r="C111" s="235"/>
      <c r="D111" s="225" t="s">
        <v>168</v>
      </c>
      <c r="E111" s="236" t="s">
        <v>19</v>
      </c>
      <c r="F111" s="237" t="s">
        <v>181</v>
      </c>
      <c r="G111" s="235"/>
      <c r="H111" s="238">
        <v>39.218000000000004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168</v>
      </c>
      <c r="AU111" s="244" t="s">
        <v>85</v>
      </c>
      <c r="AV111" s="14" t="s">
        <v>85</v>
      </c>
      <c r="AW111" s="14" t="s">
        <v>35</v>
      </c>
      <c r="AX111" s="14" t="s">
        <v>75</v>
      </c>
      <c r="AY111" s="244" t="s">
        <v>156</v>
      </c>
    </row>
    <row r="112" s="14" customFormat="1">
      <c r="A112" s="14"/>
      <c r="B112" s="234"/>
      <c r="C112" s="235"/>
      <c r="D112" s="225" t="s">
        <v>168</v>
      </c>
      <c r="E112" s="236" t="s">
        <v>19</v>
      </c>
      <c r="F112" s="237" t="s">
        <v>182</v>
      </c>
      <c r="G112" s="235"/>
      <c r="H112" s="238">
        <v>23.449999999999999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168</v>
      </c>
      <c r="AU112" s="244" t="s">
        <v>85</v>
      </c>
      <c r="AV112" s="14" t="s">
        <v>85</v>
      </c>
      <c r="AW112" s="14" t="s">
        <v>35</v>
      </c>
      <c r="AX112" s="14" t="s">
        <v>75</v>
      </c>
      <c r="AY112" s="244" t="s">
        <v>156</v>
      </c>
    </row>
    <row r="113" s="14" customFormat="1">
      <c r="A113" s="14"/>
      <c r="B113" s="234"/>
      <c r="C113" s="235"/>
      <c r="D113" s="225" t="s">
        <v>168</v>
      </c>
      <c r="E113" s="236" t="s">
        <v>19</v>
      </c>
      <c r="F113" s="237" t="s">
        <v>183</v>
      </c>
      <c r="G113" s="235"/>
      <c r="H113" s="238">
        <v>27.829999999999998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168</v>
      </c>
      <c r="AU113" s="244" t="s">
        <v>85</v>
      </c>
      <c r="AV113" s="14" t="s">
        <v>85</v>
      </c>
      <c r="AW113" s="14" t="s">
        <v>35</v>
      </c>
      <c r="AX113" s="14" t="s">
        <v>75</v>
      </c>
      <c r="AY113" s="244" t="s">
        <v>156</v>
      </c>
    </row>
    <row r="114" s="14" customFormat="1">
      <c r="A114" s="14"/>
      <c r="B114" s="234"/>
      <c r="C114" s="235"/>
      <c r="D114" s="225" t="s">
        <v>168</v>
      </c>
      <c r="E114" s="236" t="s">
        <v>19</v>
      </c>
      <c r="F114" s="237" t="s">
        <v>184</v>
      </c>
      <c r="G114" s="235"/>
      <c r="H114" s="238">
        <v>15.574999999999999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168</v>
      </c>
      <c r="AU114" s="244" t="s">
        <v>85</v>
      </c>
      <c r="AV114" s="14" t="s">
        <v>85</v>
      </c>
      <c r="AW114" s="14" t="s">
        <v>35</v>
      </c>
      <c r="AX114" s="14" t="s">
        <v>75</v>
      </c>
      <c r="AY114" s="244" t="s">
        <v>156</v>
      </c>
    </row>
    <row r="115" s="14" customFormat="1">
      <c r="A115" s="14"/>
      <c r="B115" s="234"/>
      <c r="C115" s="235"/>
      <c r="D115" s="225" t="s">
        <v>168</v>
      </c>
      <c r="E115" s="236" t="s">
        <v>19</v>
      </c>
      <c r="F115" s="237" t="s">
        <v>185</v>
      </c>
      <c r="G115" s="235"/>
      <c r="H115" s="238">
        <v>41.603000000000002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168</v>
      </c>
      <c r="AU115" s="244" t="s">
        <v>85</v>
      </c>
      <c r="AV115" s="14" t="s">
        <v>85</v>
      </c>
      <c r="AW115" s="14" t="s">
        <v>35</v>
      </c>
      <c r="AX115" s="14" t="s">
        <v>75</v>
      </c>
      <c r="AY115" s="244" t="s">
        <v>156</v>
      </c>
    </row>
    <row r="116" s="14" customFormat="1">
      <c r="A116" s="14"/>
      <c r="B116" s="234"/>
      <c r="C116" s="235"/>
      <c r="D116" s="225" t="s">
        <v>168</v>
      </c>
      <c r="E116" s="236" t="s">
        <v>19</v>
      </c>
      <c r="F116" s="237" t="s">
        <v>186</v>
      </c>
      <c r="G116" s="235"/>
      <c r="H116" s="238">
        <v>13.475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4" t="s">
        <v>168</v>
      </c>
      <c r="AU116" s="244" t="s">
        <v>85</v>
      </c>
      <c r="AV116" s="14" t="s">
        <v>85</v>
      </c>
      <c r="AW116" s="14" t="s">
        <v>35</v>
      </c>
      <c r="AX116" s="14" t="s">
        <v>75</v>
      </c>
      <c r="AY116" s="244" t="s">
        <v>156</v>
      </c>
    </row>
    <row r="117" s="14" customFormat="1">
      <c r="A117" s="14"/>
      <c r="B117" s="234"/>
      <c r="C117" s="235"/>
      <c r="D117" s="225" t="s">
        <v>168</v>
      </c>
      <c r="E117" s="236" t="s">
        <v>19</v>
      </c>
      <c r="F117" s="237" t="s">
        <v>187</v>
      </c>
      <c r="G117" s="235"/>
      <c r="H117" s="238">
        <v>12.25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168</v>
      </c>
      <c r="AU117" s="244" t="s">
        <v>85</v>
      </c>
      <c r="AV117" s="14" t="s">
        <v>85</v>
      </c>
      <c r="AW117" s="14" t="s">
        <v>35</v>
      </c>
      <c r="AX117" s="14" t="s">
        <v>75</v>
      </c>
      <c r="AY117" s="244" t="s">
        <v>156</v>
      </c>
    </row>
    <row r="118" s="14" customFormat="1">
      <c r="A118" s="14"/>
      <c r="B118" s="234"/>
      <c r="C118" s="235"/>
      <c r="D118" s="225" t="s">
        <v>168</v>
      </c>
      <c r="E118" s="236" t="s">
        <v>19</v>
      </c>
      <c r="F118" s="237" t="s">
        <v>188</v>
      </c>
      <c r="G118" s="235"/>
      <c r="H118" s="238">
        <v>33.688000000000002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168</v>
      </c>
      <c r="AU118" s="244" t="s">
        <v>85</v>
      </c>
      <c r="AV118" s="14" t="s">
        <v>85</v>
      </c>
      <c r="AW118" s="14" t="s">
        <v>35</v>
      </c>
      <c r="AX118" s="14" t="s">
        <v>75</v>
      </c>
      <c r="AY118" s="244" t="s">
        <v>156</v>
      </c>
    </row>
    <row r="119" s="14" customFormat="1">
      <c r="A119" s="14"/>
      <c r="B119" s="234"/>
      <c r="C119" s="235"/>
      <c r="D119" s="225" t="s">
        <v>168</v>
      </c>
      <c r="E119" s="236" t="s">
        <v>19</v>
      </c>
      <c r="F119" s="237" t="s">
        <v>189</v>
      </c>
      <c r="G119" s="235"/>
      <c r="H119" s="238">
        <v>16.559999999999999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168</v>
      </c>
      <c r="AU119" s="244" t="s">
        <v>85</v>
      </c>
      <c r="AV119" s="14" t="s">
        <v>85</v>
      </c>
      <c r="AW119" s="14" t="s">
        <v>35</v>
      </c>
      <c r="AX119" s="14" t="s">
        <v>75</v>
      </c>
      <c r="AY119" s="244" t="s">
        <v>156</v>
      </c>
    </row>
    <row r="120" s="14" customFormat="1">
      <c r="A120" s="14"/>
      <c r="B120" s="234"/>
      <c r="C120" s="235"/>
      <c r="D120" s="225" t="s">
        <v>168</v>
      </c>
      <c r="E120" s="236" t="s">
        <v>19</v>
      </c>
      <c r="F120" s="237" t="s">
        <v>190</v>
      </c>
      <c r="G120" s="235"/>
      <c r="H120" s="238">
        <v>32.640000000000001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4" t="s">
        <v>168</v>
      </c>
      <c r="AU120" s="244" t="s">
        <v>85</v>
      </c>
      <c r="AV120" s="14" t="s">
        <v>85</v>
      </c>
      <c r="AW120" s="14" t="s">
        <v>35</v>
      </c>
      <c r="AX120" s="14" t="s">
        <v>75</v>
      </c>
      <c r="AY120" s="244" t="s">
        <v>156</v>
      </c>
    </row>
    <row r="121" s="14" customFormat="1">
      <c r="A121" s="14"/>
      <c r="B121" s="234"/>
      <c r="C121" s="235"/>
      <c r="D121" s="225" t="s">
        <v>168</v>
      </c>
      <c r="E121" s="236" t="s">
        <v>19</v>
      </c>
      <c r="F121" s="237" t="s">
        <v>191</v>
      </c>
      <c r="G121" s="235"/>
      <c r="H121" s="238">
        <v>7.5739999999999998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168</v>
      </c>
      <c r="AU121" s="244" t="s">
        <v>85</v>
      </c>
      <c r="AV121" s="14" t="s">
        <v>85</v>
      </c>
      <c r="AW121" s="14" t="s">
        <v>35</v>
      </c>
      <c r="AX121" s="14" t="s">
        <v>75</v>
      </c>
      <c r="AY121" s="244" t="s">
        <v>156</v>
      </c>
    </row>
    <row r="122" s="14" customFormat="1">
      <c r="A122" s="14"/>
      <c r="B122" s="234"/>
      <c r="C122" s="235"/>
      <c r="D122" s="225" t="s">
        <v>168</v>
      </c>
      <c r="E122" s="236" t="s">
        <v>19</v>
      </c>
      <c r="F122" s="237" t="s">
        <v>192</v>
      </c>
      <c r="G122" s="235"/>
      <c r="H122" s="238">
        <v>8.7579999999999991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168</v>
      </c>
      <c r="AU122" s="244" t="s">
        <v>85</v>
      </c>
      <c r="AV122" s="14" t="s">
        <v>85</v>
      </c>
      <c r="AW122" s="14" t="s">
        <v>35</v>
      </c>
      <c r="AX122" s="14" t="s">
        <v>75</v>
      </c>
      <c r="AY122" s="244" t="s">
        <v>156</v>
      </c>
    </row>
    <row r="123" s="14" customFormat="1">
      <c r="A123" s="14"/>
      <c r="B123" s="234"/>
      <c r="C123" s="235"/>
      <c r="D123" s="225" t="s">
        <v>168</v>
      </c>
      <c r="E123" s="236" t="s">
        <v>19</v>
      </c>
      <c r="F123" s="237" t="s">
        <v>193</v>
      </c>
      <c r="G123" s="235"/>
      <c r="H123" s="238">
        <v>6.0899999999999999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168</v>
      </c>
      <c r="AU123" s="244" t="s">
        <v>85</v>
      </c>
      <c r="AV123" s="14" t="s">
        <v>85</v>
      </c>
      <c r="AW123" s="14" t="s">
        <v>35</v>
      </c>
      <c r="AX123" s="14" t="s">
        <v>75</v>
      </c>
      <c r="AY123" s="244" t="s">
        <v>156</v>
      </c>
    </row>
    <row r="124" s="14" customFormat="1">
      <c r="A124" s="14"/>
      <c r="B124" s="234"/>
      <c r="C124" s="235"/>
      <c r="D124" s="225" t="s">
        <v>168</v>
      </c>
      <c r="E124" s="236" t="s">
        <v>19</v>
      </c>
      <c r="F124" s="237" t="s">
        <v>194</v>
      </c>
      <c r="G124" s="235"/>
      <c r="H124" s="238">
        <v>25.742999999999999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168</v>
      </c>
      <c r="AU124" s="244" t="s">
        <v>85</v>
      </c>
      <c r="AV124" s="14" t="s">
        <v>85</v>
      </c>
      <c r="AW124" s="14" t="s">
        <v>35</v>
      </c>
      <c r="AX124" s="14" t="s">
        <v>75</v>
      </c>
      <c r="AY124" s="244" t="s">
        <v>156</v>
      </c>
    </row>
    <row r="125" s="14" customFormat="1">
      <c r="A125" s="14"/>
      <c r="B125" s="234"/>
      <c r="C125" s="235"/>
      <c r="D125" s="225" t="s">
        <v>168</v>
      </c>
      <c r="E125" s="236" t="s">
        <v>19</v>
      </c>
      <c r="F125" s="237" t="s">
        <v>195</v>
      </c>
      <c r="G125" s="235"/>
      <c r="H125" s="238">
        <v>7.7199999999999998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168</v>
      </c>
      <c r="AU125" s="244" t="s">
        <v>85</v>
      </c>
      <c r="AV125" s="14" t="s">
        <v>85</v>
      </c>
      <c r="AW125" s="14" t="s">
        <v>35</v>
      </c>
      <c r="AX125" s="14" t="s">
        <v>75</v>
      </c>
      <c r="AY125" s="244" t="s">
        <v>156</v>
      </c>
    </row>
    <row r="126" s="15" customFormat="1">
      <c r="A126" s="15"/>
      <c r="B126" s="245"/>
      <c r="C126" s="246"/>
      <c r="D126" s="225" t="s">
        <v>168</v>
      </c>
      <c r="E126" s="247" t="s">
        <v>19</v>
      </c>
      <c r="F126" s="248" t="s">
        <v>196</v>
      </c>
      <c r="G126" s="246"/>
      <c r="H126" s="249">
        <v>312.17399999999998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5" t="s">
        <v>168</v>
      </c>
      <c r="AU126" s="255" t="s">
        <v>85</v>
      </c>
      <c r="AV126" s="15" t="s">
        <v>164</v>
      </c>
      <c r="AW126" s="15" t="s">
        <v>35</v>
      </c>
      <c r="AX126" s="15" t="s">
        <v>83</v>
      </c>
      <c r="AY126" s="255" t="s">
        <v>156</v>
      </c>
    </row>
    <row r="127" s="2" customFormat="1" ht="21.75" customHeight="1">
      <c r="A127" s="39"/>
      <c r="B127" s="40"/>
      <c r="C127" s="205" t="s">
        <v>164</v>
      </c>
      <c r="D127" s="205" t="s">
        <v>159</v>
      </c>
      <c r="E127" s="206" t="s">
        <v>197</v>
      </c>
      <c r="F127" s="207" t="s">
        <v>198</v>
      </c>
      <c r="G127" s="208" t="s">
        <v>199</v>
      </c>
      <c r="H127" s="209">
        <v>2.8319999999999999</v>
      </c>
      <c r="I127" s="210"/>
      <c r="J127" s="211">
        <f>ROUND(I127*H127,2)</f>
        <v>0</v>
      </c>
      <c r="K127" s="207" t="s">
        <v>163</v>
      </c>
      <c r="L127" s="45"/>
      <c r="M127" s="212" t="s">
        <v>19</v>
      </c>
      <c r="N127" s="213" t="s">
        <v>46</v>
      </c>
      <c r="O127" s="85"/>
      <c r="P127" s="214">
        <f>O127*H127</f>
        <v>0</v>
      </c>
      <c r="Q127" s="214">
        <v>2.5018699999999998</v>
      </c>
      <c r="R127" s="214">
        <f>Q127*H127</f>
        <v>7.0852958399999988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164</v>
      </c>
      <c r="AT127" s="216" t="s">
        <v>159</v>
      </c>
      <c r="AU127" s="216" t="s">
        <v>85</v>
      </c>
      <c r="AY127" s="18" t="s">
        <v>156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83</v>
      </c>
      <c r="BK127" s="217">
        <f>ROUND(I127*H127,2)</f>
        <v>0</v>
      </c>
      <c r="BL127" s="18" t="s">
        <v>164</v>
      </c>
      <c r="BM127" s="216" t="s">
        <v>200</v>
      </c>
    </row>
    <row r="128" s="2" customFormat="1">
      <c r="A128" s="39"/>
      <c r="B128" s="40"/>
      <c r="C128" s="41"/>
      <c r="D128" s="218" t="s">
        <v>166</v>
      </c>
      <c r="E128" s="41"/>
      <c r="F128" s="219" t="s">
        <v>201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166</v>
      </c>
      <c r="AU128" s="18" t="s">
        <v>85</v>
      </c>
    </row>
    <row r="129" s="13" customFormat="1">
      <c r="A129" s="13"/>
      <c r="B129" s="223"/>
      <c r="C129" s="224"/>
      <c r="D129" s="225" t="s">
        <v>168</v>
      </c>
      <c r="E129" s="226" t="s">
        <v>19</v>
      </c>
      <c r="F129" s="227" t="s">
        <v>202</v>
      </c>
      <c r="G129" s="224"/>
      <c r="H129" s="226" t="s">
        <v>19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168</v>
      </c>
      <c r="AU129" s="233" t="s">
        <v>85</v>
      </c>
      <c r="AV129" s="13" t="s">
        <v>83</v>
      </c>
      <c r="AW129" s="13" t="s">
        <v>35</v>
      </c>
      <c r="AX129" s="13" t="s">
        <v>75</v>
      </c>
      <c r="AY129" s="233" t="s">
        <v>156</v>
      </c>
    </row>
    <row r="130" s="14" customFormat="1">
      <c r="A130" s="14"/>
      <c r="B130" s="234"/>
      <c r="C130" s="235"/>
      <c r="D130" s="225" t="s">
        <v>168</v>
      </c>
      <c r="E130" s="236" t="s">
        <v>19</v>
      </c>
      <c r="F130" s="237" t="s">
        <v>203</v>
      </c>
      <c r="G130" s="235"/>
      <c r="H130" s="238">
        <v>0.27400000000000002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168</v>
      </c>
      <c r="AU130" s="244" t="s">
        <v>85</v>
      </c>
      <c r="AV130" s="14" t="s">
        <v>85</v>
      </c>
      <c r="AW130" s="14" t="s">
        <v>35</v>
      </c>
      <c r="AX130" s="14" t="s">
        <v>75</v>
      </c>
      <c r="AY130" s="244" t="s">
        <v>156</v>
      </c>
    </row>
    <row r="131" s="13" customFormat="1">
      <c r="A131" s="13"/>
      <c r="B131" s="223"/>
      <c r="C131" s="224"/>
      <c r="D131" s="225" t="s">
        <v>168</v>
      </c>
      <c r="E131" s="226" t="s">
        <v>19</v>
      </c>
      <c r="F131" s="227" t="s">
        <v>204</v>
      </c>
      <c r="G131" s="224"/>
      <c r="H131" s="226" t="s">
        <v>19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168</v>
      </c>
      <c r="AU131" s="233" t="s">
        <v>85</v>
      </c>
      <c r="AV131" s="13" t="s">
        <v>83</v>
      </c>
      <c r="AW131" s="13" t="s">
        <v>35</v>
      </c>
      <c r="AX131" s="13" t="s">
        <v>75</v>
      </c>
      <c r="AY131" s="233" t="s">
        <v>156</v>
      </c>
    </row>
    <row r="132" s="14" customFormat="1">
      <c r="A132" s="14"/>
      <c r="B132" s="234"/>
      <c r="C132" s="235"/>
      <c r="D132" s="225" t="s">
        <v>168</v>
      </c>
      <c r="E132" s="236" t="s">
        <v>19</v>
      </c>
      <c r="F132" s="237" t="s">
        <v>205</v>
      </c>
      <c r="G132" s="235"/>
      <c r="H132" s="238">
        <v>0.23400000000000001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168</v>
      </c>
      <c r="AU132" s="244" t="s">
        <v>85</v>
      </c>
      <c r="AV132" s="14" t="s">
        <v>85</v>
      </c>
      <c r="AW132" s="14" t="s">
        <v>35</v>
      </c>
      <c r="AX132" s="14" t="s">
        <v>75</v>
      </c>
      <c r="AY132" s="244" t="s">
        <v>156</v>
      </c>
    </row>
    <row r="133" s="14" customFormat="1">
      <c r="A133" s="14"/>
      <c r="B133" s="234"/>
      <c r="C133" s="235"/>
      <c r="D133" s="225" t="s">
        <v>168</v>
      </c>
      <c r="E133" s="236" t="s">
        <v>19</v>
      </c>
      <c r="F133" s="237" t="s">
        <v>206</v>
      </c>
      <c r="G133" s="235"/>
      <c r="H133" s="238">
        <v>0.20499999999999999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168</v>
      </c>
      <c r="AU133" s="244" t="s">
        <v>85</v>
      </c>
      <c r="AV133" s="14" t="s">
        <v>85</v>
      </c>
      <c r="AW133" s="14" t="s">
        <v>35</v>
      </c>
      <c r="AX133" s="14" t="s">
        <v>75</v>
      </c>
      <c r="AY133" s="244" t="s">
        <v>156</v>
      </c>
    </row>
    <row r="134" s="14" customFormat="1">
      <c r="A134" s="14"/>
      <c r="B134" s="234"/>
      <c r="C134" s="235"/>
      <c r="D134" s="225" t="s">
        <v>168</v>
      </c>
      <c r="E134" s="236" t="s">
        <v>19</v>
      </c>
      <c r="F134" s="237" t="s">
        <v>207</v>
      </c>
      <c r="G134" s="235"/>
      <c r="H134" s="238">
        <v>0.316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168</v>
      </c>
      <c r="AU134" s="244" t="s">
        <v>85</v>
      </c>
      <c r="AV134" s="14" t="s">
        <v>85</v>
      </c>
      <c r="AW134" s="14" t="s">
        <v>35</v>
      </c>
      <c r="AX134" s="14" t="s">
        <v>75</v>
      </c>
      <c r="AY134" s="244" t="s">
        <v>156</v>
      </c>
    </row>
    <row r="135" s="14" customFormat="1">
      <c r="A135" s="14"/>
      <c r="B135" s="234"/>
      <c r="C135" s="235"/>
      <c r="D135" s="225" t="s">
        <v>168</v>
      </c>
      <c r="E135" s="236" t="s">
        <v>19</v>
      </c>
      <c r="F135" s="237" t="s">
        <v>208</v>
      </c>
      <c r="G135" s="235"/>
      <c r="H135" s="238">
        <v>0.33600000000000002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168</v>
      </c>
      <c r="AU135" s="244" t="s">
        <v>85</v>
      </c>
      <c r="AV135" s="14" t="s">
        <v>85</v>
      </c>
      <c r="AW135" s="14" t="s">
        <v>35</v>
      </c>
      <c r="AX135" s="14" t="s">
        <v>75</v>
      </c>
      <c r="AY135" s="244" t="s">
        <v>156</v>
      </c>
    </row>
    <row r="136" s="14" customFormat="1">
      <c r="A136" s="14"/>
      <c r="B136" s="234"/>
      <c r="C136" s="235"/>
      <c r="D136" s="225" t="s">
        <v>168</v>
      </c>
      <c r="E136" s="236" t="s">
        <v>19</v>
      </c>
      <c r="F136" s="237" t="s">
        <v>209</v>
      </c>
      <c r="G136" s="235"/>
      <c r="H136" s="238">
        <v>0.21099999999999999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168</v>
      </c>
      <c r="AU136" s="244" t="s">
        <v>85</v>
      </c>
      <c r="AV136" s="14" t="s">
        <v>85</v>
      </c>
      <c r="AW136" s="14" t="s">
        <v>35</v>
      </c>
      <c r="AX136" s="14" t="s">
        <v>75</v>
      </c>
      <c r="AY136" s="244" t="s">
        <v>156</v>
      </c>
    </row>
    <row r="137" s="14" customFormat="1">
      <c r="A137" s="14"/>
      <c r="B137" s="234"/>
      <c r="C137" s="235"/>
      <c r="D137" s="225" t="s">
        <v>168</v>
      </c>
      <c r="E137" s="236" t="s">
        <v>19</v>
      </c>
      <c r="F137" s="237" t="s">
        <v>210</v>
      </c>
      <c r="G137" s="235"/>
      <c r="H137" s="238">
        <v>0.20499999999999999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4" t="s">
        <v>168</v>
      </c>
      <c r="AU137" s="244" t="s">
        <v>85</v>
      </c>
      <c r="AV137" s="14" t="s">
        <v>85</v>
      </c>
      <c r="AW137" s="14" t="s">
        <v>35</v>
      </c>
      <c r="AX137" s="14" t="s">
        <v>75</v>
      </c>
      <c r="AY137" s="244" t="s">
        <v>156</v>
      </c>
    </row>
    <row r="138" s="14" customFormat="1">
      <c r="A138" s="14"/>
      <c r="B138" s="234"/>
      <c r="C138" s="235"/>
      <c r="D138" s="225" t="s">
        <v>168</v>
      </c>
      <c r="E138" s="236" t="s">
        <v>19</v>
      </c>
      <c r="F138" s="237" t="s">
        <v>211</v>
      </c>
      <c r="G138" s="235"/>
      <c r="H138" s="238">
        <v>0.19400000000000001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168</v>
      </c>
      <c r="AU138" s="244" t="s">
        <v>85</v>
      </c>
      <c r="AV138" s="14" t="s">
        <v>85</v>
      </c>
      <c r="AW138" s="14" t="s">
        <v>35</v>
      </c>
      <c r="AX138" s="14" t="s">
        <v>75</v>
      </c>
      <c r="AY138" s="244" t="s">
        <v>156</v>
      </c>
    </row>
    <row r="139" s="14" customFormat="1">
      <c r="A139" s="14"/>
      <c r="B139" s="234"/>
      <c r="C139" s="235"/>
      <c r="D139" s="225" t="s">
        <v>168</v>
      </c>
      <c r="E139" s="236" t="s">
        <v>19</v>
      </c>
      <c r="F139" s="237" t="s">
        <v>212</v>
      </c>
      <c r="G139" s="235"/>
      <c r="H139" s="238">
        <v>0.23200000000000001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168</v>
      </c>
      <c r="AU139" s="244" t="s">
        <v>85</v>
      </c>
      <c r="AV139" s="14" t="s">
        <v>85</v>
      </c>
      <c r="AW139" s="14" t="s">
        <v>35</v>
      </c>
      <c r="AX139" s="14" t="s">
        <v>75</v>
      </c>
      <c r="AY139" s="244" t="s">
        <v>156</v>
      </c>
    </row>
    <row r="140" s="14" customFormat="1">
      <c r="A140" s="14"/>
      <c r="B140" s="234"/>
      <c r="C140" s="235"/>
      <c r="D140" s="225" t="s">
        <v>168</v>
      </c>
      <c r="E140" s="236" t="s">
        <v>19</v>
      </c>
      <c r="F140" s="237" t="s">
        <v>213</v>
      </c>
      <c r="G140" s="235"/>
      <c r="H140" s="238">
        <v>0.19300000000000001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168</v>
      </c>
      <c r="AU140" s="244" t="s">
        <v>85</v>
      </c>
      <c r="AV140" s="14" t="s">
        <v>85</v>
      </c>
      <c r="AW140" s="14" t="s">
        <v>35</v>
      </c>
      <c r="AX140" s="14" t="s">
        <v>75</v>
      </c>
      <c r="AY140" s="244" t="s">
        <v>156</v>
      </c>
    </row>
    <row r="141" s="14" customFormat="1">
      <c r="A141" s="14"/>
      <c r="B141" s="234"/>
      <c r="C141" s="235"/>
      <c r="D141" s="225" t="s">
        <v>168</v>
      </c>
      <c r="E141" s="236" t="s">
        <v>19</v>
      </c>
      <c r="F141" s="237" t="s">
        <v>214</v>
      </c>
      <c r="G141" s="235"/>
      <c r="H141" s="238">
        <v>0.22500000000000001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168</v>
      </c>
      <c r="AU141" s="244" t="s">
        <v>85</v>
      </c>
      <c r="AV141" s="14" t="s">
        <v>85</v>
      </c>
      <c r="AW141" s="14" t="s">
        <v>35</v>
      </c>
      <c r="AX141" s="14" t="s">
        <v>75</v>
      </c>
      <c r="AY141" s="244" t="s">
        <v>156</v>
      </c>
    </row>
    <row r="142" s="14" customFormat="1">
      <c r="A142" s="14"/>
      <c r="B142" s="234"/>
      <c r="C142" s="235"/>
      <c r="D142" s="225" t="s">
        <v>168</v>
      </c>
      <c r="E142" s="236" t="s">
        <v>19</v>
      </c>
      <c r="F142" s="237" t="s">
        <v>215</v>
      </c>
      <c r="G142" s="235"/>
      <c r="H142" s="238">
        <v>0.20699999999999999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168</v>
      </c>
      <c r="AU142" s="244" t="s">
        <v>85</v>
      </c>
      <c r="AV142" s="14" t="s">
        <v>85</v>
      </c>
      <c r="AW142" s="14" t="s">
        <v>35</v>
      </c>
      <c r="AX142" s="14" t="s">
        <v>75</v>
      </c>
      <c r="AY142" s="244" t="s">
        <v>156</v>
      </c>
    </row>
    <row r="143" s="15" customFormat="1">
      <c r="A143" s="15"/>
      <c r="B143" s="245"/>
      <c r="C143" s="246"/>
      <c r="D143" s="225" t="s">
        <v>168</v>
      </c>
      <c r="E143" s="247" t="s">
        <v>19</v>
      </c>
      <c r="F143" s="248" t="s">
        <v>196</v>
      </c>
      <c r="G143" s="246"/>
      <c r="H143" s="249">
        <v>2.8320000000000003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5" t="s">
        <v>168</v>
      </c>
      <c r="AU143" s="255" t="s">
        <v>85</v>
      </c>
      <c r="AV143" s="15" t="s">
        <v>164</v>
      </c>
      <c r="AW143" s="15" t="s">
        <v>35</v>
      </c>
      <c r="AX143" s="15" t="s">
        <v>83</v>
      </c>
      <c r="AY143" s="255" t="s">
        <v>156</v>
      </c>
    </row>
    <row r="144" s="2" customFormat="1" ht="24.15" customHeight="1">
      <c r="A144" s="39"/>
      <c r="B144" s="40"/>
      <c r="C144" s="205" t="s">
        <v>216</v>
      </c>
      <c r="D144" s="205" t="s">
        <v>159</v>
      </c>
      <c r="E144" s="206" t="s">
        <v>217</v>
      </c>
      <c r="F144" s="207" t="s">
        <v>218</v>
      </c>
      <c r="G144" s="208" t="s">
        <v>199</v>
      </c>
      <c r="H144" s="209">
        <v>2.8319999999999999</v>
      </c>
      <c r="I144" s="210"/>
      <c r="J144" s="211">
        <f>ROUND(I144*H144,2)</f>
        <v>0</v>
      </c>
      <c r="K144" s="207" t="s">
        <v>163</v>
      </c>
      <c r="L144" s="45"/>
      <c r="M144" s="212" t="s">
        <v>19</v>
      </c>
      <c r="N144" s="213" t="s">
        <v>46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164</v>
      </c>
      <c r="AT144" s="216" t="s">
        <v>159</v>
      </c>
      <c r="AU144" s="216" t="s">
        <v>85</v>
      </c>
      <c r="AY144" s="18" t="s">
        <v>156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83</v>
      </c>
      <c r="BK144" s="217">
        <f>ROUND(I144*H144,2)</f>
        <v>0</v>
      </c>
      <c r="BL144" s="18" t="s">
        <v>164</v>
      </c>
      <c r="BM144" s="216" t="s">
        <v>219</v>
      </c>
    </row>
    <row r="145" s="2" customFormat="1">
      <c r="A145" s="39"/>
      <c r="B145" s="40"/>
      <c r="C145" s="41"/>
      <c r="D145" s="218" t="s">
        <v>166</v>
      </c>
      <c r="E145" s="41"/>
      <c r="F145" s="219" t="s">
        <v>220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166</v>
      </c>
      <c r="AU145" s="18" t="s">
        <v>85</v>
      </c>
    </row>
    <row r="146" s="2" customFormat="1" ht="21.75" customHeight="1">
      <c r="A146" s="39"/>
      <c r="B146" s="40"/>
      <c r="C146" s="205" t="s">
        <v>171</v>
      </c>
      <c r="D146" s="205" t="s">
        <v>159</v>
      </c>
      <c r="E146" s="206" t="s">
        <v>221</v>
      </c>
      <c r="F146" s="207" t="s">
        <v>222</v>
      </c>
      <c r="G146" s="208" t="s">
        <v>199</v>
      </c>
      <c r="H146" s="209">
        <v>2.8319999999999999</v>
      </c>
      <c r="I146" s="210"/>
      <c r="J146" s="211">
        <f>ROUND(I146*H146,2)</f>
        <v>0</v>
      </c>
      <c r="K146" s="207" t="s">
        <v>163</v>
      </c>
      <c r="L146" s="45"/>
      <c r="M146" s="212" t="s">
        <v>19</v>
      </c>
      <c r="N146" s="213" t="s">
        <v>46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164</v>
      </c>
      <c r="AT146" s="216" t="s">
        <v>159</v>
      </c>
      <c r="AU146" s="216" t="s">
        <v>85</v>
      </c>
      <c r="AY146" s="18" t="s">
        <v>156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83</v>
      </c>
      <c r="BK146" s="217">
        <f>ROUND(I146*H146,2)</f>
        <v>0</v>
      </c>
      <c r="BL146" s="18" t="s">
        <v>164</v>
      </c>
      <c r="BM146" s="216" t="s">
        <v>223</v>
      </c>
    </row>
    <row r="147" s="2" customFormat="1">
      <c r="A147" s="39"/>
      <c r="B147" s="40"/>
      <c r="C147" s="41"/>
      <c r="D147" s="218" t="s">
        <v>166</v>
      </c>
      <c r="E147" s="41"/>
      <c r="F147" s="219" t="s">
        <v>224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166</v>
      </c>
      <c r="AU147" s="18" t="s">
        <v>85</v>
      </c>
    </row>
    <row r="148" s="2" customFormat="1" ht="16.5" customHeight="1">
      <c r="A148" s="39"/>
      <c r="B148" s="40"/>
      <c r="C148" s="205" t="s">
        <v>225</v>
      </c>
      <c r="D148" s="205" t="s">
        <v>159</v>
      </c>
      <c r="E148" s="206" t="s">
        <v>226</v>
      </c>
      <c r="F148" s="207" t="s">
        <v>227</v>
      </c>
      <c r="G148" s="208" t="s">
        <v>228</v>
      </c>
      <c r="H148" s="209">
        <v>0.14199999999999999</v>
      </c>
      <c r="I148" s="210"/>
      <c r="J148" s="211">
        <f>ROUND(I148*H148,2)</f>
        <v>0</v>
      </c>
      <c r="K148" s="207" t="s">
        <v>163</v>
      </c>
      <c r="L148" s="45"/>
      <c r="M148" s="212" t="s">
        <v>19</v>
      </c>
      <c r="N148" s="213" t="s">
        <v>46</v>
      </c>
      <c r="O148" s="85"/>
      <c r="P148" s="214">
        <f>O148*H148</f>
        <v>0</v>
      </c>
      <c r="Q148" s="214">
        <v>1.06277</v>
      </c>
      <c r="R148" s="214">
        <f>Q148*H148</f>
        <v>0.15091333999999998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164</v>
      </c>
      <c r="AT148" s="216" t="s">
        <v>159</v>
      </c>
      <c r="AU148" s="216" t="s">
        <v>85</v>
      </c>
      <c r="AY148" s="18" t="s">
        <v>156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83</v>
      </c>
      <c r="BK148" s="217">
        <f>ROUND(I148*H148,2)</f>
        <v>0</v>
      </c>
      <c r="BL148" s="18" t="s">
        <v>164</v>
      </c>
      <c r="BM148" s="216" t="s">
        <v>229</v>
      </c>
    </row>
    <row r="149" s="2" customFormat="1">
      <c r="A149" s="39"/>
      <c r="B149" s="40"/>
      <c r="C149" s="41"/>
      <c r="D149" s="218" t="s">
        <v>166</v>
      </c>
      <c r="E149" s="41"/>
      <c r="F149" s="219" t="s">
        <v>230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166</v>
      </c>
      <c r="AU149" s="18" t="s">
        <v>85</v>
      </c>
    </row>
    <row r="150" s="13" customFormat="1">
      <c r="A150" s="13"/>
      <c r="B150" s="223"/>
      <c r="C150" s="224"/>
      <c r="D150" s="225" t="s">
        <v>168</v>
      </c>
      <c r="E150" s="226" t="s">
        <v>19</v>
      </c>
      <c r="F150" s="227" t="s">
        <v>202</v>
      </c>
      <c r="G150" s="224"/>
      <c r="H150" s="226" t="s">
        <v>19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168</v>
      </c>
      <c r="AU150" s="233" t="s">
        <v>85</v>
      </c>
      <c r="AV150" s="13" t="s">
        <v>83</v>
      </c>
      <c r="AW150" s="13" t="s">
        <v>35</v>
      </c>
      <c r="AX150" s="13" t="s">
        <v>75</v>
      </c>
      <c r="AY150" s="233" t="s">
        <v>156</v>
      </c>
    </row>
    <row r="151" s="14" customFormat="1">
      <c r="A151" s="14"/>
      <c r="B151" s="234"/>
      <c r="C151" s="235"/>
      <c r="D151" s="225" t="s">
        <v>168</v>
      </c>
      <c r="E151" s="236" t="s">
        <v>19</v>
      </c>
      <c r="F151" s="237" t="s">
        <v>231</v>
      </c>
      <c r="G151" s="235"/>
      <c r="H151" s="238">
        <v>0.012999999999999999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4" t="s">
        <v>168</v>
      </c>
      <c r="AU151" s="244" t="s">
        <v>85</v>
      </c>
      <c r="AV151" s="14" t="s">
        <v>85</v>
      </c>
      <c r="AW151" s="14" t="s">
        <v>35</v>
      </c>
      <c r="AX151" s="14" t="s">
        <v>75</v>
      </c>
      <c r="AY151" s="244" t="s">
        <v>156</v>
      </c>
    </row>
    <row r="152" s="13" customFormat="1">
      <c r="A152" s="13"/>
      <c r="B152" s="223"/>
      <c r="C152" s="224"/>
      <c r="D152" s="225" t="s">
        <v>168</v>
      </c>
      <c r="E152" s="226" t="s">
        <v>19</v>
      </c>
      <c r="F152" s="227" t="s">
        <v>204</v>
      </c>
      <c r="G152" s="224"/>
      <c r="H152" s="226" t="s">
        <v>19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168</v>
      </c>
      <c r="AU152" s="233" t="s">
        <v>85</v>
      </c>
      <c r="AV152" s="13" t="s">
        <v>83</v>
      </c>
      <c r="AW152" s="13" t="s">
        <v>35</v>
      </c>
      <c r="AX152" s="13" t="s">
        <v>75</v>
      </c>
      <c r="AY152" s="233" t="s">
        <v>156</v>
      </c>
    </row>
    <row r="153" s="14" customFormat="1">
      <c r="A153" s="14"/>
      <c r="B153" s="234"/>
      <c r="C153" s="235"/>
      <c r="D153" s="225" t="s">
        <v>168</v>
      </c>
      <c r="E153" s="236" t="s">
        <v>19</v>
      </c>
      <c r="F153" s="237" t="s">
        <v>232</v>
      </c>
      <c r="G153" s="235"/>
      <c r="H153" s="238">
        <v>0.012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168</v>
      </c>
      <c r="AU153" s="244" t="s">
        <v>85</v>
      </c>
      <c r="AV153" s="14" t="s">
        <v>85</v>
      </c>
      <c r="AW153" s="14" t="s">
        <v>35</v>
      </c>
      <c r="AX153" s="14" t="s">
        <v>75</v>
      </c>
      <c r="AY153" s="244" t="s">
        <v>156</v>
      </c>
    </row>
    <row r="154" s="14" customFormat="1">
      <c r="A154" s="14"/>
      <c r="B154" s="234"/>
      <c r="C154" s="235"/>
      <c r="D154" s="225" t="s">
        <v>168</v>
      </c>
      <c r="E154" s="236" t="s">
        <v>19</v>
      </c>
      <c r="F154" s="237" t="s">
        <v>233</v>
      </c>
      <c r="G154" s="235"/>
      <c r="H154" s="238">
        <v>0.01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168</v>
      </c>
      <c r="AU154" s="244" t="s">
        <v>85</v>
      </c>
      <c r="AV154" s="14" t="s">
        <v>85</v>
      </c>
      <c r="AW154" s="14" t="s">
        <v>35</v>
      </c>
      <c r="AX154" s="14" t="s">
        <v>75</v>
      </c>
      <c r="AY154" s="244" t="s">
        <v>156</v>
      </c>
    </row>
    <row r="155" s="14" customFormat="1">
      <c r="A155" s="14"/>
      <c r="B155" s="234"/>
      <c r="C155" s="235"/>
      <c r="D155" s="225" t="s">
        <v>168</v>
      </c>
      <c r="E155" s="236" t="s">
        <v>19</v>
      </c>
      <c r="F155" s="237" t="s">
        <v>234</v>
      </c>
      <c r="G155" s="235"/>
      <c r="H155" s="238">
        <v>0.016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168</v>
      </c>
      <c r="AU155" s="244" t="s">
        <v>85</v>
      </c>
      <c r="AV155" s="14" t="s">
        <v>85</v>
      </c>
      <c r="AW155" s="14" t="s">
        <v>35</v>
      </c>
      <c r="AX155" s="14" t="s">
        <v>75</v>
      </c>
      <c r="AY155" s="244" t="s">
        <v>156</v>
      </c>
    </row>
    <row r="156" s="14" customFormat="1">
      <c r="A156" s="14"/>
      <c r="B156" s="234"/>
      <c r="C156" s="235"/>
      <c r="D156" s="225" t="s">
        <v>168</v>
      </c>
      <c r="E156" s="236" t="s">
        <v>19</v>
      </c>
      <c r="F156" s="237" t="s">
        <v>235</v>
      </c>
      <c r="G156" s="235"/>
      <c r="H156" s="238">
        <v>0.017000000000000001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168</v>
      </c>
      <c r="AU156" s="244" t="s">
        <v>85</v>
      </c>
      <c r="AV156" s="14" t="s">
        <v>85</v>
      </c>
      <c r="AW156" s="14" t="s">
        <v>35</v>
      </c>
      <c r="AX156" s="14" t="s">
        <v>75</v>
      </c>
      <c r="AY156" s="244" t="s">
        <v>156</v>
      </c>
    </row>
    <row r="157" s="14" customFormat="1">
      <c r="A157" s="14"/>
      <c r="B157" s="234"/>
      <c r="C157" s="235"/>
      <c r="D157" s="225" t="s">
        <v>168</v>
      </c>
      <c r="E157" s="236" t="s">
        <v>19</v>
      </c>
      <c r="F157" s="237" t="s">
        <v>236</v>
      </c>
      <c r="G157" s="235"/>
      <c r="H157" s="238">
        <v>0.010999999999999999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168</v>
      </c>
      <c r="AU157" s="244" t="s">
        <v>85</v>
      </c>
      <c r="AV157" s="14" t="s">
        <v>85</v>
      </c>
      <c r="AW157" s="14" t="s">
        <v>35</v>
      </c>
      <c r="AX157" s="14" t="s">
        <v>75</v>
      </c>
      <c r="AY157" s="244" t="s">
        <v>156</v>
      </c>
    </row>
    <row r="158" s="14" customFormat="1">
      <c r="A158" s="14"/>
      <c r="B158" s="234"/>
      <c r="C158" s="235"/>
      <c r="D158" s="225" t="s">
        <v>168</v>
      </c>
      <c r="E158" s="236" t="s">
        <v>19</v>
      </c>
      <c r="F158" s="237" t="s">
        <v>237</v>
      </c>
      <c r="G158" s="235"/>
      <c r="H158" s="238">
        <v>0.01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168</v>
      </c>
      <c r="AU158" s="244" t="s">
        <v>85</v>
      </c>
      <c r="AV158" s="14" t="s">
        <v>85</v>
      </c>
      <c r="AW158" s="14" t="s">
        <v>35</v>
      </c>
      <c r="AX158" s="14" t="s">
        <v>75</v>
      </c>
      <c r="AY158" s="244" t="s">
        <v>156</v>
      </c>
    </row>
    <row r="159" s="14" customFormat="1">
      <c r="A159" s="14"/>
      <c r="B159" s="234"/>
      <c r="C159" s="235"/>
      <c r="D159" s="225" t="s">
        <v>168</v>
      </c>
      <c r="E159" s="236" t="s">
        <v>19</v>
      </c>
      <c r="F159" s="237" t="s">
        <v>238</v>
      </c>
      <c r="G159" s="235"/>
      <c r="H159" s="238">
        <v>0.01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168</v>
      </c>
      <c r="AU159" s="244" t="s">
        <v>85</v>
      </c>
      <c r="AV159" s="14" t="s">
        <v>85</v>
      </c>
      <c r="AW159" s="14" t="s">
        <v>35</v>
      </c>
      <c r="AX159" s="14" t="s">
        <v>75</v>
      </c>
      <c r="AY159" s="244" t="s">
        <v>156</v>
      </c>
    </row>
    <row r="160" s="14" customFormat="1">
      <c r="A160" s="14"/>
      <c r="B160" s="234"/>
      <c r="C160" s="235"/>
      <c r="D160" s="225" t="s">
        <v>168</v>
      </c>
      <c r="E160" s="236" t="s">
        <v>19</v>
      </c>
      <c r="F160" s="237" t="s">
        <v>239</v>
      </c>
      <c r="G160" s="235"/>
      <c r="H160" s="238">
        <v>0.012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168</v>
      </c>
      <c r="AU160" s="244" t="s">
        <v>85</v>
      </c>
      <c r="AV160" s="14" t="s">
        <v>85</v>
      </c>
      <c r="AW160" s="14" t="s">
        <v>35</v>
      </c>
      <c r="AX160" s="14" t="s">
        <v>75</v>
      </c>
      <c r="AY160" s="244" t="s">
        <v>156</v>
      </c>
    </row>
    <row r="161" s="14" customFormat="1">
      <c r="A161" s="14"/>
      <c r="B161" s="234"/>
      <c r="C161" s="235"/>
      <c r="D161" s="225" t="s">
        <v>168</v>
      </c>
      <c r="E161" s="236" t="s">
        <v>19</v>
      </c>
      <c r="F161" s="237" t="s">
        <v>240</v>
      </c>
      <c r="G161" s="235"/>
      <c r="H161" s="238">
        <v>0.01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168</v>
      </c>
      <c r="AU161" s="244" t="s">
        <v>85</v>
      </c>
      <c r="AV161" s="14" t="s">
        <v>85</v>
      </c>
      <c r="AW161" s="14" t="s">
        <v>35</v>
      </c>
      <c r="AX161" s="14" t="s">
        <v>75</v>
      </c>
      <c r="AY161" s="244" t="s">
        <v>156</v>
      </c>
    </row>
    <row r="162" s="14" customFormat="1">
      <c r="A162" s="14"/>
      <c r="B162" s="234"/>
      <c r="C162" s="235"/>
      <c r="D162" s="225" t="s">
        <v>168</v>
      </c>
      <c r="E162" s="236" t="s">
        <v>19</v>
      </c>
      <c r="F162" s="237" t="s">
        <v>241</v>
      </c>
      <c r="G162" s="235"/>
      <c r="H162" s="238">
        <v>0.010999999999999999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168</v>
      </c>
      <c r="AU162" s="244" t="s">
        <v>85</v>
      </c>
      <c r="AV162" s="14" t="s">
        <v>85</v>
      </c>
      <c r="AW162" s="14" t="s">
        <v>35</v>
      </c>
      <c r="AX162" s="14" t="s">
        <v>75</v>
      </c>
      <c r="AY162" s="244" t="s">
        <v>156</v>
      </c>
    </row>
    <row r="163" s="14" customFormat="1">
      <c r="A163" s="14"/>
      <c r="B163" s="234"/>
      <c r="C163" s="235"/>
      <c r="D163" s="225" t="s">
        <v>168</v>
      </c>
      <c r="E163" s="236" t="s">
        <v>19</v>
      </c>
      <c r="F163" s="237" t="s">
        <v>242</v>
      </c>
      <c r="G163" s="235"/>
      <c r="H163" s="238">
        <v>0.01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168</v>
      </c>
      <c r="AU163" s="244" t="s">
        <v>85</v>
      </c>
      <c r="AV163" s="14" t="s">
        <v>85</v>
      </c>
      <c r="AW163" s="14" t="s">
        <v>35</v>
      </c>
      <c r="AX163" s="14" t="s">
        <v>75</v>
      </c>
      <c r="AY163" s="244" t="s">
        <v>156</v>
      </c>
    </row>
    <row r="164" s="15" customFormat="1">
      <c r="A164" s="15"/>
      <c r="B164" s="245"/>
      <c r="C164" s="246"/>
      <c r="D164" s="225" t="s">
        <v>168</v>
      </c>
      <c r="E164" s="247" t="s">
        <v>19</v>
      </c>
      <c r="F164" s="248" t="s">
        <v>196</v>
      </c>
      <c r="G164" s="246"/>
      <c r="H164" s="249">
        <v>0.14199999999999999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5" t="s">
        <v>168</v>
      </c>
      <c r="AU164" s="255" t="s">
        <v>85</v>
      </c>
      <c r="AV164" s="15" t="s">
        <v>164</v>
      </c>
      <c r="AW164" s="15" t="s">
        <v>35</v>
      </c>
      <c r="AX164" s="15" t="s">
        <v>83</v>
      </c>
      <c r="AY164" s="255" t="s">
        <v>156</v>
      </c>
    </row>
    <row r="165" s="2" customFormat="1" ht="16.5" customHeight="1">
      <c r="A165" s="39"/>
      <c r="B165" s="40"/>
      <c r="C165" s="205" t="s">
        <v>243</v>
      </c>
      <c r="D165" s="205" t="s">
        <v>159</v>
      </c>
      <c r="E165" s="206" t="s">
        <v>244</v>
      </c>
      <c r="F165" s="207" t="s">
        <v>245</v>
      </c>
      <c r="G165" s="208" t="s">
        <v>162</v>
      </c>
      <c r="H165" s="209">
        <v>43.270000000000003</v>
      </c>
      <c r="I165" s="210"/>
      <c r="J165" s="211">
        <f>ROUND(I165*H165,2)</f>
        <v>0</v>
      </c>
      <c r="K165" s="207" t="s">
        <v>163</v>
      </c>
      <c r="L165" s="45"/>
      <c r="M165" s="212" t="s">
        <v>19</v>
      </c>
      <c r="N165" s="213" t="s">
        <v>46</v>
      </c>
      <c r="O165" s="85"/>
      <c r="P165" s="214">
        <f>O165*H165</f>
        <v>0</v>
      </c>
      <c r="Q165" s="214">
        <v>0.059999999999999998</v>
      </c>
      <c r="R165" s="214">
        <f>Q165*H165</f>
        <v>2.5962000000000001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164</v>
      </c>
      <c r="AT165" s="216" t="s">
        <v>159</v>
      </c>
      <c r="AU165" s="216" t="s">
        <v>85</v>
      </c>
      <c r="AY165" s="18" t="s">
        <v>156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83</v>
      </c>
      <c r="BK165" s="217">
        <f>ROUND(I165*H165,2)</f>
        <v>0</v>
      </c>
      <c r="BL165" s="18" t="s">
        <v>164</v>
      </c>
      <c r="BM165" s="216" t="s">
        <v>246</v>
      </c>
    </row>
    <row r="166" s="2" customFormat="1">
      <c r="A166" s="39"/>
      <c r="B166" s="40"/>
      <c r="C166" s="41"/>
      <c r="D166" s="218" t="s">
        <v>166</v>
      </c>
      <c r="E166" s="41"/>
      <c r="F166" s="219" t="s">
        <v>247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166</v>
      </c>
      <c r="AU166" s="18" t="s">
        <v>85</v>
      </c>
    </row>
    <row r="167" s="13" customFormat="1">
      <c r="A167" s="13"/>
      <c r="B167" s="223"/>
      <c r="C167" s="224"/>
      <c r="D167" s="225" t="s">
        <v>168</v>
      </c>
      <c r="E167" s="226" t="s">
        <v>19</v>
      </c>
      <c r="F167" s="227" t="s">
        <v>202</v>
      </c>
      <c r="G167" s="224"/>
      <c r="H167" s="226" t="s">
        <v>19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168</v>
      </c>
      <c r="AU167" s="233" t="s">
        <v>85</v>
      </c>
      <c r="AV167" s="13" t="s">
        <v>83</v>
      </c>
      <c r="AW167" s="13" t="s">
        <v>35</v>
      </c>
      <c r="AX167" s="13" t="s">
        <v>75</v>
      </c>
      <c r="AY167" s="233" t="s">
        <v>156</v>
      </c>
    </row>
    <row r="168" s="14" customFormat="1">
      <c r="A168" s="14"/>
      <c r="B168" s="234"/>
      <c r="C168" s="235"/>
      <c r="D168" s="225" t="s">
        <v>168</v>
      </c>
      <c r="E168" s="236" t="s">
        <v>19</v>
      </c>
      <c r="F168" s="237" t="s">
        <v>248</v>
      </c>
      <c r="G168" s="235"/>
      <c r="H168" s="238">
        <v>3.9199999999999999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168</v>
      </c>
      <c r="AU168" s="244" t="s">
        <v>85</v>
      </c>
      <c r="AV168" s="14" t="s">
        <v>85</v>
      </c>
      <c r="AW168" s="14" t="s">
        <v>35</v>
      </c>
      <c r="AX168" s="14" t="s">
        <v>75</v>
      </c>
      <c r="AY168" s="244" t="s">
        <v>156</v>
      </c>
    </row>
    <row r="169" s="13" customFormat="1">
      <c r="A169" s="13"/>
      <c r="B169" s="223"/>
      <c r="C169" s="224"/>
      <c r="D169" s="225" t="s">
        <v>168</v>
      </c>
      <c r="E169" s="226" t="s">
        <v>19</v>
      </c>
      <c r="F169" s="227" t="s">
        <v>204</v>
      </c>
      <c r="G169" s="224"/>
      <c r="H169" s="226" t="s">
        <v>19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168</v>
      </c>
      <c r="AU169" s="233" t="s">
        <v>85</v>
      </c>
      <c r="AV169" s="13" t="s">
        <v>83</v>
      </c>
      <c r="AW169" s="13" t="s">
        <v>35</v>
      </c>
      <c r="AX169" s="13" t="s">
        <v>75</v>
      </c>
      <c r="AY169" s="233" t="s">
        <v>156</v>
      </c>
    </row>
    <row r="170" s="14" customFormat="1">
      <c r="A170" s="14"/>
      <c r="B170" s="234"/>
      <c r="C170" s="235"/>
      <c r="D170" s="225" t="s">
        <v>168</v>
      </c>
      <c r="E170" s="236" t="s">
        <v>19</v>
      </c>
      <c r="F170" s="237" t="s">
        <v>249</v>
      </c>
      <c r="G170" s="235"/>
      <c r="H170" s="238">
        <v>3.6000000000000001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4" t="s">
        <v>168</v>
      </c>
      <c r="AU170" s="244" t="s">
        <v>85</v>
      </c>
      <c r="AV170" s="14" t="s">
        <v>85</v>
      </c>
      <c r="AW170" s="14" t="s">
        <v>35</v>
      </c>
      <c r="AX170" s="14" t="s">
        <v>75</v>
      </c>
      <c r="AY170" s="244" t="s">
        <v>156</v>
      </c>
    </row>
    <row r="171" s="14" customFormat="1">
      <c r="A171" s="14"/>
      <c r="B171" s="234"/>
      <c r="C171" s="235"/>
      <c r="D171" s="225" t="s">
        <v>168</v>
      </c>
      <c r="E171" s="236" t="s">
        <v>19</v>
      </c>
      <c r="F171" s="237" t="s">
        <v>250</v>
      </c>
      <c r="G171" s="235"/>
      <c r="H171" s="238">
        <v>3.1499999999999999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168</v>
      </c>
      <c r="AU171" s="244" t="s">
        <v>85</v>
      </c>
      <c r="AV171" s="14" t="s">
        <v>85</v>
      </c>
      <c r="AW171" s="14" t="s">
        <v>35</v>
      </c>
      <c r="AX171" s="14" t="s">
        <v>75</v>
      </c>
      <c r="AY171" s="244" t="s">
        <v>156</v>
      </c>
    </row>
    <row r="172" s="14" customFormat="1">
      <c r="A172" s="14"/>
      <c r="B172" s="234"/>
      <c r="C172" s="235"/>
      <c r="D172" s="225" t="s">
        <v>168</v>
      </c>
      <c r="E172" s="236" t="s">
        <v>19</v>
      </c>
      <c r="F172" s="237" t="s">
        <v>251</v>
      </c>
      <c r="G172" s="235"/>
      <c r="H172" s="238">
        <v>4.8600000000000003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168</v>
      </c>
      <c r="AU172" s="244" t="s">
        <v>85</v>
      </c>
      <c r="AV172" s="14" t="s">
        <v>85</v>
      </c>
      <c r="AW172" s="14" t="s">
        <v>35</v>
      </c>
      <c r="AX172" s="14" t="s">
        <v>75</v>
      </c>
      <c r="AY172" s="244" t="s">
        <v>156</v>
      </c>
    </row>
    <row r="173" s="14" customFormat="1">
      <c r="A173" s="14"/>
      <c r="B173" s="234"/>
      <c r="C173" s="235"/>
      <c r="D173" s="225" t="s">
        <v>168</v>
      </c>
      <c r="E173" s="236" t="s">
        <v>19</v>
      </c>
      <c r="F173" s="237" t="s">
        <v>252</v>
      </c>
      <c r="G173" s="235"/>
      <c r="H173" s="238">
        <v>5.1699999999999999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4" t="s">
        <v>168</v>
      </c>
      <c r="AU173" s="244" t="s">
        <v>85</v>
      </c>
      <c r="AV173" s="14" t="s">
        <v>85</v>
      </c>
      <c r="AW173" s="14" t="s">
        <v>35</v>
      </c>
      <c r="AX173" s="14" t="s">
        <v>75</v>
      </c>
      <c r="AY173" s="244" t="s">
        <v>156</v>
      </c>
    </row>
    <row r="174" s="14" customFormat="1">
      <c r="A174" s="14"/>
      <c r="B174" s="234"/>
      <c r="C174" s="235"/>
      <c r="D174" s="225" t="s">
        <v>168</v>
      </c>
      <c r="E174" s="236" t="s">
        <v>19</v>
      </c>
      <c r="F174" s="237" t="s">
        <v>253</v>
      </c>
      <c r="G174" s="235"/>
      <c r="H174" s="238">
        <v>3.2400000000000002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168</v>
      </c>
      <c r="AU174" s="244" t="s">
        <v>85</v>
      </c>
      <c r="AV174" s="14" t="s">
        <v>85</v>
      </c>
      <c r="AW174" s="14" t="s">
        <v>35</v>
      </c>
      <c r="AX174" s="14" t="s">
        <v>75</v>
      </c>
      <c r="AY174" s="244" t="s">
        <v>156</v>
      </c>
    </row>
    <row r="175" s="14" customFormat="1">
      <c r="A175" s="14"/>
      <c r="B175" s="234"/>
      <c r="C175" s="235"/>
      <c r="D175" s="225" t="s">
        <v>168</v>
      </c>
      <c r="E175" s="236" t="s">
        <v>19</v>
      </c>
      <c r="F175" s="237" t="s">
        <v>254</v>
      </c>
      <c r="G175" s="235"/>
      <c r="H175" s="238">
        <v>3.1499999999999999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168</v>
      </c>
      <c r="AU175" s="244" t="s">
        <v>85</v>
      </c>
      <c r="AV175" s="14" t="s">
        <v>85</v>
      </c>
      <c r="AW175" s="14" t="s">
        <v>35</v>
      </c>
      <c r="AX175" s="14" t="s">
        <v>75</v>
      </c>
      <c r="AY175" s="244" t="s">
        <v>156</v>
      </c>
    </row>
    <row r="176" s="14" customFormat="1">
      <c r="A176" s="14"/>
      <c r="B176" s="234"/>
      <c r="C176" s="235"/>
      <c r="D176" s="225" t="s">
        <v>168</v>
      </c>
      <c r="E176" s="236" t="s">
        <v>19</v>
      </c>
      <c r="F176" s="237" t="s">
        <v>255</v>
      </c>
      <c r="G176" s="235"/>
      <c r="H176" s="238">
        <v>2.9900000000000002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4" t="s">
        <v>168</v>
      </c>
      <c r="AU176" s="244" t="s">
        <v>85</v>
      </c>
      <c r="AV176" s="14" t="s">
        <v>85</v>
      </c>
      <c r="AW176" s="14" t="s">
        <v>35</v>
      </c>
      <c r="AX176" s="14" t="s">
        <v>75</v>
      </c>
      <c r="AY176" s="244" t="s">
        <v>156</v>
      </c>
    </row>
    <row r="177" s="14" customFormat="1">
      <c r="A177" s="14"/>
      <c r="B177" s="234"/>
      <c r="C177" s="235"/>
      <c r="D177" s="225" t="s">
        <v>168</v>
      </c>
      <c r="E177" s="236" t="s">
        <v>19</v>
      </c>
      <c r="F177" s="237" t="s">
        <v>256</v>
      </c>
      <c r="G177" s="235"/>
      <c r="H177" s="238">
        <v>3.5699999999999998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168</v>
      </c>
      <c r="AU177" s="244" t="s">
        <v>85</v>
      </c>
      <c r="AV177" s="14" t="s">
        <v>85</v>
      </c>
      <c r="AW177" s="14" t="s">
        <v>35</v>
      </c>
      <c r="AX177" s="14" t="s">
        <v>75</v>
      </c>
      <c r="AY177" s="244" t="s">
        <v>156</v>
      </c>
    </row>
    <row r="178" s="14" customFormat="1">
      <c r="A178" s="14"/>
      <c r="B178" s="234"/>
      <c r="C178" s="235"/>
      <c r="D178" s="225" t="s">
        <v>168</v>
      </c>
      <c r="E178" s="236" t="s">
        <v>19</v>
      </c>
      <c r="F178" s="237" t="s">
        <v>257</v>
      </c>
      <c r="G178" s="235"/>
      <c r="H178" s="238">
        <v>2.9700000000000002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4" t="s">
        <v>168</v>
      </c>
      <c r="AU178" s="244" t="s">
        <v>85</v>
      </c>
      <c r="AV178" s="14" t="s">
        <v>85</v>
      </c>
      <c r="AW178" s="14" t="s">
        <v>35</v>
      </c>
      <c r="AX178" s="14" t="s">
        <v>75</v>
      </c>
      <c r="AY178" s="244" t="s">
        <v>156</v>
      </c>
    </row>
    <row r="179" s="14" customFormat="1">
      <c r="A179" s="14"/>
      <c r="B179" s="234"/>
      <c r="C179" s="235"/>
      <c r="D179" s="225" t="s">
        <v>168</v>
      </c>
      <c r="E179" s="236" t="s">
        <v>19</v>
      </c>
      <c r="F179" s="237" t="s">
        <v>258</v>
      </c>
      <c r="G179" s="235"/>
      <c r="H179" s="238">
        <v>3.46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168</v>
      </c>
      <c r="AU179" s="244" t="s">
        <v>85</v>
      </c>
      <c r="AV179" s="14" t="s">
        <v>85</v>
      </c>
      <c r="AW179" s="14" t="s">
        <v>35</v>
      </c>
      <c r="AX179" s="14" t="s">
        <v>75</v>
      </c>
      <c r="AY179" s="244" t="s">
        <v>156</v>
      </c>
    </row>
    <row r="180" s="14" customFormat="1">
      <c r="A180" s="14"/>
      <c r="B180" s="234"/>
      <c r="C180" s="235"/>
      <c r="D180" s="225" t="s">
        <v>168</v>
      </c>
      <c r="E180" s="236" t="s">
        <v>19</v>
      </c>
      <c r="F180" s="237" t="s">
        <v>259</v>
      </c>
      <c r="G180" s="235"/>
      <c r="H180" s="238">
        <v>3.1899999999999999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168</v>
      </c>
      <c r="AU180" s="244" t="s">
        <v>85</v>
      </c>
      <c r="AV180" s="14" t="s">
        <v>85</v>
      </c>
      <c r="AW180" s="14" t="s">
        <v>35</v>
      </c>
      <c r="AX180" s="14" t="s">
        <v>75</v>
      </c>
      <c r="AY180" s="244" t="s">
        <v>156</v>
      </c>
    </row>
    <row r="181" s="15" customFormat="1">
      <c r="A181" s="15"/>
      <c r="B181" s="245"/>
      <c r="C181" s="246"/>
      <c r="D181" s="225" t="s">
        <v>168</v>
      </c>
      <c r="E181" s="247" t="s">
        <v>19</v>
      </c>
      <c r="F181" s="248" t="s">
        <v>196</v>
      </c>
      <c r="G181" s="246"/>
      <c r="H181" s="249">
        <v>43.270000000000003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5" t="s">
        <v>168</v>
      </c>
      <c r="AU181" s="255" t="s">
        <v>85</v>
      </c>
      <c r="AV181" s="15" t="s">
        <v>164</v>
      </c>
      <c r="AW181" s="15" t="s">
        <v>35</v>
      </c>
      <c r="AX181" s="15" t="s">
        <v>83</v>
      </c>
      <c r="AY181" s="255" t="s">
        <v>156</v>
      </c>
    </row>
    <row r="182" s="2" customFormat="1" ht="16.5" customHeight="1">
      <c r="A182" s="39"/>
      <c r="B182" s="40"/>
      <c r="C182" s="205" t="s">
        <v>260</v>
      </c>
      <c r="D182" s="205" t="s">
        <v>159</v>
      </c>
      <c r="E182" s="206" t="s">
        <v>261</v>
      </c>
      <c r="F182" s="207" t="s">
        <v>262</v>
      </c>
      <c r="G182" s="208" t="s">
        <v>162</v>
      </c>
      <c r="H182" s="209">
        <v>43.270000000000003</v>
      </c>
      <c r="I182" s="210"/>
      <c r="J182" s="211">
        <f>ROUND(I182*H182,2)</f>
        <v>0</v>
      </c>
      <c r="K182" s="207" t="s">
        <v>163</v>
      </c>
      <c r="L182" s="45"/>
      <c r="M182" s="212" t="s">
        <v>19</v>
      </c>
      <c r="N182" s="213" t="s">
        <v>46</v>
      </c>
      <c r="O182" s="85"/>
      <c r="P182" s="214">
        <f>O182*H182</f>
        <v>0</v>
      </c>
      <c r="Q182" s="214">
        <v>0.00040999999999999999</v>
      </c>
      <c r="R182" s="214">
        <f>Q182*H182</f>
        <v>0.017740700000000002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164</v>
      </c>
      <c r="AT182" s="216" t="s">
        <v>159</v>
      </c>
      <c r="AU182" s="216" t="s">
        <v>85</v>
      </c>
      <c r="AY182" s="18" t="s">
        <v>156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83</v>
      </c>
      <c r="BK182" s="217">
        <f>ROUND(I182*H182,2)</f>
        <v>0</v>
      </c>
      <c r="BL182" s="18" t="s">
        <v>164</v>
      </c>
      <c r="BM182" s="216" t="s">
        <v>263</v>
      </c>
    </row>
    <row r="183" s="2" customFormat="1">
      <c r="A183" s="39"/>
      <c r="B183" s="40"/>
      <c r="C183" s="41"/>
      <c r="D183" s="218" t="s">
        <v>166</v>
      </c>
      <c r="E183" s="41"/>
      <c r="F183" s="219" t="s">
        <v>264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166</v>
      </c>
      <c r="AU183" s="18" t="s">
        <v>85</v>
      </c>
    </row>
    <row r="184" s="12" customFormat="1" ht="22.8" customHeight="1">
      <c r="A184" s="12"/>
      <c r="B184" s="189"/>
      <c r="C184" s="190"/>
      <c r="D184" s="191" t="s">
        <v>74</v>
      </c>
      <c r="E184" s="203" t="s">
        <v>260</v>
      </c>
      <c r="F184" s="203" t="s">
        <v>265</v>
      </c>
      <c r="G184" s="190"/>
      <c r="H184" s="190"/>
      <c r="I184" s="193"/>
      <c r="J184" s="204">
        <f>BK184</f>
        <v>0</v>
      </c>
      <c r="K184" s="190"/>
      <c r="L184" s="195"/>
      <c r="M184" s="196"/>
      <c r="N184" s="197"/>
      <c r="O184" s="197"/>
      <c r="P184" s="198">
        <f>SUM(P185:P257)</f>
        <v>0</v>
      </c>
      <c r="Q184" s="197"/>
      <c r="R184" s="198">
        <f>SUM(R185:R257)</f>
        <v>0.11901060000000001</v>
      </c>
      <c r="S184" s="197"/>
      <c r="T184" s="199">
        <f>SUM(T185:T257)</f>
        <v>23.058150000000001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0" t="s">
        <v>83</v>
      </c>
      <c r="AT184" s="201" t="s">
        <v>74</v>
      </c>
      <c r="AU184" s="201" t="s">
        <v>83</v>
      </c>
      <c r="AY184" s="200" t="s">
        <v>156</v>
      </c>
      <c r="BK184" s="202">
        <f>SUM(BK185:BK257)</f>
        <v>0</v>
      </c>
    </row>
    <row r="185" s="2" customFormat="1" ht="24.15" customHeight="1">
      <c r="A185" s="39"/>
      <c r="B185" s="40"/>
      <c r="C185" s="205" t="s">
        <v>110</v>
      </c>
      <c r="D185" s="205" t="s">
        <v>159</v>
      </c>
      <c r="E185" s="206" t="s">
        <v>266</v>
      </c>
      <c r="F185" s="207" t="s">
        <v>267</v>
      </c>
      <c r="G185" s="208" t="s">
        <v>162</v>
      </c>
      <c r="H185" s="209">
        <v>433.07999999999998</v>
      </c>
      <c r="I185" s="210"/>
      <c r="J185" s="211">
        <f>ROUND(I185*H185,2)</f>
        <v>0</v>
      </c>
      <c r="K185" s="207" t="s">
        <v>163</v>
      </c>
      <c r="L185" s="45"/>
      <c r="M185" s="212" t="s">
        <v>19</v>
      </c>
      <c r="N185" s="213" t="s">
        <v>46</v>
      </c>
      <c r="O185" s="85"/>
      <c r="P185" s="214">
        <f>O185*H185</f>
        <v>0</v>
      </c>
      <c r="Q185" s="214">
        <v>0.00012999999999999999</v>
      </c>
      <c r="R185" s="214">
        <f>Q185*H185</f>
        <v>0.056300399999999994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164</v>
      </c>
      <c r="AT185" s="216" t="s">
        <v>159</v>
      </c>
      <c r="AU185" s="216" t="s">
        <v>85</v>
      </c>
      <c r="AY185" s="18" t="s">
        <v>156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83</v>
      </c>
      <c r="BK185" s="217">
        <f>ROUND(I185*H185,2)</f>
        <v>0</v>
      </c>
      <c r="BL185" s="18" t="s">
        <v>164</v>
      </c>
      <c r="BM185" s="216" t="s">
        <v>268</v>
      </c>
    </row>
    <row r="186" s="2" customFormat="1">
      <c r="A186" s="39"/>
      <c r="B186" s="40"/>
      <c r="C186" s="41"/>
      <c r="D186" s="218" t="s">
        <v>166</v>
      </c>
      <c r="E186" s="41"/>
      <c r="F186" s="219" t="s">
        <v>269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166</v>
      </c>
      <c r="AU186" s="18" t="s">
        <v>85</v>
      </c>
    </row>
    <row r="187" s="2" customFormat="1" ht="24.15" customHeight="1">
      <c r="A187" s="39"/>
      <c r="B187" s="40"/>
      <c r="C187" s="205" t="s">
        <v>270</v>
      </c>
      <c r="D187" s="205" t="s">
        <v>159</v>
      </c>
      <c r="E187" s="206" t="s">
        <v>271</v>
      </c>
      <c r="F187" s="207" t="s">
        <v>272</v>
      </c>
      <c r="G187" s="208" t="s">
        <v>162</v>
      </c>
      <c r="H187" s="209">
        <v>433.07999999999998</v>
      </c>
      <c r="I187" s="210"/>
      <c r="J187" s="211">
        <f>ROUND(I187*H187,2)</f>
        <v>0</v>
      </c>
      <c r="K187" s="207" t="s">
        <v>163</v>
      </c>
      <c r="L187" s="45"/>
      <c r="M187" s="212" t="s">
        <v>19</v>
      </c>
      <c r="N187" s="213" t="s">
        <v>46</v>
      </c>
      <c r="O187" s="85"/>
      <c r="P187" s="214">
        <f>O187*H187</f>
        <v>0</v>
      </c>
      <c r="Q187" s="214">
        <v>4.0000000000000003E-05</v>
      </c>
      <c r="R187" s="214">
        <f>Q187*H187</f>
        <v>0.0173232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164</v>
      </c>
      <c r="AT187" s="216" t="s">
        <v>159</v>
      </c>
      <c r="AU187" s="216" t="s">
        <v>85</v>
      </c>
      <c r="AY187" s="18" t="s">
        <v>156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83</v>
      </c>
      <c r="BK187" s="217">
        <f>ROUND(I187*H187,2)</f>
        <v>0</v>
      </c>
      <c r="BL187" s="18" t="s">
        <v>164</v>
      </c>
      <c r="BM187" s="216" t="s">
        <v>273</v>
      </c>
    </row>
    <row r="188" s="2" customFormat="1">
      <c r="A188" s="39"/>
      <c r="B188" s="40"/>
      <c r="C188" s="41"/>
      <c r="D188" s="218" t="s">
        <v>166</v>
      </c>
      <c r="E188" s="41"/>
      <c r="F188" s="219" t="s">
        <v>274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166</v>
      </c>
      <c r="AU188" s="18" t="s">
        <v>85</v>
      </c>
    </row>
    <row r="189" s="14" customFormat="1">
      <c r="A189" s="14"/>
      <c r="B189" s="234"/>
      <c r="C189" s="235"/>
      <c r="D189" s="225" t="s">
        <v>168</v>
      </c>
      <c r="E189" s="236" t="s">
        <v>19</v>
      </c>
      <c r="F189" s="237" t="s">
        <v>275</v>
      </c>
      <c r="G189" s="235"/>
      <c r="H189" s="238">
        <v>26.359999999999999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4" t="s">
        <v>168</v>
      </c>
      <c r="AU189" s="244" t="s">
        <v>85</v>
      </c>
      <c r="AV189" s="14" t="s">
        <v>85</v>
      </c>
      <c r="AW189" s="14" t="s">
        <v>35</v>
      </c>
      <c r="AX189" s="14" t="s">
        <v>75</v>
      </c>
      <c r="AY189" s="244" t="s">
        <v>156</v>
      </c>
    </row>
    <row r="190" s="14" customFormat="1">
      <c r="A190" s="14"/>
      <c r="B190" s="234"/>
      <c r="C190" s="235"/>
      <c r="D190" s="225" t="s">
        <v>168</v>
      </c>
      <c r="E190" s="236" t="s">
        <v>19</v>
      </c>
      <c r="F190" s="237" t="s">
        <v>249</v>
      </c>
      <c r="G190" s="235"/>
      <c r="H190" s="238">
        <v>3.6000000000000001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168</v>
      </c>
      <c r="AU190" s="244" t="s">
        <v>85</v>
      </c>
      <c r="AV190" s="14" t="s">
        <v>85</v>
      </c>
      <c r="AW190" s="14" t="s">
        <v>35</v>
      </c>
      <c r="AX190" s="14" t="s">
        <v>75</v>
      </c>
      <c r="AY190" s="244" t="s">
        <v>156</v>
      </c>
    </row>
    <row r="191" s="14" customFormat="1">
      <c r="A191" s="14"/>
      <c r="B191" s="234"/>
      <c r="C191" s="235"/>
      <c r="D191" s="225" t="s">
        <v>168</v>
      </c>
      <c r="E191" s="236" t="s">
        <v>19</v>
      </c>
      <c r="F191" s="237" t="s">
        <v>276</v>
      </c>
      <c r="G191" s="235"/>
      <c r="H191" s="238">
        <v>14.4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4" t="s">
        <v>168</v>
      </c>
      <c r="AU191" s="244" t="s">
        <v>85</v>
      </c>
      <c r="AV191" s="14" t="s">
        <v>85</v>
      </c>
      <c r="AW191" s="14" t="s">
        <v>35</v>
      </c>
      <c r="AX191" s="14" t="s">
        <v>75</v>
      </c>
      <c r="AY191" s="244" t="s">
        <v>156</v>
      </c>
    </row>
    <row r="192" s="14" customFormat="1">
      <c r="A192" s="14"/>
      <c r="B192" s="234"/>
      <c r="C192" s="235"/>
      <c r="D192" s="225" t="s">
        <v>168</v>
      </c>
      <c r="E192" s="236" t="s">
        <v>19</v>
      </c>
      <c r="F192" s="237" t="s">
        <v>250</v>
      </c>
      <c r="G192" s="235"/>
      <c r="H192" s="238">
        <v>3.1499999999999999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168</v>
      </c>
      <c r="AU192" s="244" t="s">
        <v>85</v>
      </c>
      <c r="AV192" s="14" t="s">
        <v>85</v>
      </c>
      <c r="AW192" s="14" t="s">
        <v>35</v>
      </c>
      <c r="AX192" s="14" t="s">
        <v>75</v>
      </c>
      <c r="AY192" s="244" t="s">
        <v>156</v>
      </c>
    </row>
    <row r="193" s="14" customFormat="1">
      <c r="A193" s="14"/>
      <c r="B193" s="234"/>
      <c r="C193" s="235"/>
      <c r="D193" s="225" t="s">
        <v>168</v>
      </c>
      <c r="E193" s="236" t="s">
        <v>19</v>
      </c>
      <c r="F193" s="237" t="s">
        <v>277</v>
      </c>
      <c r="G193" s="235"/>
      <c r="H193" s="238">
        <v>24.149999999999999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4" t="s">
        <v>168</v>
      </c>
      <c r="AU193" s="244" t="s">
        <v>85</v>
      </c>
      <c r="AV193" s="14" t="s">
        <v>85</v>
      </c>
      <c r="AW193" s="14" t="s">
        <v>35</v>
      </c>
      <c r="AX193" s="14" t="s">
        <v>75</v>
      </c>
      <c r="AY193" s="244" t="s">
        <v>156</v>
      </c>
    </row>
    <row r="194" s="14" customFormat="1">
      <c r="A194" s="14"/>
      <c r="B194" s="234"/>
      <c r="C194" s="235"/>
      <c r="D194" s="225" t="s">
        <v>168</v>
      </c>
      <c r="E194" s="236" t="s">
        <v>19</v>
      </c>
      <c r="F194" s="237" t="s">
        <v>251</v>
      </c>
      <c r="G194" s="235"/>
      <c r="H194" s="238">
        <v>4.8600000000000003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4" t="s">
        <v>168</v>
      </c>
      <c r="AU194" s="244" t="s">
        <v>85</v>
      </c>
      <c r="AV194" s="14" t="s">
        <v>85</v>
      </c>
      <c r="AW194" s="14" t="s">
        <v>35</v>
      </c>
      <c r="AX194" s="14" t="s">
        <v>75</v>
      </c>
      <c r="AY194" s="244" t="s">
        <v>156</v>
      </c>
    </row>
    <row r="195" s="14" customFormat="1">
      <c r="A195" s="14"/>
      <c r="B195" s="234"/>
      <c r="C195" s="235"/>
      <c r="D195" s="225" t="s">
        <v>168</v>
      </c>
      <c r="E195" s="236" t="s">
        <v>19</v>
      </c>
      <c r="F195" s="237" t="s">
        <v>278</v>
      </c>
      <c r="G195" s="235"/>
      <c r="H195" s="238">
        <v>15.41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168</v>
      </c>
      <c r="AU195" s="244" t="s">
        <v>85</v>
      </c>
      <c r="AV195" s="14" t="s">
        <v>85</v>
      </c>
      <c r="AW195" s="14" t="s">
        <v>35</v>
      </c>
      <c r="AX195" s="14" t="s">
        <v>75</v>
      </c>
      <c r="AY195" s="244" t="s">
        <v>156</v>
      </c>
    </row>
    <row r="196" s="14" customFormat="1">
      <c r="A196" s="14"/>
      <c r="B196" s="234"/>
      <c r="C196" s="235"/>
      <c r="D196" s="225" t="s">
        <v>168</v>
      </c>
      <c r="E196" s="236" t="s">
        <v>19</v>
      </c>
      <c r="F196" s="237" t="s">
        <v>279</v>
      </c>
      <c r="G196" s="235"/>
      <c r="H196" s="238">
        <v>25.829999999999998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4" t="s">
        <v>168</v>
      </c>
      <c r="AU196" s="244" t="s">
        <v>85</v>
      </c>
      <c r="AV196" s="14" t="s">
        <v>85</v>
      </c>
      <c r="AW196" s="14" t="s">
        <v>35</v>
      </c>
      <c r="AX196" s="14" t="s">
        <v>75</v>
      </c>
      <c r="AY196" s="244" t="s">
        <v>156</v>
      </c>
    </row>
    <row r="197" s="14" customFormat="1">
      <c r="A197" s="14"/>
      <c r="B197" s="234"/>
      <c r="C197" s="235"/>
      <c r="D197" s="225" t="s">
        <v>168</v>
      </c>
      <c r="E197" s="236" t="s">
        <v>19</v>
      </c>
      <c r="F197" s="237" t="s">
        <v>252</v>
      </c>
      <c r="G197" s="235"/>
      <c r="H197" s="238">
        <v>5.1699999999999999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168</v>
      </c>
      <c r="AU197" s="244" t="s">
        <v>85</v>
      </c>
      <c r="AV197" s="14" t="s">
        <v>85</v>
      </c>
      <c r="AW197" s="14" t="s">
        <v>35</v>
      </c>
      <c r="AX197" s="14" t="s">
        <v>75</v>
      </c>
      <c r="AY197" s="244" t="s">
        <v>156</v>
      </c>
    </row>
    <row r="198" s="14" customFormat="1">
      <c r="A198" s="14"/>
      <c r="B198" s="234"/>
      <c r="C198" s="235"/>
      <c r="D198" s="225" t="s">
        <v>168</v>
      </c>
      <c r="E198" s="236" t="s">
        <v>19</v>
      </c>
      <c r="F198" s="237" t="s">
        <v>280</v>
      </c>
      <c r="G198" s="235"/>
      <c r="H198" s="238">
        <v>14.630000000000001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4" t="s">
        <v>168</v>
      </c>
      <c r="AU198" s="244" t="s">
        <v>85</v>
      </c>
      <c r="AV198" s="14" t="s">
        <v>85</v>
      </c>
      <c r="AW198" s="14" t="s">
        <v>35</v>
      </c>
      <c r="AX198" s="14" t="s">
        <v>75</v>
      </c>
      <c r="AY198" s="244" t="s">
        <v>156</v>
      </c>
    </row>
    <row r="199" s="14" customFormat="1">
      <c r="A199" s="14"/>
      <c r="B199" s="234"/>
      <c r="C199" s="235"/>
      <c r="D199" s="225" t="s">
        <v>168</v>
      </c>
      <c r="E199" s="236" t="s">
        <v>19</v>
      </c>
      <c r="F199" s="237" t="s">
        <v>253</v>
      </c>
      <c r="G199" s="235"/>
      <c r="H199" s="238">
        <v>3.2400000000000002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4" t="s">
        <v>168</v>
      </c>
      <c r="AU199" s="244" t="s">
        <v>85</v>
      </c>
      <c r="AV199" s="14" t="s">
        <v>85</v>
      </c>
      <c r="AW199" s="14" t="s">
        <v>35</v>
      </c>
      <c r="AX199" s="14" t="s">
        <v>75</v>
      </c>
      <c r="AY199" s="244" t="s">
        <v>156</v>
      </c>
    </row>
    <row r="200" s="14" customFormat="1">
      <c r="A200" s="14"/>
      <c r="B200" s="234"/>
      <c r="C200" s="235"/>
      <c r="D200" s="225" t="s">
        <v>168</v>
      </c>
      <c r="E200" s="236" t="s">
        <v>19</v>
      </c>
      <c r="F200" s="237" t="s">
        <v>281</v>
      </c>
      <c r="G200" s="235"/>
      <c r="H200" s="238">
        <v>13.68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4" t="s">
        <v>168</v>
      </c>
      <c r="AU200" s="244" t="s">
        <v>85</v>
      </c>
      <c r="AV200" s="14" t="s">
        <v>85</v>
      </c>
      <c r="AW200" s="14" t="s">
        <v>35</v>
      </c>
      <c r="AX200" s="14" t="s">
        <v>75</v>
      </c>
      <c r="AY200" s="244" t="s">
        <v>156</v>
      </c>
    </row>
    <row r="201" s="14" customFormat="1">
      <c r="A201" s="14"/>
      <c r="B201" s="234"/>
      <c r="C201" s="235"/>
      <c r="D201" s="225" t="s">
        <v>168</v>
      </c>
      <c r="E201" s="236" t="s">
        <v>19</v>
      </c>
      <c r="F201" s="237" t="s">
        <v>254</v>
      </c>
      <c r="G201" s="235"/>
      <c r="H201" s="238">
        <v>3.1499999999999999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4" t="s">
        <v>168</v>
      </c>
      <c r="AU201" s="244" t="s">
        <v>85</v>
      </c>
      <c r="AV201" s="14" t="s">
        <v>85</v>
      </c>
      <c r="AW201" s="14" t="s">
        <v>35</v>
      </c>
      <c r="AX201" s="14" t="s">
        <v>75</v>
      </c>
      <c r="AY201" s="244" t="s">
        <v>156</v>
      </c>
    </row>
    <row r="202" s="14" customFormat="1">
      <c r="A202" s="14"/>
      <c r="B202" s="234"/>
      <c r="C202" s="235"/>
      <c r="D202" s="225" t="s">
        <v>168</v>
      </c>
      <c r="E202" s="236" t="s">
        <v>19</v>
      </c>
      <c r="F202" s="237" t="s">
        <v>282</v>
      </c>
      <c r="G202" s="235"/>
      <c r="H202" s="238">
        <v>25.870000000000001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168</v>
      </c>
      <c r="AU202" s="244" t="s">
        <v>85</v>
      </c>
      <c r="AV202" s="14" t="s">
        <v>85</v>
      </c>
      <c r="AW202" s="14" t="s">
        <v>35</v>
      </c>
      <c r="AX202" s="14" t="s">
        <v>75</v>
      </c>
      <c r="AY202" s="244" t="s">
        <v>156</v>
      </c>
    </row>
    <row r="203" s="14" customFormat="1">
      <c r="A203" s="14"/>
      <c r="B203" s="234"/>
      <c r="C203" s="235"/>
      <c r="D203" s="225" t="s">
        <v>168</v>
      </c>
      <c r="E203" s="236" t="s">
        <v>19</v>
      </c>
      <c r="F203" s="237" t="s">
        <v>255</v>
      </c>
      <c r="G203" s="235"/>
      <c r="H203" s="238">
        <v>2.9900000000000002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168</v>
      </c>
      <c r="AU203" s="244" t="s">
        <v>85</v>
      </c>
      <c r="AV203" s="14" t="s">
        <v>85</v>
      </c>
      <c r="AW203" s="14" t="s">
        <v>35</v>
      </c>
      <c r="AX203" s="14" t="s">
        <v>75</v>
      </c>
      <c r="AY203" s="244" t="s">
        <v>156</v>
      </c>
    </row>
    <row r="204" s="14" customFormat="1">
      <c r="A204" s="14"/>
      <c r="B204" s="234"/>
      <c r="C204" s="235"/>
      <c r="D204" s="225" t="s">
        <v>168</v>
      </c>
      <c r="E204" s="236" t="s">
        <v>19</v>
      </c>
      <c r="F204" s="237" t="s">
        <v>283</v>
      </c>
      <c r="G204" s="235"/>
      <c r="H204" s="238">
        <v>14.57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168</v>
      </c>
      <c r="AU204" s="244" t="s">
        <v>85</v>
      </c>
      <c r="AV204" s="14" t="s">
        <v>85</v>
      </c>
      <c r="AW204" s="14" t="s">
        <v>35</v>
      </c>
      <c r="AX204" s="14" t="s">
        <v>75</v>
      </c>
      <c r="AY204" s="244" t="s">
        <v>156</v>
      </c>
    </row>
    <row r="205" s="14" customFormat="1">
      <c r="A205" s="14"/>
      <c r="B205" s="234"/>
      <c r="C205" s="235"/>
      <c r="D205" s="225" t="s">
        <v>168</v>
      </c>
      <c r="E205" s="236" t="s">
        <v>19</v>
      </c>
      <c r="F205" s="237" t="s">
        <v>256</v>
      </c>
      <c r="G205" s="235"/>
      <c r="H205" s="238">
        <v>3.5699999999999998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168</v>
      </c>
      <c r="AU205" s="244" t="s">
        <v>85</v>
      </c>
      <c r="AV205" s="14" t="s">
        <v>85</v>
      </c>
      <c r="AW205" s="14" t="s">
        <v>35</v>
      </c>
      <c r="AX205" s="14" t="s">
        <v>75</v>
      </c>
      <c r="AY205" s="244" t="s">
        <v>156</v>
      </c>
    </row>
    <row r="206" s="14" customFormat="1">
      <c r="A206" s="14"/>
      <c r="B206" s="234"/>
      <c r="C206" s="235"/>
      <c r="D206" s="225" t="s">
        <v>168</v>
      </c>
      <c r="E206" s="236" t="s">
        <v>19</v>
      </c>
      <c r="F206" s="237" t="s">
        <v>284</v>
      </c>
      <c r="G206" s="235"/>
      <c r="H206" s="238">
        <v>115.59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4" t="s">
        <v>168</v>
      </c>
      <c r="AU206" s="244" t="s">
        <v>85</v>
      </c>
      <c r="AV206" s="14" t="s">
        <v>85</v>
      </c>
      <c r="AW206" s="14" t="s">
        <v>35</v>
      </c>
      <c r="AX206" s="14" t="s">
        <v>75</v>
      </c>
      <c r="AY206" s="244" t="s">
        <v>156</v>
      </c>
    </row>
    <row r="207" s="14" customFormat="1">
      <c r="A207" s="14"/>
      <c r="B207" s="234"/>
      <c r="C207" s="235"/>
      <c r="D207" s="225" t="s">
        <v>168</v>
      </c>
      <c r="E207" s="236" t="s">
        <v>19</v>
      </c>
      <c r="F207" s="237" t="s">
        <v>257</v>
      </c>
      <c r="G207" s="235"/>
      <c r="H207" s="238">
        <v>2.9700000000000002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168</v>
      </c>
      <c r="AU207" s="244" t="s">
        <v>85</v>
      </c>
      <c r="AV207" s="14" t="s">
        <v>85</v>
      </c>
      <c r="AW207" s="14" t="s">
        <v>35</v>
      </c>
      <c r="AX207" s="14" t="s">
        <v>75</v>
      </c>
      <c r="AY207" s="244" t="s">
        <v>156</v>
      </c>
    </row>
    <row r="208" s="14" customFormat="1">
      <c r="A208" s="14"/>
      <c r="B208" s="234"/>
      <c r="C208" s="235"/>
      <c r="D208" s="225" t="s">
        <v>168</v>
      </c>
      <c r="E208" s="236" t="s">
        <v>19</v>
      </c>
      <c r="F208" s="237" t="s">
        <v>248</v>
      </c>
      <c r="G208" s="235"/>
      <c r="H208" s="238">
        <v>3.9199999999999999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4" t="s">
        <v>168</v>
      </c>
      <c r="AU208" s="244" t="s">
        <v>85</v>
      </c>
      <c r="AV208" s="14" t="s">
        <v>85</v>
      </c>
      <c r="AW208" s="14" t="s">
        <v>35</v>
      </c>
      <c r="AX208" s="14" t="s">
        <v>75</v>
      </c>
      <c r="AY208" s="244" t="s">
        <v>156</v>
      </c>
    </row>
    <row r="209" s="14" customFormat="1">
      <c r="A209" s="14"/>
      <c r="B209" s="234"/>
      <c r="C209" s="235"/>
      <c r="D209" s="225" t="s">
        <v>168</v>
      </c>
      <c r="E209" s="236" t="s">
        <v>19</v>
      </c>
      <c r="F209" s="237" t="s">
        <v>258</v>
      </c>
      <c r="G209" s="235"/>
      <c r="H209" s="238">
        <v>3.46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4" t="s">
        <v>168</v>
      </c>
      <c r="AU209" s="244" t="s">
        <v>85</v>
      </c>
      <c r="AV209" s="14" t="s">
        <v>85</v>
      </c>
      <c r="AW209" s="14" t="s">
        <v>35</v>
      </c>
      <c r="AX209" s="14" t="s">
        <v>75</v>
      </c>
      <c r="AY209" s="244" t="s">
        <v>156</v>
      </c>
    </row>
    <row r="210" s="14" customFormat="1">
      <c r="A210" s="14"/>
      <c r="B210" s="234"/>
      <c r="C210" s="235"/>
      <c r="D210" s="225" t="s">
        <v>168</v>
      </c>
      <c r="E210" s="236" t="s">
        <v>19</v>
      </c>
      <c r="F210" s="237" t="s">
        <v>259</v>
      </c>
      <c r="G210" s="235"/>
      <c r="H210" s="238">
        <v>3.1899999999999999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4" t="s">
        <v>168</v>
      </c>
      <c r="AU210" s="244" t="s">
        <v>85</v>
      </c>
      <c r="AV210" s="14" t="s">
        <v>85</v>
      </c>
      <c r="AW210" s="14" t="s">
        <v>35</v>
      </c>
      <c r="AX210" s="14" t="s">
        <v>75</v>
      </c>
      <c r="AY210" s="244" t="s">
        <v>156</v>
      </c>
    </row>
    <row r="211" s="14" customFormat="1">
      <c r="A211" s="14"/>
      <c r="B211" s="234"/>
      <c r="C211" s="235"/>
      <c r="D211" s="225" t="s">
        <v>168</v>
      </c>
      <c r="E211" s="236" t="s">
        <v>19</v>
      </c>
      <c r="F211" s="237" t="s">
        <v>285</v>
      </c>
      <c r="G211" s="235"/>
      <c r="H211" s="238">
        <v>10.779999999999999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4" t="s">
        <v>168</v>
      </c>
      <c r="AU211" s="244" t="s">
        <v>85</v>
      </c>
      <c r="AV211" s="14" t="s">
        <v>85</v>
      </c>
      <c r="AW211" s="14" t="s">
        <v>35</v>
      </c>
      <c r="AX211" s="14" t="s">
        <v>75</v>
      </c>
      <c r="AY211" s="244" t="s">
        <v>156</v>
      </c>
    </row>
    <row r="212" s="14" customFormat="1">
      <c r="A212" s="14"/>
      <c r="B212" s="234"/>
      <c r="C212" s="235"/>
      <c r="D212" s="225" t="s">
        <v>168</v>
      </c>
      <c r="E212" s="236" t="s">
        <v>19</v>
      </c>
      <c r="F212" s="237" t="s">
        <v>286</v>
      </c>
      <c r="G212" s="235"/>
      <c r="H212" s="238">
        <v>9.1799999999999997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4" t="s">
        <v>168</v>
      </c>
      <c r="AU212" s="244" t="s">
        <v>85</v>
      </c>
      <c r="AV212" s="14" t="s">
        <v>85</v>
      </c>
      <c r="AW212" s="14" t="s">
        <v>35</v>
      </c>
      <c r="AX212" s="14" t="s">
        <v>75</v>
      </c>
      <c r="AY212" s="244" t="s">
        <v>156</v>
      </c>
    </row>
    <row r="213" s="14" customFormat="1">
      <c r="A213" s="14"/>
      <c r="B213" s="234"/>
      <c r="C213" s="235"/>
      <c r="D213" s="225" t="s">
        <v>168</v>
      </c>
      <c r="E213" s="236" t="s">
        <v>19</v>
      </c>
      <c r="F213" s="237" t="s">
        <v>287</v>
      </c>
      <c r="G213" s="235"/>
      <c r="H213" s="238">
        <v>19.27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4" t="s">
        <v>168</v>
      </c>
      <c r="AU213" s="244" t="s">
        <v>85</v>
      </c>
      <c r="AV213" s="14" t="s">
        <v>85</v>
      </c>
      <c r="AW213" s="14" t="s">
        <v>35</v>
      </c>
      <c r="AX213" s="14" t="s">
        <v>75</v>
      </c>
      <c r="AY213" s="244" t="s">
        <v>156</v>
      </c>
    </row>
    <row r="214" s="14" customFormat="1">
      <c r="A214" s="14"/>
      <c r="B214" s="234"/>
      <c r="C214" s="235"/>
      <c r="D214" s="225" t="s">
        <v>168</v>
      </c>
      <c r="E214" s="236" t="s">
        <v>19</v>
      </c>
      <c r="F214" s="237" t="s">
        <v>288</v>
      </c>
      <c r="G214" s="235"/>
      <c r="H214" s="238">
        <v>9.2200000000000006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4" t="s">
        <v>168</v>
      </c>
      <c r="AU214" s="244" t="s">
        <v>85</v>
      </c>
      <c r="AV214" s="14" t="s">
        <v>85</v>
      </c>
      <c r="AW214" s="14" t="s">
        <v>35</v>
      </c>
      <c r="AX214" s="14" t="s">
        <v>75</v>
      </c>
      <c r="AY214" s="244" t="s">
        <v>156</v>
      </c>
    </row>
    <row r="215" s="14" customFormat="1">
      <c r="A215" s="14"/>
      <c r="B215" s="234"/>
      <c r="C215" s="235"/>
      <c r="D215" s="225" t="s">
        <v>168</v>
      </c>
      <c r="E215" s="236" t="s">
        <v>19</v>
      </c>
      <c r="F215" s="237" t="s">
        <v>289</v>
      </c>
      <c r="G215" s="235"/>
      <c r="H215" s="238">
        <v>11.220000000000001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168</v>
      </c>
      <c r="AU215" s="244" t="s">
        <v>85</v>
      </c>
      <c r="AV215" s="14" t="s">
        <v>85</v>
      </c>
      <c r="AW215" s="14" t="s">
        <v>35</v>
      </c>
      <c r="AX215" s="14" t="s">
        <v>75</v>
      </c>
      <c r="AY215" s="244" t="s">
        <v>156</v>
      </c>
    </row>
    <row r="216" s="14" customFormat="1">
      <c r="A216" s="14"/>
      <c r="B216" s="234"/>
      <c r="C216" s="235"/>
      <c r="D216" s="225" t="s">
        <v>168</v>
      </c>
      <c r="E216" s="236" t="s">
        <v>19</v>
      </c>
      <c r="F216" s="237" t="s">
        <v>290</v>
      </c>
      <c r="G216" s="235"/>
      <c r="H216" s="238">
        <v>8.4499999999999993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4" t="s">
        <v>168</v>
      </c>
      <c r="AU216" s="244" t="s">
        <v>85</v>
      </c>
      <c r="AV216" s="14" t="s">
        <v>85</v>
      </c>
      <c r="AW216" s="14" t="s">
        <v>35</v>
      </c>
      <c r="AX216" s="14" t="s">
        <v>75</v>
      </c>
      <c r="AY216" s="244" t="s">
        <v>156</v>
      </c>
    </row>
    <row r="217" s="14" customFormat="1">
      <c r="A217" s="14"/>
      <c r="B217" s="234"/>
      <c r="C217" s="235"/>
      <c r="D217" s="225" t="s">
        <v>168</v>
      </c>
      <c r="E217" s="236" t="s">
        <v>19</v>
      </c>
      <c r="F217" s="237" t="s">
        <v>291</v>
      </c>
      <c r="G217" s="235"/>
      <c r="H217" s="238">
        <v>31.199999999999999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168</v>
      </c>
      <c r="AU217" s="244" t="s">
        <v>85</v>
      </c>
      <c r="AV217" s="14" t="s">
        <v>85</v>
      </c>
      <c r="AW217" s="14" t="s">
        <v>35</v>
      </c>
      <c r="AX217" s="14" t="s">
        <v>75</v>
      </c>
      <c r="AY217" s="244" t="s">
        <v>156</v>
      </c>
    </row>
    <row r="218" s="15" customFormat="1">
      <c r="A218" s="15"/>
      <c r="B218" s="245"/>
      <c r="C218" s="246"/>
      <c r="D218" s="225" t="s">
        <v>168</v>
      </c>
      <c r="E218" s="247" t="s">
        <v>19</v>
      </c>
      <c r="F218" s="248" t="s">
        <v>196</v>
      </c>
      <c r="G218" s="246"/>
      <c r="H218" s="249">
        <v>433.08000000000004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5" t="s">
        <v>168</v>
      </c>
      <c r="AU218" s="255" t="s">
        <v>85</v>
      </c>
      <c r="AV218" s="15" t="s">
        <v>164</v>
      </c>
      <c r="AW218" s="15" t="s">
        <v>35</v>
      </c>
      <c r="AX218" s="15" t="s">
        <v>83</v>
      </c>
      <c r="AY218" s="255" t="s">
        <v>156</v>
      </c>
    </row>
    <row r="219" s="2" customFormat="1" ht="16.5" customHeight="1">
      <c r="A219" s="39"/>
      <c r="B219" s="40"/>
      <c r="C219" s="205" t="s">
        <v>292</v>
      </c>
      <c r="D219" s="205" t="s">
        <v>159</v>
      </c>
      <c r="E219" s="206" t="s">
        <v>293</v>
      </c>
      <c r="F219" s="207" t="s">
        <v>294</v>
      </c>
      <c r="G219" s="208" t="s">
        <v>295</v>
      </c>
      <c r="H219" s="209">
        <v>3</v>
      </c>
      <c r="I219" s="210"/>
      <c r="J219" s="211">
        <f>ROUND(I219*H219,2)</f>
        <v>0</v>
      </c>
      <c r="K219" s="207" t="s">
        <v>163</v>
      </c>
      <c r="L219" s="45"/>
      <c r="M219" s="212" t="s">
        <v>19</v>
      </c>
      <c r="N219" s="213" t="s">
        <v>46</v>
      </c>
      <c r="O219" s="85"/>
      <c r="P219" s="214">
        <f>O219*H219</f>
        <v>0</v>
      </c>
      <c r="Q219" s="214">
        <v>0.00018000000000000001</v>
      </c>
      <c r="R219" s="214">
        <f>Q219*H219</f>
        <v>0.00054000000000000001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164</v>
      </c>
      <c r="AT219" s="216" t="s">
        <v>159</v>
      </c>
      <c r="AU219" s="216" t="s">
        <v>85</v>
      </c>
      <c r="AY219" s="18" t="s">
        <v>156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83</v>
      </c>
      <c r="BK219" s="217">
        <f>ROUND(I219*H219,2)</f>
        <v>0</v>
      </c>
      <c r="BL219" s="18" t="s">
        <v>164</v>
      </c>
      <c r="BM219" s="216" t="s">
        <v>296</v>
      </c>
    </row>
    <row r="220" s="2" customFormat="1">
      <c r="A220" s="39"/>
      <c r="B220" s="40"/>
      <c r="C220" s="41"/>
      <c r="D220" s="218" t="s">
        <v>166</v>
      </c>
      <c r="E220" s="41"/>
      <c r="F220" s="219" t="s">
        <v>297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166</v>
      </c>
      <c r="AU220" s="18" t="s">
        <v>85</v>
      </c>
    </row>
    <row r="221" s="2" customFormat="1" ht="16.5" customHeight="1">
      <c r="A221" s="39"/>
      <c r="B221" s="40"/>
      <c r="C221" s="256" t="s">
        <v>298</v>
      </c>
      <c r="D221" s="256" t="s">
        <v>299</v>
      </c>
      <c r="E221" s="257" t="s">
        <v>300</v>
      </c>
      <c r="F221" s="258" t="s">
        <v>301</v>
      </c>
      <c r="G221" s="259" t="s">
        <v>295</v>
      </c>
      <c r="H221" s="260">
        <v>3</v>
      </c>
      <c r="I221" s="261"/>
      <c r="J221" s="262">
        <f>ROUND(I221*H221,2)</f>
        <v>0</v>
      </c>
      <c r="K221" s="258" t="s">
        <v>19</v>
      </c>
      <c r="L221" s="263"/>
      <c r="M221" s="264" t="s">
        <v>19</v>
      </c>
      <c r="N221" s="265" t="s">
        <v>46</v>
      </c>
      <c r="O221" s="85"/>
      <c r="P221" s="214">
        <f>O221*H221</f>
        <v>0</v>
      </c>
      <c r="Q221" s="214">
        <v>0.012</v>
      </c>
      <c r="R221" s="214">
        <f>Q221*H221</f>
        <v>0.036000000000000004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243</v>
      </c>
      <c r="AT221" s="216" t="s">
        <v>299</v>
      </c>
      <c r="AU221" s="216" t="s">
        <v>85</v>
      </c>
      <c r="AY221" s="18" t="s">
        <v>156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83</v>
      </c>
      <c r="BK221" s="217">
        <f>ROUND(I221*H221,2)</f>
        <v>0</v>
      </c>
      <c r="BL221" s="18" t="s">
        <v>164</v>
      </c>
      <c r="BM221" s="216" t="s">
        <v>302</v>
      </c>
    </row>
    <row r="222" s="2" customFormat="1" ht="16.5" customHeight="1">
      <c r="A222" s="39"/>
      <c r="B222" s="40"/>
      <c r="C222" s="205" t="s">
        <v>303</v>
      </c>
      <c r="D222" s="205" t="s">
        <v>159</v>
      </c>
      <c r="E222" s="206" t="s">
        <v>304</v>
      </c>
      <c r="F222" s="207" t="s">
        <v>305</v>
      </c>
      <c r="G222" s="208" t="s">
        <v>199</v>
      </c>
      <c r="H222" s="209">
        <v>10.294000000000001</v>
      </c>
      <c r="I222" s="210"/>
      <c r="J222" s="211">
        <f>ROUND(I222*H222,2)</f>
        <v>0</v>
      </c>
      <c r="K222" s="207" t="s">
        <v>163</v>
      </c>
      <c r="L222" s="45"/>
      <c r="M222" s="212" t="s">
        <v>19</v>
      </c>
      <c r="N222" s="213" t="s">
        <v>46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2.2000000000000002</v>
      </c>
      <c r="T222" s="215">
        <f>S222*H222</f>
        <v>22.646800000000002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164</v>
      </c>
      <c r="AT222" s="216" t="s">
        <v>159</v>
      </c>
      <c r="AU222" s="216" t="s">
        <v>85</v>
      </c>
      <c r="AY222" s="18" t="s">
        <v>156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83</v>
      </c>
      <c r="BK222" s="217">
        <f>ROUND(I222*H222,2)</f>
        <v>0</v>
      </c>
      <c r="BL222" s="18" t="s">
        <v>164</v>
      </c>
      <c r="BM222" s="216" t="s">
        <v>306</v>
      </c>
    </row>
    <row r="223" s="2" customFormat="1">
      <c r="A223" s="39"/>
      <c r="B223" s="40"/>
      <c r="C223" s="41"/>
      <c r="D223" s="218" t="s">
        <v>166</v>
      </c>
      <c r="E223" s="41"/>
      <c r="F223" s="219" t="s">
        <v>307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166</v>
      </c>
      <c r="AU223" s="18" t="s">
        <v>85</v>
      </c>
    </row>
    <row r="224" s="14" customFormat="1">
      <c r="A224" s="14"/>
      <c r="B224" s="234"/>
      <c r="C224" s="235"/>
      <c r="D224" s="225" t="s">
        <v>168</v>
      </c>
      <c r="E224" s="236" t="s">
        <v>19</v>
      </c>
      <c r="F224" s="237" t="s">
        <v>308</v>
      </c>
      <c r="G224" s="235"/>
      <c r="H224" s="238">
        <v>4.2000000000000002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4" t="s">
        <v>168</v>
      </c>
      <c r="AU224" s="244" t="s">
        <v>85</v>
      </c>
      <c r="AV224" s="14" t="s">
        <v>85</v>
      </c>
      <c r="AW224" s="14" t="s">
        <v>35</v>
      </c>
      <c r="AX224" s="14" t="s">
        <v>75</v>
      </c>
      <c r="AY224" s="244" t="s">
        <v>156</v>
      </c>
    </row>
    <row r="225" s="13" customFormat="1">
      <c r="A225" s="13"/>
      <c r="B225" s="223"/>
      <c r="C225" s="224"/>
      <c r="D225" s="225" t="s">
        <v>168</v>
      </c>
      <c r="E225" s="226" t="s">
        <v>19</v>
      </c>
      <c r="F225" s="227" t="s">
        <v>309</v>
      </c>
      <c r="G225" s="224"/>
      <c r="H225" s="226" t="s">
        <v>19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168</v>
      </c>
      <c r="AU225" s="233" t="s">
        <v>85</v>
      </c>
      <c r="AV225" s="13" t="s">
        <v>83</v>
      </c>
      <c r="AW225" s="13" t="s">
        <v>35</v>
      </c>
      <c r="AX225" s="13" t="s">
        <v>75</v>
      </c>
      <c r="AY225" s="233" t="s">
        <v>156</v>
      </c>
    </row>
    <row r="226" s="14" customFormat="1">
      <c r="A226" s="14"/>
      <c r="B226" s="234"/>
      <c r="C226" s="235"/>
      <c r="D226" s="225" t="s">
        <v>168</v>
      </c>
      <c r="E226" s="236" t="s">
        <v>19</v>
      </c>
      <c r="F226" s="237" t="s">
        <v>310</v>
      </c>
      <c r="G226" s="235"/>
      <c r="H226" s="238">
        <v>4.71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168</v>
      </c>
      <c r="AU226" s="244" t="s">
        <v>85</v>
      </c>
      <c r="AV226" s="14" t="s">
        <v>85</v>
      </c>
      <c r="AW226" s="14" t="s">
        <v>35</v>
      </c>
      <c r="AX226" s="14" t="s">
        <v>75</v>
      </c>
      <c r="AY226" s="244" t="s">
        <v>156</v>
      </c>
    </row>
    <row r="227" s="14" customFormat="1">
      <c r="A227" s="14"/>
      <c r="B227" s="234"/>
      <c r="C227" s="235"/>
      <c r="D227" s="225" t="s">
        <v>168</v>
      </c>
      <c r="E227" s="236" t="s">
        <v>19</v>
      </c>
      <c r="F227" s="237" t="s">
        <v>311</v>
      </c>
      <c r="G227" s="235"/>
      <c r="H227" s="238">
        <v>0.61799999999999999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4" t="s">
        <v>168</v>
      </c>
      <c r="AU227" s="244" t="s">
        <v>85</v>
      </c>
      <c r="AV227" s="14" t="s">
        <v>85</v>
      </c>
      <c r="AW227" s="14" t="s">
        <v>35</v>
      </c>
      <c r="AX227" s="14" t="s">
        <v>75</v>
      </c>
      <c r="AY227" s="244" t="s">
        <v>156</v>
      </c>
    </row>
    <row r="228" s="14" customFormat="1">
      <c r="A228" s="14"/>
      <c r="B228" s="234"/>
      <c r="C228" s="235"/>
      <c r="D228" s="225" t="s">
        <v>168</v>
      </c>
      <c r="E228" s="236" t="s">
        <v>19</v>
      </c>
      <c r="F228" s="237" t="s">
        <v>312</v>
      </c>
      <c r="G228" s="235"/>
      <c r="H228" s="238">
        <v>0.40100000000000002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4" t="s">
        <v>168</v>
      </c>
      <c r="AU228" s="244" t="s">
        <v>85</v>
      </c>
      <c r="AV228" s="14" t="s">
        <v>85</v>
      </c>
      <c r="AW228" s="14" t="s">
        <v>35</v>
      </c>
      <c r="AX228" s="14" t="s">
        <v>75</v>
      </c>
      <c r="AY228" s="244" t="s">
        <v>156</v>
      </c>
    </row>
    <row r="229" s="14" customFormat="1">
      <c r="A229" s="14"/>
      <c r="B229" s="234"/>
      <c r="C229" s="235"/>
      <c r="D229" s="225" t="s">
        <v>168</v>
      </c>
      <c r="E229" s="236" t="s">
        <v>19</v>
      </c>
      <c r="F229" s="237" t="s">
        <v>313</v>
      </c>
      <c r="G229" s="235"/>
      <c r="H229" s="238">
        <v>0.17000000000000001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4" t="s">
        <v>168</v>
      </c>
      <c r="AU229" s="244" t="s">
        <v>85</v>
      </c>
      <c r="AV229" s="14" t="s">
        <v>85</v>
      </c>
      <c r="AW229" s="14" t="s">
        <v>35</v>
      </c>
      <c r="AX229" s="14" t="s">
        <v>75</v>
      </c>
      <c r="AY229" s="244" t="s">
        <v>156</v>
      </c>
    </row>
    <row r="230" s="14" customFormat="1">
      <c r="A230" s="14"/>
      <c r="B230" s="234"/>
      <c r="C230" s="235"/>
      <c r="D230" s="225" t="s">
        <v>168</v>
      </c>
      <c r="E230" s="236" t="s">
        <v>19</v>
      </c>
      <c r="F230" s="237" t="s">
        <v>314</v>
      </c>
      <c r="G230" s="235"/>
      <c r="H230" s="238">
        <v>0.19500000000000001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4" t="s">
        <v>168</v>
      </c>
      <c r="AU230" s="244" t="s">
        <v>85</v>
      </c>
      <c r="AV230" s="14" t="s">
        <v>85</v>
      </c>
      <c r="AW230" s="14" t="s">
        <v>35</v>
      </c>
      <c r="AX230" s="14" t="s">
        <v>75</v>
      </c>
      <c r="AY230" s="244" t="s">
        <v>156</v>
      </c>
    </row>
    <row r="231" s="15" customFormat="1">
      <c r="A231" s="15"/>
      <c r="B231" s="245"/>
      <c r="C231" s="246"/>
      <c r="D231" s="225" t="s">
        <v>168</v>
      </c>
      <c r="E231" s="247" t="s">
        <v>19</v>
      </c>
      <c r="F231" s="248" t="s">
        <v>196</v>
      </c>
      <c r="G231" s="246"/>
      <c r="H231" s="249">
        <v>10.294000000000001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5" t="s">
        <v>168</v>
      </c>
      <c r="AU231" s="255" t="s">
        <v>85</v>
      </c>
      <c r="AV231" s="15" t="s">
        <v>164</v>
      </c>
      <c r="AW231" s="15" t="s">
        <v>35</v>
      </c>
      <c r="AX231" s="15" t="s">
        <v>83</v>
      </c>
      <c r="AY231" s="255" t="s">
        <v>156</v>
      </c>
    </row>
    <row r="232" s="2" customFormat="1" ht="21.75" customHeight="1">
      <c r="A232" s="39"/>
      <c r="B232" s="40"/>
      <c r="C232" s="205" t="s">
        <v>8</v>
      </c>
      <c r="D232" s="205" t="s">
        <v>159</v>
      </c>
      <c r="E232" s="206" t="s">
        <v>315</v>
      </c>
      <c r="F232" s="207" t="s">
        <v>316</v>
      </c>
      <c r="G232" s="208" t="s">
        <v>317</v>
      </c>
      <c r="H232" s="209">
        <v>10</v>
      </c>
      <c r="I232" s="210"/>
      <c r="J232" s="211">
        <f>ROUND(I232*H232,2)</f>
        <v>0</v>
      </c>
      <c r="K232" s="207" t="s">
        <v>163</v>
      </c>
      <c r="L232" s="45"/>
      <c r="M232" s="212" t="s">
        <v>19</v>
      </c>
      <c r="N232" s="213" t="s">
        <v>46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0.012999999999999999</v>
      </c>
      <c r="T232" s="215">
        <f>S232*H232</f>
        <v>0.13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164</v>
      </c>
      <c r="AT232" s="216" t="s">
        <v>159</v>
      </c>
      <c r="AU232" s="216" t="s">
        <v>85</v>
      </c>
      <c r="AY232" s="18" t="s">
        <v>156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83</v>
      </c>
      <c r="BK232" s="217">
        <f>ROUND(I232*H232,2)</f>
        <v>0</v>
      </c>
      <c r="BL232" s="18" t="s">
        <v>164</v>
      </c>
      <c r="BM232" s="216" t="s">
        <v>318</v>
      </c>
    </row>
    <row r="233" s="2" customFormat="1">
      <c r="A233" s="39"/>
      <c r="B233" s="40"/>
      <c r="C233" s="41"/>
      <c r="D233" s="218" t="s">
        <v>166</v>
      </c>
      <c r="E233" s="41"/>
      <c r="F233" s="219" t="s">
        <v>319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166</v>
      </c>
      <c r="AU233" s="18" t="s">
        <v>85</v>
      </c>
    </row>
    <row r="234" s="14" customFormat="1">
      <c r="A234" s="14"/>
      <c r="B234" s="234"/>
      <c r="C234" s="235"/>
      <c r="D234" s="225" t="s">
        <v>168</v>
      </c>
      <c r="E234" s="236" t="s">
        <v>19</v>
      </c>
      <c r="F234" s="237" t="s">
        <v>320</v>
      </c>
      <c r="G234" s="235"/>
      <c r="H234" s="238">
        <v>10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4" t="s">
        <v>168</v>
      </c>
      <c r="AU234" s="244" t="s">
        <v>85</v>
      </c>
      <c r="AV234" s="14" t="s">
        <v>85</v>
      </c>
      <c r="AW234" s="14" t="s">
        <v>35</v>
      </c>
      <c r="AX234" s="14" t="s">
        <v>83</v>
      </c>
      <c r="AY234" s="244" t="s">
        <v>156</v>
      </c>
    </row>
    <row r="235" s="2" customFormat="1" ht="21.75" customHeight="1">
      <c r="A235" s="39"/>
      <c r="B235" s="40"/>
      <c r="C235" s="205" t="s">
        <v>321</v>
      </c>
      <c r="D235" s="205" t="s">
        <v>159</v>
      </c>
      <c r="E235" s="206" t="s">
        <v>322</v>
      </c>
      <c r="F235" s="207" t="s">
        <v>323</v>
      </c>
      <c r="G235" s="208" t="s">
        <v>317</v>
      </c>
      <c r="H235" s="209">
        <v>2.5</v>
      </c>
      <c r="I235" s="210"/>
      <c r="J235" s="211">
        <f>ROUND(I235*H235,2)</f>
        <v>0</v>
      </c>
      <c r="K235" s="207" t="s">
        <v>163</v>
      </c>
      <c r="L235" s="45"/>
      <c r="M235" s="212" t="s">
        <v>19</v>
      </c>
      <c r="N235" s="213" t="s">
        <v>46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0.019</v>
      </c>
      <c r="T235" s="215">
        <f>S235*H235</f>
        <v>0.047500000000000001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164</v>
      </c>
      <c r="AT235" s="216" t="s">
        <v>159</v>
      </c>
      <c r="AU235" s="216" t="s">
        <v>85</v>
      </c>
      <c r="AY235" s="18" t="s">
        <v>156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83</v>
      </c>
      <c r="BK235" s="217">
        <f>ROUND(I235*H235,2)</f>
        <v>0</v>
      </c>
      <c r="BL235" s="18" t="s">
        <v>164</v>
      </c>
      <c r="BM235" s="216" t="s">
        <v>324</v>
      </c>
    </row>
    <row r="236" s="2" customFormat="1">
      <c r="A236" s="39"/>
      <c r="B236" s="40"/>
      <c r="C236" s="41"/>
      <c r="D236" s="218" t="s">
        <v>166</v>
      </c>
      <c r="E236" s="41"/>
      <c r="F236" s="219" t="s">
        <v>325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166</v>
      </c>
      <c r="AU236" s="18" t="s">
        <v>85</v>
      </c>
    </row>
    <row r="237" s="13" customFormat="1">
      <c r="A237" s="13"/>
      <c r="B237" s="223"/>
      <c r="C237" s="224"/>
      <c r="D237" s="225" t="s">
        <v>168</v>
      </c>
      <c r="E237" s="226" t="s">
        <v>19</v>
      </c>
      <c r="F237" s="227" t="s">
        <v>326</v>
      </c>
      <c r="G237" s="224"/>
      <c r="H237" s="226" t="s">
        <v>19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168</v>
      </c>
      <c r="AU237" s="233" t="s">
        <v>85</v>
      </c>
      <c r="AV237" s="13" t="s">
        <v>83</v>
      </c>
      <c r="AW237" s="13" t="s">
        <v>35</v>
      </c>
      <c r="AX237" s="13" t="s">
        <v>75</v>
      </c>
      <c r="AY237" s="233" t="s">
        <v>156</v>
      </c>
    </row>
    <row r="238" s="14" customFormat="1">
      <c r="A238" s="14"/>
      <c r="B238" s="234"/>
      <c r="C238" s="235"/>
      <c r="D238" s="225" t="s">
        <v>168</v>
      </c>
      <c r="E238" s="236" t="s">
        <v>19</v>
      </c>
      <c r="F238" s="237" t="s">
        <v>327</v>
      </c>
      <c r="G238" s="235"/>
      <c r="H238" s="238">
        <v>2.5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4" t="s">
        <v>168</v>
      </c>
      <c r="AU238" s="244" t="s">
        <v>85</v>
      </c>
      <c r="AV238" s="14" t="s">
        <v>85</v>
      </c>
      <c r="AW238" s="14" t="s">
        <v>35</v>
      </c>
      <c r="AX238" s="14" t="s">
        <v>83</v>
      </c>
      <c r="AY238" s="244" t="s">
        <v>156</v>
      </c>
    </row>
    <row r="239" s="2" customFormat="1" ht="24.15" customHeight="1">
      <c r="A239" s="39"/>
      <c r="B239" s="40"/>
      <c r="C239" s="205" t="s">
        <v>328</v>
      </c>
      <c r="D239" s="205" t="s">
        <v>159</v>
      </c>
      <c r="E239" s="206" t="s">
        <v>329</v>
      </c>
      <c r="F239" s="207" t="s">
        <v>330</v>
      </c>
      <c r="G239" s="208" t="s">
        <v>317</v>
      </c>
      <c r="H239" s="209">
        <v>5.0999999999999996</v>
      </c>
      <c r="I239" s="210"/>
      <c r="J239" s="211">
        <f>ROUND(I239*H239,2)</f>
        <v>0</v>
      </c>
      <c r="K239" s="207" t="s">
        <v>163</v>
      </c>
      <c r="L239" s="45"/>
      <c r="M239" s="212" t="s">
        <v>19</v>
      </c>
      <c r="N239" s="213" t="s">
        <v>46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0.033000000000000002</v>
      </c>
      <c r="T239" s="215">
        <f>S239*H239</f>
        <v>0.16830000000000001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164</v>
      </c>
      <c r="AT239" s="216" t="s">
        <v>159</v>
      </c>
      <c r="AU239" s="216" t="s">
        <v>85</v>
      </c>
      <c r="AY239" s="18" t="s">
        <v>156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83</v>
      </c>
      <c r="BK239" s="217">
        <f>ROUND(I239*H239,2)</f>
        <v>0</v>
      </c>
      <c r="BL239" s="18" t="s">
        <v>164</v>
      </c>
      <c r="BM239" s="216" t="s">
        <v>331</v>
      </c>
    </row>
    <row r="240" s="2" customFormat="1">
      <c r="A240" s="39"/>
      <c r="B240" s="40"/>
      <c r="C240" s="41"/>
      <c r="D240" s="218" t="s">
        <v>166</v>
      </c>
      <c r="E240" s="41"/>
      <c r="F240" s="219" t="s">
        <v>332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166</v>
      </c>
      <c r="AU240" s="18" t="s">
        <v>85</v>
      </c>
    </row>
    <row r="241" s="13" customFormat="1">
      <c r="A241" s="13"/>
      <c r="B241" s="223"/>
      <c r="C241" s="224"/>
      <c r="D241" s="225" t="s">
        <v>168</v>
      </c>
      <c r="E241" s="226" t="s">
        <v>19</v>
      </c>
      <c r="F241" s="227" t="s">
        <v>333</v>
      </c>
      <c r="G241" s="224"/>
      <c r="H241" s="226" t="s">
        <v>19</v>
      </c>
      <c r="I241" s="228"/>
      <c r="J241" s="224"/>
      <c r="K241" s="224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168</v>
      </c>
      <c r="AU241" s="233" t="s">
        <v>85</v>
      </c>
      <c r="AV241" s="13" t="s">
        <v>83</v>
      </c>
      <c r="AW241" s="13" t="s">
        <v>35</v>
      </c>
      <c r="AX241" s="13" t="s">
        <v>75</v>
      </c>
      <c r="AY241" s="233" t="s">
        <v>156</v>
      </c>
    </row>
    <row r="242" s="14" customFormat="1">
      <c r="A242" s="14"/>
      <c r="B242" s="234"/>
      <c r="C242" s="235"/>
      <c r="D242" s="225" t="s">
        <v>168</v>
      </c>
      <c r="E242" s="236" t="s">
        <v>19</v>
      </c>
      <c r="F242" s="237" t="s">
        <v>334</v>
      </c>
      <c r="G242" s="235"/>
      <c r="H242" s="238">
        <v>2.6000000000000001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4" t="s">
        <v>168</v>
      </c>
      <c r="AU242" s="244" t="s">
        <v>85</v>
      </c>
      <c r="AV242" s="14" t="s">
        <v>85</v>
      </c>
      <c r="AW242" s="14" t="s">
        <v>35</v>
      </c>
      <c r="AX242" s="14" t="s">
        <v>75</v>
      </c>
      <c r="AY242" s="244" t="s">
        <v>156</v>
      </c>
    </row>
    <row r="243" s="13" customFormat="1">
      <c r="A243" s="13"/>
      <c r="B243" s="223"/>
      <c r="C243" s="224"/>
      <c r="D243" s="225" t="s">
        <v>168</v>
      </c>
      <c r="E243" s="226" t="s">
        <v>19</v>
      </c>
      <c r="F243" s="227" t="s">
        <v>335</v>
      </c>
      <c r="G243" s="224"/>
      <c r="H243" s="226" t="s">
        <v>19</v>
      </c>
      <c r="I243" s="228"/>
      <c r="J243" s="224"/>
      <c r="K243" s="224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168</v>
      </c>
      <c r="AU243" s="233" t="s">
        <v>85</v>
      </c>
      <c r="AV243" s="13" t="s">
        <v>83</v>
      </c>
      <c r="AW243" s="13" t="s">
        <v>35</v>
      </c>
      <c r="AX243" s="13" t="s">
        <v>75</v>
      </c>
      <c r="AY243" s="233" t="s">
        <v>156</v>
      </c>
    </row>
    <row r="244" s="14" customFormat="1">
      <c r="A244" s="14"/>
      <c r="B244" s="234"/>
      <c r="C244" s="235"/>
      <c r="D244" s="225" t="s">
        <v>168</v>
      </c>
      <c r="E244" s="236" t="s">
        <v>19</v>
      </c>
      <c r="F244" s="237" t="s">
        <v>336</v>
      </c>
      <c r="G244" s="235"/>
      <c r="H244" s="238">
        <v>2.5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4" t="s">
        <v>168</v>
      </c>
      <c r="AU244" s="244" t="s">
        <v>85</v>
      </c>
      <c r="AV244" s="14" t="s">
        <v>85</v>
      </c>
      <c r="AW244" s="14" t="s">
        <v>35</v>
      </c>
      <c r="AX244" s="14" t="s">
        <v>75</v>
      </c>
      <c r="AY244" s="244" t="s">
        <v>156</v>
      </c>
    </row>
    <row r="245" s="15" customFormat="1">
      <c r="A245" s="15"/>
      <c r="B245" s="245"/>
      <c r="C245" s="246"/>
      <c r="D245" s="225" t="s">
        <v>168</v>
      </c>
      <c r="E245" s="247" t="s">
        <v>19</v>
      </c>
      <c r="F245" s="248" t="s">
        <v>196</v>
      </c>
      <c r="G245" s="246"/>
      <c r="H245" s="249">
        <v>5.0999999999999996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5" t="s">
        <v>168</v>
      </c>
      <c r="AU245" s="255" t="s">
        <v>85</v>
      </c>
      <c r="AV245" s="15" t="s">
        <v>164</v>
      </c>
      <c r="AW245" s="15" t="s">
        <v>35</v>
      </c>
      <c r="AX245" s="15" t="s">
        <v>83</v>
      </c>
      <c r="AY245" s="255" t="s">
        <v>156</v>
      </c>
    </row>
    <row r="246" s="2" customFormat="1" ht="24.15" customHeight="1">
      <c r="A246" s="39"/>
      <c r="B246" s="40"/>
      <c r="C246" s="205" t="s">
        <v>337</v>
      </c>
      <c r="D246" s="205" t="s">
        <v>159</v>
      </c>
      <c r="E246" s="206" t="s">
        <v>338</v>
      </c>
      <c r="F246" s="207" t="s">
        <v>339</v>
      </c>
      <c r="G246" s="208" t="s">
        <v>317</v>
      </c>
      <c r="H246" s="209">
        <v>5.4000000000000004</v>
      </c>
      <c r="I246" s="210"/>
      <c r="J246" s="211">
        <f>ROUND(I246*H246,2)</f>
        <v>0</v>
      </c>
      <c r="K246" s="207" t="s">
        <v>163</v>
      </c>
      <c r="L246" s="45"/>
      <c r="M246" s="212" t="s">
        <v>19</v>
      </c>
      <c r="N246" s="213" t="s">
        <v>46</v>
      </c>
      <c r="O246" s="85"/>
      <c r="P246" s="214">
        <f>O246*H246</f>
        <v>0</v>
      </c>
      <c r="Q246" s="214">
        <v>0.00091</v>
      </c>
      <c r="R246" s="214">
        <f>Q246*H246</f>
        <v>0.004914</v>
      </c>
      <c r="S246" s="214">
        <v>0.0028</v>
      </c>
      <c r="T246" s="215">
        <f>S246*H246</f>
        <v>0.015120000000000002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164</v>
      </c>
      <c r="AT246" s="216" t="s">
        <v>159</v>
      </c>
      <c r="AU246" s="216" t="s">
        <v>85</v>
      </c>
      <c r="AY246" s="18" t="s">
        <v>156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83</v>
      </c>
      <c r="BK246" s="217">
        <f>ROUND(I246*H246,2)</f>
        <v>0</v>
      </c>
      <c r="BL246" s="18" t="s">
        <v>164</v>
      </c>
      <c r="BM246" s="216" t="s">
        <v>340</v>
      </c>
    </row>
    <row r="247" s="2" customFormat="1">
      <c r="A247" s="39"/>
      <c r="B247" s="40"/>
      <c r="C247" s="41"/>
      <c r="D247" s="218" t="s">
        <v>166</v>
      </c>
      <c r="E247" s="41"/>
      <c r="F247" s="219" t="s">
        <v>341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166</v>
      </c>
      <c r="AU247" s="18" t="s">
        <v>85</v>
      </c>
    </row>
    <row r="248" s="14" customFormat="1">
      <c r="A248" s="14"/>
      <c r="B248" s="234"/>
      <c r="C248" s="235"/>
      <c r="D248" s="225" t="s">
        <v>168</v>
      </c>
      <c r="E248" s="236" t="s">
        <v>19</v>
      </c>
      <c r="F248" s="237" t="s">
        <v>342</v>
      </c>
      <c r="G248" s="235"/>
      <c r="H248" s="238">
        <v>5.4000000000000004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4" t="s">
        <v>168</v>
      </c>
      <c r="AU248" s="244" t="s">
        <v>85</v>
      </c>
      <c r="AV248" s="14" t="s">
        <v>85</v>
      </c>
      <c r="AW248" s="14" t="s">
        <v>35</v>
      </c>
      <c r="AX248" s="14" t="s">
        <v>83</v>
      </c>
      <c r="AY248" s="244" t="s">
        <v>156</v>
      </c>
    </row>
    <row r="249" s="2" customFormat="1" ht="24.15" customHeight="1">
      <c r="A249" s="39"/>
      <c r="B249" s="40"/>
      <c r="C249" s="205" t="s">
        <v>343</v>
      </c>
      <c r="D249" s="205" t="s">
        <v>159</v>
      </c>
      <c r="E249" s="206" t="s">
        <v>344</v>
      </c>
      <c r="F249" s="207" t="s">
        <v>345</v>
      </c>
      <c r="G249" s="208" t="s">
        <v>317</v>
      </c>
      <c r="H249" s="209">
        <v>2.1000000000000001</v>
      </c>
      <c r="I249" s="210"/>
      <c r="J249" s="211">
        <f>ROUND(I249*H249,2)</f>
        <v>0</v>
      </c>
      <c r="K249" s="207" t="s">
        <v>163</v>
      </c>
      <c r="L249" s="45"/>
      <c r="M249" s="212" t="s">
        <v>19</v>
      </c>
      <c r="N249" s="213" t="s">
        <v>46</v>
      </c>
      <c r="O249" s="85"/>
      <c r="P249" s="214">
        <f>O249*H249</f>
        <v>0</v>
      </c>
      <c r="Q249" s="214">
        <v>0.00097000000000000005</v>
      </c>
      <c r="R249" s="214">
        <f>Q249*H249</f>
        <v>0.0020370000000000002</v>
      </c>
      <c r="S249" s="214">
        <v>0.0043</v>
      </c>
      <c r="T249" s="215">
        <f>S249*H249</f>
        <v>0.0090299999999999998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164</v>
      </c>
      <c r="AT249" s="216" t="s">
        <v>159</v>
      </c>
      <c r="AU249" s="216" t="s">
        <v>85</v>
      </c>
      <c r="AY249" s="18" t="s">
        <v>156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83</v>
      </c>
      <c r="BK249" s="217">
        <f>ROUND(I249*H249,2)</f>
        <v>0</v>
      </c>
      <c r="BL249" s="18" t="s">
        <v>164</v>
      </c>
      <c r="BM249" s="216" t="s">
        <v>346</v>
      </c>
    </row>
    <row r="250" s="2" customFormat="1">
      <c r="A250" s="39"/>
      <c r="B250" s="40"/>
      <c r="C250" s="41"/>
      <c r="D250" s="218" t="s">
        <v>166</v>
      </c>
      <c r="E250" s="41"/>
      <c r="F250" s="219" t="s">
        <v>347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166</v>
      </c>
      <c r="AU250" s="18" t="s">
        <v>85</v>
      </c>
    </row>
    <row r="251" s="14" customFormat="1">
      <c r="A251" s="14"/>
      <c r="B251" s="234"/>
      <c r="C251" s="235"/>
      <c r="D251" s="225" t="s">
        <v>168</v>
      </c>
      <c r="E251" s="236" t="s">
        <v>19</v>
      </c>
      <c r="F251" s="237" t="s">
        <v>348</v>
      </c>
      <c r="G251" s="235"/>
      <c r="H251" s="238">
        <v>2.1000000000000001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4" t="s">
        <v>168</v>
      </c>
      <c r="AU251" s="244" t="s">
        <v>85</v>
      </c>
      <c r="AV251" s="14" t="s">
        <v>85</v>
      </c>
      <c r="AW251" s="14" t="s">
        <v>35</v>
      </c>
      <c r="AX251" s="14" t="s">
        <v>83</v>
      </c>
      <c r="AY251" s="244" t="s">
        <v>156</v>
      </c>
    </row>
    <row r="252" s="2" customFormat="1" ht="24.15" customHeight="1">
      <c r="A252" s="39"/>
      <c r="B252" s="40"/>
      <c r="C252" s="205" t="s">
        <v>349</v>
      </c>
      <c r="D252" s="205" t="s">
        <v>159</v>
      </c>
      <c r="E252" s="206" t="s">
        <v>350</v>
      </c>
      <c r="F252" s="207" t="s">
        <v>351</v>
      </c>
      <c r="G252" s="208" t="s">
        <v>317</v>
      </c>
      <c r="H252" s="209">
        <v>0.59999999999999998</v>
      </c>
      <c r="I252" s="210"/>
      <c r="J252" s="211">
        <f>ROUND(I252*H252,2)</f>
        <v>0</v>
      </c>
      <c r="K252" s="207" t="s">
        <v>163</v>
      </c>
      <c r="L252" s="45"/>
      <c r="M252" s="212" t="s">
        <v>19</v>
      </c>
      <c r="N252" s="213" t="s">
        <v>46</v>
      </c>
      <c r="O252" s="85"/>
      <c r="P252" s="214">
        <f>O252*H252</f>
        <v>0</v>
      </c>
      <c r="Q252" s="214">
        <v>0.00316</v>
      </c>
      <c r="R252" s="214">
        <f>Q252*H252</f>
        <v>0.0018959999999999999</v>
      </c>
      <c r="S252" s="214">
        <v>0.069000000000000006</v>
      </c>
      <c r="T252" s="215">
        <f>S252*H252</f>
        <v>0.041399999999999999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164</v>
      </c>
      <c r="AT252" s="216" t="s">
        <v>159</v>
      </c>
      <c r="AU252" s="216" t="s">
        <v>85</v>
      </c>
      <c r="AY252" s="18" t="s">
        <v>156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83</v>
      </c>
      <c r="BK252" s="217">
        <f>ROUND(I252*H252,2)</f>
        <v>0</v>
      </c>
      <c r="BL252" s="18" t="s">
        <v>164</v>
      </c>
      <c r="BM252" s="216" t="s">
        <v>352</v>
      </c>
    </row>
    <row r="253" s="2" customFormat="1">
      <c r="A253" s="39"/>
      <c r="B253" s="40"/>
      <c r="C253" s="41"/>
      <c r="D253" s="218" t="s">
        <v>166</v>
      </c>
      <c r="E253" s="41"/>
      <c r="F253" s="219" t="s">
        <v>353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166</v>
      </c>
      <c r="AU253" s="18" t="s">
        <v>85</v>
      </c>
    </row>
    <row r="254" s="13" customFormat="1">
      <c r="A254" s="13"/>
      <c r="B254" s="223"/>
      <c r="C254" s="224"/>
      <c r="D254" s="225" t="s">
        <v>168</v>
      </c>
      <c r="E254" s="226" t="s">
        <v>19</v>
      </c>
      <c r="F254" s="227" t="s">
        <v>354</v>
      </c>
      <c r="G254" s="224"/>
      <c r="H254" s="226" t="s">
        <v>19</v>
      </c>
      <c r="I254" s="228"/>
      <c r="J254" s="224"/>
      <c r="K254" s="224"/>
      <c r="L254" s="229"/>
      <c r="M254" s="230"/>
      <c r="N254" s="231"/>
      <c r="O254" s="231"/>
      <c r="P254" s="231"/>
      <c r="Q254" s="231"/>
      <c r="R254" s="231"/>
      <c r="S254" s="231"/>
      <c r="T254" s="23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3" t="s">
        <v>168</v>
      </c>
      <c r="AU254" s="233" t="s">
        <v>85</v>
      </c>
      <c r="AV254" s="13" t="s">
        <v>83</v>
      </c>
      <c r="AW254" s="13" t="s">
        <v>35</v>
      </c>
      <c r="AX254" s="13" t="s">
        <v>75</v>
      </c>
      <c r="AY254" s="233" t="s">
        <v>156</v>
      </c>
    </row>
    <row r="255" s="14" customFormat="1">
      <c r="A255" s="14"/>
      <c r="B255" s="234"/>
      <c r="C255" s="235"/>
      <c r="D255" s="225" t="s">
        <v>168</v>
      </c>
      <c r="E255" s="236" t="s">
        <v>19</v>
      </c>
      <c r="F255" s="237" t="s">
        <v>355</v>
      </c>
      <c r="G255" s="235"/>
      <c r="H255" s="238">
        <v>0.29999999999999999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4" t="s">
        <v>168</v>
      </c>
      <c r="AU255" s="244" t="s">
        <v>85</v>
      </c>
      <c r="AV255" s="14" t="s">
        <v>85</v>
      </c>
      <c r="AW255" s="14" t="s">
        <v>35</v>
      </c>
      <c r="AX255" s="14" t="s">
        <v>75</v>
      </c>
      <c r="AY255" s="244" t="s">
        <v>156</v>
      </c>
    </row>
    <row r="256" s="14" customFormat="1">
      <c r="A256" s="14"/>
      <c r="B256" s="234"/>
      <c r="C256" s="235"/>
      <c r="D256" s="225" t="s">
        <v>168</v>
      </c>
      <c r="E256" s="236" t="s">
        <v>19</v>
      </c>
      <c r="F256" s="237" t="s">
        <v>356</v>
      </c>
      <c r="G256" s="235"/>
      <c r="H256" s="238">
        <v>0.29999999999999999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4" t="s">
        <v>168</v>
      </c>
      <c r="AU256" s="244" t="s">
        <v>85</v>
      </c>
      <c r="AV256" s="14" t="s">
        <v>85</v>
      </c>
      <c r="AW256" s="14" t="s">
        <v>35</v>
      </c>
      <c r="AX256" s="14" t="s">
        <v>75</v>
      </c>
      <c r="AY256" s="244" t="s">
        <v>156</v>
      </c>
    </row>
    <row r="257" s="15" customFormat="1">
      <c r="A257" s="15"/>
      <c r="B257" s="245"/>
      <c r="C257" s="246"/>
      <c r="D257" s="225" t="s">
        <v>168</v>
      </c>
      <c r="E257" s="247" t="s">
        <v>19</v>
      </c>
      <c r="F257" s="248" t="s">
        <v>196</v>
      </c>
      <c r="G257" s="246"/>
      <c r="H257" s="249">
        <v>0.59999999999999998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5" t="s">
        <v>168</v>
      </c>
      <c r="AU257" s="255" t="s">
        <v>85</v>
      </c>
      <c r="AV257" s="15" t="s">
        <v>164</v>
      </c>
      <c r="AW257" s="15" t="s">
        <v>35</v>
      </c>
      <c r="AX257" s="15" t="s">
        <v>83</v>
      </c>
      <c r="AY257" s="255" t="s">
        <v>156</v>
      </c>
    </row>
    <row r="258" s="12" customFormat="1" ht="22.8" customHeight="1">
      <c r="A258" s="12"/>
      <c r="B258" s="189"/>
      <c r="C258" s="190"/>
      <c r="D258" s="191" t="s">
        <v>74</v>
      </c>
      <c r="E258" s="203" t="s">
        <v>357</v>
      </c>
      <c r="F258" s="203" t="s">
        <v>358</v>
      </c>
      <c r="G258" s="190"/>
      <c r="H258" s="190"/>
      <c r="I258" s="193"/>
      <c r="J258" s="204">
        <f>BK258</f>
        <v>0</v>
      </c>
      <c r="K258" s="190"/>
      <c r="L258" s="195"/>
      <c r="M258" s="196"/>
      <c r="N258" s="197"/>
      <c r="O258" s="197"/>
      <c r="P258" s="198">
        <f>SUM(P259:P273)</f>
        <v>0</v>
      </c>
      <c r="Q258" s="197"/>
      <c r="R258" s="198">
        <f>SUM(R259:R273)</f>
        <v>0</v>
      </c>
      <c r="S258" s="197"/>
      <c r="T258" s="199">
        <f>SUM(T259:T273)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0" t="s">
        <v>83</v>
      </c>
      <c r="AT258" s="201" t="s">
        <v>74</v>
      </c>
      <c r="AU258" s="201" t="s">
        <v>83</v>
      </c>
      <c r="AY258" s="200" t="s">
        <v>156</v>
      </c>
      <c r="BK258" s="202">
        <f>SUM(BK259:BK273)</f>
        <v>0</v>
      </c>
    </row>
    <row r="259" s="2" customFormat="1" ht="24.15" customHeight="1">
      <c r="A259" s="39"/>
      <c r="B259" s="40"/>
      <c r="C259" s="205" t="s">
        <v>7</v>
      </c>
      <c r="D259" s="205" t="s">
        <v>159</v>
      </c>
      <c r="E259" s="206" t="s">
        <v>359</v>
      </c>
      <c r="F259" s="207" t="s">
        <v>360</v>
      </c>
      <c r="G259" s="208" t="s">
        <v>228</v>
      </c>
      <c r="H259" s="209">
        <v>65.218999999999994</v>
      </c>
      <c r="I259" s="210"/>
      <c r="J259" s="211">
        <f>ROUND(I259*H259,2)</f>
        <v>0</v>
      </c>
      <c r="K259" s="207" t="s">
        <v>163</v>
      </c>
      <c r="L259" s="45"/>
      <c r="M259" s="212" t="s">
        <v>19</v>
      </c>
      <c r="N259" s="213" t="s">
        <v>46</v>
      </c>
      <c r="O259" s="85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164</v>
      </c>
      <c r="AT259" s="216" t="s">
        <v>159</v>
      </c>
      <c r="AU259" s="216" t="s">
        <v>85</v>
      </c>
      <c r="AY259" s="18" t="s">
        <v>156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83</v>
      </c>
      <c r="BK259" s="217">
        <f>ROUND(I259*H259,2)</f>
        <v>0</v>
      </c>
      <c r="BL259" s="18" t="s">
        <v>164</v>
      </c>
      <c r="BM259" s="216" t="s">
        <v>361</v>
      </c>
    </row>
    <row r="260" s="2" customFormat="1">
      <c r="A260" s="39"/>
      <c r="B260" s="40"/>
      <c r="C260" s="41"/>
      <c r="D260" s="218" t="s">
        <v>166</v>
      </c>
      <c r="E260" s="41"/>
      <c r="F260" s="219" t="s">
        <v>362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166</v>
      </c>
      <c r="AU260" s="18" t="s">
        <v>85</v>
      </c>
    </row>
    <row r="261" s="2" customFormat="1" ht="16.5" customHeight="1">
      <c r="A261" s="39"/>
      <c r="B261" s="40"/>
      <c r="C261" s="205" t="s">
        <v>363</v>
      </c>
      <c r="D261" s="205" t="s">
        <v>159</v>
      </c>
      <c r="E261" s="206" t="s">
        <v>364</v>
      </c>
      <c r="F261" s="207" t="s">
        <v>365</v>
      </c>
      <c r="G261" s="208" t="s">
        <v>317</v>
      </c>
      <c r="H261" s="209">
        <v>20</v>
      </c>
      <c r="I261" s="210"/>
      <c r="J261" s="211">
        <f>ROUND(I261*H261,2)</f>
        <v>0</v>
      </c>
      <c r="K261" s="207" t="s">
        <v>163</v>
      </c>
      <c r="L261" s="45"/>
      <c r="M261" s="212" t="s">
        <v>19</v>
      </c>
      <c r="N261" s="213" t="s">
        <v>46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164</v>
      </c>
      <c r="AT261" s="216" t="s">
        <v>159</v>
      </c>
      <c r="AU261" s="216" t="s">
        <v>85</v>
      </c>
      <c r="AY261" s="18" t="s">
        <v>156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83</v>
      </c>
      <c r="BK261" s="217">
        <f>ROUND(I261*H261,2)</f>
        <v>0</v>
      </c>
      <c r="BL261" s="18" t="s">
        <v>164</v>
      </c>
      <c r="BM261" s="216" t="s">
        <v>366</v>
      </c>
    </row>
    <row r="262" s="2" customFormat="1">
      <c r="A262" s="39"/>
      <c r="B262" s="40"/>
      <c r="C262" s="41"/>
      <c r="D262" s="218" t="s">
        <v>166</v>
      </c>
      <c r="E262" s="41"/>
      <c r="F262" s="219" t="s">
        <v>367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166</v>
      </c>
      <c r="AU262" s="18" t="s">
        <v>85</v>
      </c>
    </row>
    <row r="263" s="2" customFormat="1" ht="24.15" customHeight="1">
      <c r="A263" s="39"/>
      <c r="B263" s="40"/>
      <c r="C263" s="205" t="s">
        <v>368</v>
      </c>
      <c r="D263" s="205" t="s">
        <v>159</v>
      </c>
      <c r="E263" s="206" t="s">
        <v>369</v>
      </c>
      <c r="F263" s="207" t="s">
        <v>370</v>
      </c>
      <c r="G263" s="208" t="s">
        <v>317</v>
      </c>
      <c r="H263" s="209">
        <v>1800</v>
      </c>
      <c r="I263" s="210"/>
      <c r="J263" s="211">
        <f>ROUND(I263*H263,2)</f>
        <v>0</v>
      </c>
      <c r="K263" s="207" t="s">
        <v>163</v>
      </c>
      <c r="L263" s="45"/>
      <c r="M263" s="212" t="s">
        <v>19</v>
      </c>
      <c r="N263" s="213" t="s">
        <v>46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164</v>
      </c>
      <c r="AT263" s="216" t="s">
        <v>159</v>
      </c>
      <c r="AU263" s="216" t="s">
        <v>85</v>
      </c>
      <c r="AY263" s="18" t="s">
        <v>156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83</v>
      </c>
      <c r="BK263" s="217">
        <f>ROUND(I263*H263,2)</f>
        <v>0</v>
      </c>
      <c r="BL263" s="18" t="s">
        <v>164</v>
      </c>
      <c r="BM263" s="216" t="s">
        <v>371</v>
      </c>
    </row>
    <row r="264" s="2" customFormat="1">
      <c r="A264" s="39"/>
      <c r="B264" s="40"/>
      <c r="C264" s="41"/>
      <c r="D264" s="218" t="s">
        <v>166</v>
      </c>
      <c r="E264" s="41"/>
      <c r="F264" s="219" t="s">
        <v>372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166</v>
      </c>
      <c r="AU264" s="18" t="s">
        <v>85</v>
      </c>
    </row>
    <row r="265" s="14" customFormat="1">
      <c r="A265" s="14"/>
      <c r="B265" s="234"/>
      <c r="C265" s="235"/>
      <c r="D265" s="225" t="s">
        <v>168</v>
      </c>
      <c r="E265" s="235"/>
      <c r="F265" s="237" t="s">
        <v>373</v>
      </c>
      <c r="G265" s="235"/>
      <c r="H265" s="238">
        <v>1800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4" t="s">
        <v>168</v>
      </c>
      <c r="AU265" s="244" t="s">
        <v>85</v>
      </c>
      <c r="AV265" s="14" t="s">
        <v>85</v>
      </c>
      <c r="AW265" s="14" t="s">
        <v>4</v>
      </c>
      <c r="AX265" s="14" t="s">
        <v>83</v>
      </c>
      <c r="AY265" s="244" t="s">
        <v>156</v>
      </c>
    </row>
    <row r="266" s="2" customFormat="1" ht="21.75" customHeight="1">
      <c r="A266" s="39"/>
      <c r="B266" s="40"/>
      <c r="C266" s="205" t="s">
        <v>374</v>
      </c>
      <c r="D266" s="205" t="s">
        <v>159</v>
      </c>
      <c r="E266" s="206" t="s">
        <v>375</v>
      </c>
      <c r="F266" s="207" t="s">
        <v>376</v>
      </c>
      <c r="G266" s="208" t="s">
        <v>228</v>
      </c>
      <c r="H266" s="209">
        <v>65.218999999999994</v>
      </c>
      <c r="I266" s="210"/>
      <c r="J266" s="211">
        <f>ROUND(I266*H266,2)</f>
        <v>0</v>
      </c>
      <c r="K266" s="207" t="s">
        <v>163</v>
      </c>
      <c r="L266" s="45"/>
      <c r="M266" s="212" t="s">
        <v>19</v>
      </c>
      <c r="N266" s="213" t="s">
        <v>46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164</v>
      </c>
      <c r="AT266" s="216" t="s">
        <v>159</v>
      </c>
      <c r="AU266" s="216" t="s">
        <v>85</v>
      </c>
      <c r="AY266" s="18" t="s">
        <v>156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83</v>
      </c>
      <c r="BK266" s="217">
        <f>ROUND(I266*H266,2)</f>
        <v>0</v>
      </c>
      <c r="BL266" s="18" t="s">
        <v>164</v>
      </c>
      <c r="BM266" s="216" t="s">
        <v>377</v>
      </c>
    </row>
    <row r="267" s="2" customFormat="1">
      <c r="A267" s="39"/>
      <c r="B267" s="40"/>
      <c r="C267" s="41"/>
      <c r="D267" s="218" t="s">
        <v>166</v>
      </c>
      <c r="E267" s="41"/>
      <c r="F267" s="219" t="s">
        <v>378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166</v>
      </c>
      <c r="AU267" s="18" t="s">
        <v>85</v>
      </c>
    </row>
    <row r="268" s="2" customFormat="1" ht="24.15" customHeight="1">
      <c r="A268" s="39"/>
      <c r="B268" s="40"/>
      <c r="C268" s="205" t="s">
        <v>379</v>
      </c>
      <c r="D268" s="205" t="s">
        <v>159</v>
      </c>
      <c r="E268" s="206" t="s">
        <v>380</v>
      </c>
      <c r="F268" s="207" t="s">
        <v>381</v>
      </c>
      <c r="G268" s="208" t="s">
        <v>228</v>
      </c>
      <c r="H268" s="209">
        <v>1239.1610000000001</v>
      </c>
      <c r="I268" s="210"/>
      <c r="J268" s="211">
        <f>ROUND(I268*H268,2)</f>
        <v>0</v>
      </c>
      <c r="K268" s="207" t="s">
        <v>163</v>
      </c>
      <c r="L268" s="45"/>
      <c r="M268" s="212" t="s">
        <v>19</v>
      </c>
      <c r="N268" s="213" t="s">
        <v>46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164</v>
      </c>
      <c r="AT268" s="216" t="s">
        <v>159</v>
      </c>
      <c r="AU268" s="216" t="s">
        <v>85</v>
      </c>
      <c r="AY268" s="18" t="s">
        <v>156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83</v>
      </c>
      <c r="BK268" s="217">
        <f>ROUND(I268*H268,2)</f>
        <v>0</v>
      </c>
      <c r="BL268" s="18" t="s">
        <v>164</v>
      </c>
      <c r="BM268" s="216" t="s">
        <v>382</v>
      </c>
    </row>
    <row r="269" s="2" customFormat="1">
      <c r="A269" s="39"/>
      <c r="B269" s="40"/>
      <c r="C269" s="41"/>
      <c r="D269" s="218" t="s">
        <v>166</v>
      </c>
      <c r="E269" s="41"/>
      <c r="F269" s="219" t="s">
        <v>383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166</v>
      </c>
      <c r="AU269" s="18" t="s">
        <v>85</v>
      </c>
    </row>
    <row r="270" s="14" customFormat="1">
      <c r="A270" s="14"/>
      <c r="B270" s="234"/>
      <c r="C270" s="235"/>
      <c r="D270" s="225" t="s">
        <v>168</v>
      </c>
      <c r="E270" s="235"/>
      <c r="F270" s="237" t="s">
        <v>384</v>
      </c>
      <c r="G270" s="235"/>
      <c r="H270" s="238">
        <v>1239.1610000000001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4" t="s">
        <v>168</v>
      </c>
      <c r="AU270" s="244" t="s">
        <v>85</v>
      </c>
      <c r="AV270" s="14" t="s">
        <v>85</v>
      </c>
      <c r="AW270" s="14" t="s">
        <v>4</v>
      </c>
      <c r="AX270" s="14" t="s">
        <v>83</v>
      </c>
      <c r="AY270" s="244" t="s">
        <v>156</v>
      </c>
    </row>
    <row r="271" s="2" customFormat="1" ht="24.15" customHeight="1">
      <c r="A271" s="39"/>
      <c r="B271" s="40"/>
      <c r="C271" s="205" t="s">
        <v>385</v>
      </c>
      <c r="D271" s="205" t="s">
        <v>159</v>
      </c>
      <c r="E271" s="206" t="s">
        <v>386</v>
      </c>
      <c r="F271" s="207" t="s">
        <v>387</v>
      </c>
      <c r="G271" s="208" t="s">
        <v>228</v>
      </c>
      <c r="H271" s="209">
        <v>65.218999999999994</v>
      </c>
      <c r="I271" s="210"/>
      <c r="J271" s="211">
        <f>ROUND(I271*H271,2)</f>
        <v>0</v>
      </c>
      <c r="K271" s="207" t="s">
        <v>163</v>
      </c>
      <c r="L271" s="45"/>
      <c r="M271" s="212" t="s">
        <v>19</v>
      </c>
      <c r="N271" s="213" t="s">
        <v>46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164</v>
      </c>
      <c r="AT271" s="216" t="s">
        <v>159</v>
      </c>
      <c r="AU271" s="216" t="s">
        <v>85</v>
      </c>
      <c r="AY271" s="18" t="s">
        <v>156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83</v>
      </c>
      <c r="BK271" s="217">
        <f>ROUND(I271*H271,2)</f>
        <v>0</v>
      </c>
      <c r="BL271" s="18" t="s">
        <v>164</v>
      </c>
      <c r="BM271" s="216" t="s">
        <v>388</v>
      </c>
    </row>
    <row r="272" s="2" customFormat="1">
      <c r="A272" s="39"/>
      <c r="B272" s="40"/>
      <c r="C272" s="41"/>
      <c r="D272" s="218" t="s">
        <v>166</v>
      </c>
      <c r="E272" s="41"/>
      <c r="F272" s="219" t="s">
        <v>389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166</v>
      </c>
      <c r="AU272" s="18" t="s">
        <v>85</v>
      </c>
    </row>
    <row r="273" s="2" customFormat="1" ht="16.5" customHeight="1">
      <c r="A273" s="39"/>
      <c r="B273" s="40"/>
      <c r="C273" s="205" t="s">
        <v>390</v>
      </c>
      <c r="D273" s="205" t="s">
        <v>159</v>
      </c>
      <c r="E273" s="206" t="s">
        <v>391</v>
      </c>
      <c r="F273" s="207" t="s">
        <v>392</v>
      </c>
      <c r="G273" s="208" t="s">
        <v>393</v>
      </c>
      <c r="H273" s="209">
        <v>1</v>
      </c>
      <c r="I273" s="210"/>
      <c r="J273" s="211">
        <f>ROUND(I273*H273,2)</f>
        <v>0</v>
      </c>
      <c r="K273" s="207" t="s">
        <v>19</v>
      </c>
      <c r="L273" s="45"/>
      <c r="M273" s="212" t="s">
        <v>19</v>
      </c>
      <c r="N273" s="213" t="s">
        <v>46</v>
      </c>
      <c r="O273" s="85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164</v>
      </c>
      <c r="AT273" s="216" t="s">
        <v>159</v>
      </c>
      <c r="AU273" s="216" t="s">
        <v>85</v>
      </c>
      <c r="AY273" s="18" t="s">
        <v>156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83</v>
      </c>
      <c r="BK273" s="217">
        <f>ROUND(I273*H273,2)</f>
        <v>0</v>
      </c>
      <c r="BL273" s="18" t="s">
        <v>164</v>
      </c>
      <c r="BM273" s="216" t="s">
        <v>394</v>
      </c>
    </row>
    <row r="274" s="12" customFormat="1" ht="22.8" customHeight="1">
      <c r="A274" s="12"/>
      <c r="B274" s="189"/>
      <c r="C274" s="190"/>
      <c r="D274" s="191" t="s">
        <v>74</v>
      </c>
      <c r="E274" s="203" t="s">
        <v>395</v>
      </c>
      <c r="F274" s="203" t="s">
        <v>396</v>
      </c>
      <c r="G274" s="190"/>
      <c r="H274" s="190"/>
      <c r="I274" s="193"/>
      <c r="J274" s="204">
        <f>BK274</f>
        <v>0</v>
      </c>
      <c r="K274" s="190"/>
      <c r="L274" s="195"/>
      <c r="M274" s="196"/>
      <c r="N274" s="197"/>
      <c r="O274" s="197"/>
      <c r="P274" s="198">
        <f>SUM(P275:P276)</f>
        <v>0</v>
      </c>
      <c r="Q274" s="197"/>
      <c r="R274" s="198">
        <f>SUM(R275:R276)</f>
        <v>0</v>
      </c>
      <c r="S274" s="197"/>
      <c r="T274" s="199">
        <f>SUM(T275:T276)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0" t="s">
        <v>83</v>
      </c>
      <c r="AT274" s="201" t="s">
        <v>74</v>
      </c>
      <c r="AU274" s="201" t="s">
        <v>83</v>
      </c>
      <c r="AY274" s="200" t="s">
        <v>156</v>
      </c>
      <c r="BK274" s="202">
        <f>SUM(BK275:BK276)</f>
        <v>0</v>
      </c>
    </row>
    <row r="275" s="2" customFormat="1" ht="33" customHeight="1">
      <c r="A275" s="39"/>
      <c r="B275" s="40"/>
      <c r="C275" s="205" t="s">
        <v>397</v>
      </c>
      <c r="D275" s="205" t="s">
        <v>159</v>
      </c>
      <c r="E275" s="206" t="s">
        <v>398</v>
      </c>
      <c r="F275" s="207" t="s">
        <v>399</v>
      </c>
      <c r="G275" s="208" t="s">
        <v>228</v>
      </c>
      <c r="H275" s="209">
        <v>13.417999999999999</v>
      </c>
      <c r="I275" s="210"/>
      <c r="J275" s="211">
        <f>ROUND(I275*H275,2)</f>
        <v>0</v>
      </c>
      <c r="K275" s="207" t="s">
        <v>163</v>
      </c>
      <c r="L275" s="45"/>
      <c r="M275" s="212" t="s">
        <v>19</v>
      </c>
      <c r="N275" s="213" t="s">
        <v>46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164</v>
      </c>
      <c r="AT275" s="216" t="s">
        <v>159</v>
      </c>
      <c r="AU275" s="216" t="s">
        <v>85</v>
      </c>
      <c r="AY275" s="18" t="s">
        <v>156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83</v>
      </c>
      <c r="BK275" s="217">
        <f>ROUND(I275*H275,2)</f>
        <v>0</v>
      </c>
      <c r="BL275" s="18" t="s">
        <v>164</v>
      </c>
      <c r="BM275" s="216" t="s">
        <v>400</v>
      </c>
    </row>
    <row r="276" s="2" customFormat="1">
      <c r="A276" s="39"/>
      <c r="B276" s="40"/>
      <c r="C276" s="41"/>
      <c r="D276" s="218" t="s">
        <v>166</v>
      </c>
      <c r="E276" s="41"/>
      <c r="F276" s="219" t="s">
        <v>401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166</v>
      </c>
      <c r="AU276" s="18" t="s">
        <v>85</v>
      </c>
    </row>
    <row r="277" s="12" customFormat="1" ht="25.92" customHeight="1">
      <c r="A277" s="12"/>
      <c r="B277" s="189"/>
      <c r="C277" s="190"/>
      <c r="D277" s="191" t="s">
        <v>74</v>
      </c>
      <c r="E277" s="192" t="s">
        <v>402</v>
      </c>
      <c r="F277" s="192" t="s">
        <v>403</v>
      </c>
      <c r="G277" s="190"/>
      <c r="H277" s="190"/>
      <c r="I277" s="193"/>
      <c r="J277" s="194">
        <f>BK277</f>
        <v>0</v>
      </c>
      <c r="K277" s="190"/>
      <c r="L277" s="195"/>
      <c r="M277" s="196"/>
      <c r="N277" s="197"/>
      <c r="O277" s="197"/>
      <c r="P277" s="198">
        <f>P278+P319+P389+P412+P422+P431+P744+P864+P886+P970+P1075+P1183</f>
        <v>0</v>
      </c>
      <c r="Q277" s="197"/>
      <c r="R277" s="198">
        <f>R278+R319+R389+R412+R422+R431+R744+R864+R886+R970+R1075+R1183</f>
        <v>39.406625909999995</v>
      </c>
      <c r="S277" s="197"/>
      <c r="T277" s="199">
        <f>T278+T319+T389+T412+T422+T431+T744+T864+T886+T970+T1075+T1183</f>
        <v>42.161135779999995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0" t="s">
        <v>85</v>
      </c>
      <c r="AT277" s="201" t="s">
        <v>74</v>
      </c>
      <c r="AU277" s="201" t="s">
        <v>75</v>
      </c>
      <c r="AY277" s="200" t="s">
        <v>156</v>
      </c>
      <c r="BK277" s="202">
        <f>BK278+BK319+BK389+BK412+BK422+BK431+BK744+BK864+BK886+BK970+BK1075+BK1183</f>
        <v>0</v>
      </c>
    </row>
    <row r="278" s="12" customFormat="1" ht="22.8" customHeight="1">
      <c r="A278" s="12"/>
      <c r="B278" s="189"/>
      <c r="C278" s="190"/>
      <c r="D278" s="191" t="s">
        <v>74</v>
      </c>
      <c r="E278" s="203" t="s">
        <v>404</v>
      </c>
      <c r="F278" s="203" t="s">
        <v>405</v>
      </c>
      <c r="G278" s="190"/>
      <c r="H278" s="190"/>
      <c r="I278" s="193"/>
      <c r="J278" s="204">
        <f>BK278</f>
        <v>0</v>
      </c>
      <c r="K278" s="190"/>
      <c r="L278" s="195"/>
      <c r="M278" s="196"/>
      <c r="N278" s="197"/>
      <c r="O278" s="197"/>
      <c r="P278" s="198">
        <f>SUM(P279:P318)</f>
        <v>0</v>
      </c>
      <c r="Q278" s="197"/>
      <c r="R278" s="198">
        <f>SUM(R279:R318)</f>
        <v>0.044654840000000001</v>
      </c>
      <c r="S278" s="197"/>
      <c r="T278" s="199">
        <f>SUM(T279:T318)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0" t="s">
        <v>85</v>
      </c>
      <c r="AT278" s="201" t="s">
        <v>74</v>
      </c>
      <c r="AU278" s="201" t="s">
        <v>83</v>
      </c>
      <c r="AY278" s="200" t="s">
        <v>156</v>
      </c>
      <c r="BK278" s="202">
        <f>SUM(BK279:BK318)</f>
        <v>0</v>
      </c>
    </row>
    <row r="279" s="2" customFormat="1" ht="16.5" customHeight="1">
      <c r="A279" s="39"/>
      <c r="B279" s="40"/>
      <c r="C279" s="205" t="s">
        <v>406</v>
      </c>
      <c r="D279" s="205" t="s">
        <v>159</v>
      </c>
      <c r="E279" s="206" t="s">
        <v>407</v>
      </c>
      <c r="F279" s="207" t="s">
        <v>408</v>
      </c>
      <c r="G279" s="208" t="s">
        <v>162</v>
      </c>
      <c r="H279" s="209">
        <v>43.270000000000003</v>
      </c>
      <c r="I279" s="210"/>
      <c r="J279" s="211">
        <f>ROUND(I279*H279,2)</f>
        <v>0</v>
      </c>
      <c r="K279" s="207" t="s">
        <v>163</v>
      </c>
      <c r="L279" s="45"/>
      <c r="M279" s="212" t="s">
        <v>19</v>
      </c>
      <c r="N279" s="213" t="s">
        <v>46</v>
      </c>
      <c r="O279" s="85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321</v>
      </c>
      <c r="AT279" s="216" t="s">
        <v>159</v>
      </c>
      <c r="AU279" s="216" t="s">
        <v>85</v>
      </c>
      <c r="AY279" s="18" t="s">
        <v>156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83</v>
      </c>
      <c r="BK279" s="217">
        <f>ROUND(I279*H279,2)</f>
        <v>0</v>
      </c>
      <c r="BL279" s="18" t="s">
        <v>321</v>
      </c>
      <c r="BM279" s="216" t="s">
        <v>409</v>
      </c>
    </row>
    <row r="280" s="2" customFormat="1">
      <c r="A280" s="39"/>
      <c r="B280" s="40"/>
      <c r="C280" s="41"/>
      <c r="D280" s="218" t="s">
        <v>166</v>
      </c>
      <c r="E280" s="41"/>
      <c r="F280" s="219" t="s">
        <v>410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166</v>
      </c>
      <c r="AU280" s="18" t="s">
        <v>85</v>
      </c>
    </row>
    <row r="281" s="13" customFormat="1">
      <c r="A281" s="13"/>
      <c r="B281" s="223"/>
      <c r="C281" s="224"/>
      <c r="D281" s="225" t="s">
        <v>168</v>
      </c>
      <c r="E281" s="226" t="s">
        <v>19</v>
      </c>
      <c r="F281" s="227" t="s">
        <v>202</v>
      </c>
      <c r="G281" s="224"/>
      <c r="H281" s="226" t="s">
        <v>19</v>
      </c>
      <c r="I281" s="228"/>
      <c r="J281" s="224"/>
      <c r="K281" s="224"/>
      <c r="L281" s="229"/>
      <c r="M281" s="230"/>
      <c r="N281" s="231"/>
      <c r="O281" s="231"/>
      <c r="P281" s="231"/>
      <c r="Q281" s="231"/>
      <c r="R281" s="231"/>
      <c r="S281" s="231"/>
      <c r="T281" s="23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3" t="s">
        <v>168</v>
      </c>
      <c r="AU281" s="233" t="s">
        <v>85</v>
      </c>
      <c r="AV281" s="13" t="s">
        <v>83</v>
      </c>
      <c r="AW281" s="13" t="s">
        <v>35</v>
      </c>
      <c r="AX281" s="13" t="s">
        <v>75</v>
      </c>
      <c r="AY281" s="233" t="s">
        <v>156</v>
      </c>
    </row>
    <row r="282" s="14" customFormat="1">
      <c r="A282" s="14"/>
      <c r="B282" s="234"/>
      <c r="C282" s="235"/>
      <c r="D282" s="225" t="s">
        <v>168</v>
      </c>
      <c r="E282" s="236" t="s">
        <v>19</v>
      </c>
      <c r="F282" s="237" t="s">
        <v>248</v>
      </c>
      <c r="G282" s="235"/>
      <c r="H282" s="238">
        <v>3.9199999999999999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4" t="s">
        <v>168</v>
      </c>
      <c r="AU282" s="244" t="s">
        <v>85</v>
      </c>
      <c r="AV282" s="14" t="s">
        <v>85</v>
      </c>
      <c r="AW282" s="14" t="s">
        <v>35</v>
      </c>
      <c r="AX282" s="14" t="s">
        <v>75</v>
      </c>
      <c r="AY282" s="244" t="s">
        <v>156</v>
      </c>
    </row>
    <row r="283" s="13" customFormat="1">
      <c r="A283" s="13"/>
      <c r="B283" s="223"/>
      <c r="C283" s="224"/>
      <c r="D283" s="225" t="s">
        <v>168</v>
      </c>
      <c r="E283" s="226" t="s">
        <v>19</v>
      </c>
      <c r="F283" s="227" t="s">
        <v>204</v>
      </c>
      <c r="G283" s="224"/>
      <c r="H283" s="226" t="s">
        <v>19</v>
      </c>
      <c r="I283" s="228"/>
      <c r="J283" s="224"/>
      <c r="K283" s="224"/>
      <c r="L283" s="229"/>
      <c r="M283" s="230"/>
      <c r="N283" s="231"/>
      <c r="O283" s="231"/>
      <c r="P283" s="231"/>
      <c r="Q283" s="231"/>
      <c r="R283" s="231"/>
      <c r="S283" s="231"/>
      <c r="T283" s="23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3" t="s">
        <v>168</v>
      </c>
      <c r="AU283" s="233" t="s">
        <v>85</v>
      </c>
      <c r="AV283" s="13" t="s">
        <v>83</v>
      </c>
      <c r="AW283" s="13" t="s">
        <v>35</v>
      </c>
      <c r="AX283" s="13" t="s">
        <v>75</v>
      </c>
      <c r="AY283" s="233" t="s">
        <v>156</v>
      </c>
    </row>
    <row r="284" s="14" customFormat="1">
      <c r="A284" s="14"/>
      <c r="B284" s="234"/>
      <c r="C284" s="235"/>
      <c r="D284" s="225" t="s">
        <v>168</v>
      </c>
      <c r="E284" s="236" t="s">
        <v>19</v>
      </c>
      <c r="F284" s="237" t="s">
        <v>249</v>
      </c>
      <c r="G284" s="235"/>
      <c r="H284" s="238">
        <v>3.6000000000000001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4" t="s">
        <v>168</v>
      </c>
      <c r="AU284" s="244" t="s">
        <v>85</v>
      </c>
      <c r="AV284" s="14" t="s">
        <v>85</v>
      </c>
      <c r="AW284" s="14" t="s">
        <v>35</v>
      </c>
      <c r="AX284" s="14" t="s">
        <v>75</v>
      </c>
      <c r="AY284" s="244" t="s">
        <v>156</v>
      </c>
    </row>
    <row r="285" s="14" customFormat="1">
      <c r="A285" s="14"/>
      <c r="B285" s="234"/>
      <c r="C285" s="235"/>
      <c r="D285" s="225" t="s">
        <v>168</v>
      </c>
      <c r="E285" s="236" t="s">
        <v>19</v>
      </c>
      <c r="F285" s="237" t="s">
        <v>250</v>
      </c>
      <c r="G285" s="235"/>
      <c r="H285" s="238">
        <v>3.1499999999999999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4" t="s">
        <v>168</v>
      </c>
      <c r="AU285" s="244" t="s">
        <v>85</v>
      </c>
      <c r="AV285" s="14" t="s">
        <v>85</v>
      </c>
      <c r="AW285" s="14" t="s">
        <v>35</v>
      </c>
      <c r="AX285" s="14" t="s">
        <v>75</v>
      </c>
      <c r="AY285" s="244" t="s">
        <v>156</v>
      </c>
    </row>
    <row r="286" s="14" customFormat="1">
      <c r="A286" s="14"/>
      <c r="B286" s="234"/>
      <c r="C286" s="235"/>
      <c r="D286" s="225" t="s">
        <v>168</v>
      </c>
      <c r="E286" s="236" t="s">
        <v>19</v>
      </c>
      <c r="F286" s="237" t="s">
        <v>251</v>
      </c>
      <c r="G286" s="235"/>
      <c r="H286" s="238">
        <v>4.8600000000000003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4" t="s">
        <v>168</v>
      </c>
      <c r="AU286" s="244" t="s">
        <v>85</v>
      </c>
      <c r="AV286" s="14" t="s">
        <v>85</v>
      </c>
      <c r="AW286" s="14" t="s">
        <v>35</v>
      </c>
      <c r="AX286" s="14" t="s">
        <v>75</v>
      </c>
      <c r="AY286" s="244" t="s">
        <v>156</v>
      </c>
    </row>
    <row r="287" s="14" customFormat="1">
      <c r="A287" s="14"/>
      <c r="B287" s="234"/>
      <c r="C287" s="235"/>
      <c r="D287" s="225" t="s">
        <v>168</v>
      </c>
      <c r="E287" s="236" t="s">
        <v>19</v>
      </c>
      <c r="F287" s="237" t="s">
        <v>252</v>
      </c>
      <c r="G287" s="235"/>
      <c r="H287" s="238">
        <v>5.1699999999999999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4" t="s">
        <v>168</v>
      </c>
      <c r="AU287" s="244" t="s">
        <v>85</v>
      </c>
      <c r="AV287" s="14" t="s">
        <v>85</v>
      </c>
      <c r="AW287" s="14" t="s">
        <v>35</v>
      </c>
      <c r="AX287" s="14" t="s">
        <v>75</v>
      </c>
      <c r="AY287" s="244" t="s">
        <v>156</v>
      </c>
    </row>
    <row r="288" s="14" customFormat="1">
      <c r="A288" s="14"/>
      <c r="B288" s="234"/>
      <c r="C288" s="235"/>
      <c r="D288" s="225" t="s">
        <v>168</v>
      </c>
      <c r="E288" s="236" t="s">
        <v>19</v>
      </c>
      <c r="F288" s="237" t="s">
        <v>253</v>
      </c>
      <c r="G288" s="235"/>
      <c r="H288" s="238">
        <v>3.2400000000000002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4" t="s">
        <v>168</v>
      </c>
      <c r="AU288" s="244" t="s">
        <v>85</v>
      </c>
      <c r="AV288" s="14" t="s">
        <v>85</v>
      </c>
      <c r="AW288" s="14" t="s">
        <v>35</v>
      </c>
      <c r="AX288" s="14" t="s">
        <v>75</v>
      </c>
      <c r="AY288" s="244" t="s">
        <v>156</v>
      </c>
    </row>
    <row r="289" s="14" customFormat="1">
      <c r="A289" s="14"/>
      <c r="B289" s="234"/>
      <c r="C289" s="235"/>
      <c r="D289" s="225" t="s">
        <v>168</v>
      </c>
      <c r="E289" s="236" t="s">
        <v>19</v>
      </c>
      <c r="F289" s="237" t="s">
        <v>254</v>
      </c>
      <c r="G289" s="235"/>
      <c r="H289" s="238">
        <v>3.1499999999999999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4" t="s">
        <v>168</v>
      </c>
      <c r="AU289" s="244" t="s">
        <v>85</v>
      </c>
      <c r="AV289" s="14" t="s">
        <v>85</v>
      </c>
      <c r="AW289" s="14" t="s">
        <v>35</v>
      </c>
      <c r="AX289" s="14" t="s">
        <v>75</v>
      </c>
      <c r="AY289" s="244" t="s">
        <v>156</v>
      </c>
    </row>
    <row r="290" s="14" customFormat="1">
      <c r="A290" s="14"/>
      <c r="B290" s="234"/>
      <c r="C290" s="235"/>
      <c r="D290" s="225" t="s">
        <v>168</v>
      </c>
      <c r="E290" s="236" t="s">
        <v>19</v>
      </c>
      <c r="F290" s="237" t="s">
        <v>255</v>
      </c>
      <c r="G290" s="235"/>
      <c r="H290" s="238">
        <v>2.9900000000000002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4" t="s">
        <v>168</v>
      </c>
      <c r="AU290" s="244" t="s">
        <v>85</v>
      </c>
      <c r="AV290" s="14" t="s">
        <v>85</v>
      </c>
      <c r="AW290" s="14" t="s">
        <v>35</v>
      </c>
      <c r="AX290" s="14" t="s">
        <v>75</v>
      </c>
      <c r="AY290" s="244" t="s">
        <v>156</v>
      </c>
    </row>
    <row r="291" s="14" customFormat="1">
      <c r="A291" s="14"/>
      <c r="B291" s="234"/>
      <c r="C291" s="235"/>
      <c r="D291" s="225" t="s">
        <v>168</v>
      </c>
      <c r="E291" s="236" t="s">
        <v>19</v>
      </c>
      <c r="F291" s="237" t="s">
        <v>256</v>
      </c>
      <c r="G291" s="235"/>
      <c r="H291" s="238">
        <v>3.5699999999999998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4" t="s">
        <v>168</v>
      </c>
      <c r="AU291" s="244" t="s">
        <v>85</v>
      </c>
      <c r="AV291" s="14" t="s">
        <v>85</v>
      </c>
      <c r="AW291" s="14" t="s">
        <v>35</v>
      </c>
      <c r="AX291" s="14" t="s">
        <v>75</v>
      </c>
      <c r="AY291" s="244" t="s">
        <v>156</v>
      </c>
    </row>
    <row r="292" s="14" customFormat="1">
      <c r="A292" s="14"/>
      <c r="B292" s="234"/>
      <c r="C292" s="235"/>
      <c r="D292" s="225" t="s">
        <v>168</v>
      </c>
      <c r="E292" s="236" t="s">
        <v>19</v>
      </c>
      <c r="F292" s="237" t="s">
        <v>257</v>
      </c>
      <c r="G292" s="235"/>
      <c r="H292" s="238">
        <v>2.9700000000000002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4" t="s">
        <v>168</v>
      </c>
      <c r="AU292" s="244" t="s">
        <v>85</v>
      </c>
      <c r="AV292" s="14" t="s">
        <v>85</v>
      </c>
      <c r="AW292" s="14" t="s">
        <v>35</v>
      </c>
      <c r="AX292" s="14" t="s">
        <v>75</v>
      </c>
      <c r="AY292" s="244" t="s">
        <v>156</v>
      </c>
    </row>
    <row r="293" s="14" customFormat="1">
      <c r="A293" s="14"/>
      <c r="B293" s="234"/>
      <c r="C293" s="235"/>
      <c r="D293" s="225" t="s">
        <v>168</v>
      </c>
      <c r="E293" s="236" t="s">
        <v>19</v>
      </c>
      <c r="F293" s="237" t="s">
        <v>258</v>
      </c>
      <c r="G293" s="235"/>
      <c r="H293" s="238">
        <v>3.46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4" t="s">
        <v>168</v>
      </c>
      <c r="AU293" s="244" t="s">
        <v>85</v>
      </c>
      <c r="AV293" s="14" t="s">
        <v>85</v>
      </c>
      <c r="AW293" s="14" t="s">
        <v>35</v>
      </c>
      <c r="AX293" s="14" t="s">
        <v>75</v>
      </c>
      <c r="AY293" s="244" t="s">
        <v>156</v>
      </c>
    </row>
    <row r="294" s="14" customFormat="1">
      <c r="A294" s="14"/>
      <c r="B294" s="234"/>
      <c r="C294" s="235"/>
      <c r="D294" s="225" t="s">
        <v>168</v>
      </c>
      <c r="E294" s="236" t="s">
        <v>19</v>
      </c>
      <c r="F294" s="237" t="s">
        <v>259</v>
      </c>
      <c r="G294" s="235"/>
      <c r="H294" s="238">
        <v>3.1899999999999999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4" t="s">
        <v>168</v>
      </c>
      <c r="AU294" s="244" t="s">
        <v>85</v>
      </c>
      <c r="AV294" s="14" t="s">
        <v>85</v>
      </c>
      <c r="AW294" s="14" t="s">
        <v>35</v>
      </c>
      <c r="AX294" s="14" t="s">
        <v>75</v>
      </c>
      <c r="AY294" s="244" t="s">
        <v>156</v>
      </c>
    </row>
    <row r="295" s="15" customFormat="1">
      <c r="A295" s="15"/>
      <c r="B295" s="245"/>
      <c r="C295" s="246"/>
      <c r="D295" s="225" t="s">
        <v>168</v>
      </c>
      <c r="E295" s="247" t="s">
        <v>19</v>
      </c>
      <c r="F295" s="248" t="s">
        <v>196</v>
      </c>
      <c r="G295" s="246"/>
      <c r="H295" s="249">
        <v>43.270000000000003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5" t="s">
        <v>168</v>
      </c>
      <c r="AU295" s="255" t="s">
        <v>85</v>
      </c>
      <c r="AV295" s="15" t="s">
        <v>164</v>
      </c>
      <c r="AW295" s="15" t="s">
        <v>35</v>
      </c>
      <c r="AX295" s="15" t="s">
        <v>83</v>
      </c>
      <c r="AY295" s="255" t="s">
        <v>156</v>
      </c>
    </row>
    <row r="296" s="2" customFormat="1" ht="16.5" customHeight="1">
      <c r="A296" s="39"/>
      <c r="B296" s="40"/>
      <c r="C296" s="256" t="s">
        <v>411</v>
      </c>
      <c r="D296" s="256" t="s">
        <v>299</v>
      </c>
      <c r="E296" s="257" t="s">
        <v>412</v>
      </c>
      <c r="F296" s="258" t="s">
        <v>413</v>
      </c>
      <c r="G296" s="259" t="s">
        <v>162</v>
      </c>
      <c r="H296" s="260">
        <v>47.597000000000001</v>
      </c>
      <c r="I296" s="261"/>
      <c r="J296" s="262">
        <f>ROUND(I296*H296,2)</f>
        <v>0</v>
      </c>
      <c r="K296" s="258" t="s">
        <v>163</v>
      </c>
      <c r="L296" s="263"/>
      <c r="M296" s="264" t="s">
        <v>19</v>
      </c>
      <c r="N296" s="265" t="s">
        <v>46</v>
      </c>
      <c r="O296" s="85"/>
      <c r="P296" s="214">
        <f>O296*H296</f>
        <v>0</v>
      </c>
      <c r="Q296" s="214">
        <v>0.00051999999999999995</v>
      </c>
      <c r="R296" s="214">
        <f>Q296*H296</f>
        <v>0.024750439999999999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414</v>
      </c>
      <c r="AT296" s="216" t="s">
        <v>299</v>
      </c>
      <c r="AU296" s="216" t="s">
        <v>85</v>
      </c>
      <c r="AY296" s="18" t="s">
        <v>156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83</v>
      </c>
      <c r="BK296" s="217">
        <f>ROUND(I296*H296,2)</f>
        <v>0</v>
      </c>
      <c r="BL296" s="18" t="s">
        <v>321</v>
      </c>
      <c r="BM296" s="216" t="s">
        <v>415</v>
      </c>
    </row>
    <row r="297" s="14" customFormat="1">
      <c r="A297" s="14"/>
      <c r="B297" s="234"/>
      <c r="C297" s="235"/>
      <c r="D297" s="225" t="s">
        <v>168</v>
      </c>
      <c r="E297" s="235"/>
      <c r="F297" s="237" t="s">
        <v>416</v>
      </c>
      <c r="G297" s="235"/>
      <c r="H297" s="238">
        <v>47.597000000000001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4" t="s">
        <v>168</v>
      </c>
      <c r="AU297" s="244" t="s">
        <v>85</v>
      </c>
      <c r="AV297" s="14" t="s">
        <v>85</v>
      </c>
      <c r="AW297" s="14" t="s">
        <v>4</v>
      </c>
      <c r="AX297" s="14" t="s">
        <v>83</v>
      </c>
      <c r="AY297" s="244" t="s">
        <v>156</v>
      </c>
    </row>
    <row r="298" s="2" customFormat="1" ht="21.75" customHeight="1">
      <c r="A298" s="39"/>
      <c r="B298" s="40"/>
      <c r="C298" s="205" t="s">
        <v>417</v>
      </c>
      <c r="D298" s="205" t="s">
        <v>159</v>
      </c>
      <c r="E298" s="206" t="s">
        <v>418</v>
      </c>
      <c r="F298" s="207" t="s">
        <v>419</v>
      </c>
      <c r="G298" s="208" t="s">
        <v>162</v>
      </c>
      <c r="H298" s="209">
        <v>43.270000000000003</v>
      </c>
      <c r="I298" s="210"/>
      <c r="J298" s="211">
        <f>ROUND(I298*H298,2)</f>
        <v>0</v>
      </c>
      <c r="K298" s="207" t="s">
        <v>163</v>
      </c>
      <c r="L298" s="45"/>
      <c r="M298" s="212" t="s">
        <v>19</v>
      </c>
      <c r="N298" s="213" t="s">
        <v>46</v>
      </c>
      <c r="O298" s="85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321</v>
      </c>
      <c r="AT298" s="216" t="s">
        <v>159</v>
      </c>
      <c r="AU298" s="216" t="s">
        <v>85</v>
      </c>
      <c r="AY298" s="18" t="s">
        <v>156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83</v>
      </c>
      <c r="BK298" s="217">
        <f>ROUND(I298*H298,2)</f>
        <v>0</v>
      </c>
      <c r="BL298" s="18" t="s">
        <v>321</v>
      </c>
      <c r="BM298" s="216" t="s">
        <v>420</v>
      </c>
    </row>
    <row r="299" s="2" customFormat="1">
      <c r="A299" s="39"/>
      <c r="B299" s="40"/>
      <c r="C299" s="41"/>
      <c r="D299" s="218" t="s">
        <v>166</v>
      </c>
      <c r="E299" s="41"/>
      <c r="F299" s="219" t="s">
        <v>421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166</v>
      </c>
      <c r="AU299" s="18" t="s">
        <v>85</v>
      </c>
    </row>
    <row r="300" s="13" customFormat="1">
      <c r="A300" s="13"/>
      <c r="B300" s="223"/>
      <c r="C300" s="224"/>
      <c r="D300" s="225" t="s">
        <v>168</v>
      </c>
      <c r="E300" s="226" t="s">
        <v>19</v>
      </c>
      <c r="F300" s="227" t="s">
        <v>202</v>
      </c>
      <c r="G300" s="224"/>
      <c r="H300" s="226" t="s">
        <v>19</v>
      </c>
      <c r="I300" s="228"/>
      <c r="J300" s="224"/>
      <c r="K300" s="224"/>
      <c r="L300" s="229"/>
      <c r="M300" s="230"/>
      <c r="N300" s="231"/>
      <c r="O300" s="231"/>
      <c r="P300" s="231"/>
      <c r="Q300" s="231"/>
      <c r="R300" s="231"/>
      <c r="S300" s="231"/>
      <c r="T300" s="23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3" t="s">
        <v>168</v>
      </c>
      <c r="AU300" s="233" t="s">
        <v>85</v>
      </c>
      <c r="AV300" s="13" t="s">
        <v>83</v>
      </c>
      <c r="AW300" s="13" t="s">
        <v>35</v>
      </c>
      <c r="AX300" s="13" t="s">
        <v>75</v>
      </c>
      <c r="AY300" s="233" t="s">
        <v>156</v>
      </c>
    </row>
    <row r="301" s="14" customFormat="1">
      <c r="A301" s="14"/>
      <c r="B301" s="234"/>
      <c r="C301" s="235"/>
      <c r="D301" s="225" t="s">
        <v>168</v>
      </c>
      <c r="E301" s="236" t="s">
        <v>19</v>
      </c>
      <c r="F301" s="237" t="s">
        <v>248</v>
      </c>
      <c r="G301" s="235"/>
      <c r="H301" s="238">
        <v>3.9199999999999999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4" t="s">
        <v>168</v>
      </c>
      <c r="AU301" s="244" t="s">
        <v>85</v>
      </c>
      <c r="AV301" s="14" t="s">
        <v>85</v>
      </c>
      <c r="AW301" s="14" t="s">
        <v>35</v>
      </c>
      <c r="AX301" s="14" t="s">
        <v>75</v>
      </c>
      <c r="AY301" s="244" t="s">
        <v>156</v>
      </c>
    </row>
    <row r="302" s="13" customFormat="1">
      <c r="A302" s="13"/>
      <c r="B302" s="223"/>
      <c r="C302" s="224"/>
      <c r="D302" s="225" t="s">
        <v>168</v>
      </c>
      <c r="E302" s="226" t="s">
        <v>19</v>
      </c>
      <c r="F302" s="227" t="s">
        <v>204</v>
      </c>
      <c r="G302" s="224"/>
      <c r="H302" s="226" t="s">
        <v>19</v>
      </c>
      <c r="I302" s="228"/>
      <c r="J302" s="224"/>
      <c r="K302" s="224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168</v>
      </c>
      <c r="AU302" s="233" t="s">
        <v>85</v>
      </c>
      <c r="AV302" s="13" t="s">
        <v>83</v>
      </c>
      <c r="AW302" s="13" t="s">
        <v>35</v>
      </c>
      <c r="AX302" s="13" t="s">
        <v>75</v>
      </c>
      <c r="AY302" s="233" t="s">
        <v>156</v>
      </c>
    </row>
    <row r="303" s="14" customFormat="1">
      <c r="A303" s="14"/>
      <c r="B303" s="234"/>
      <c r="C303" s="235"/>
      <c r="D303" s="225" t="s">
        <v>168</v>
      </c>
      <c r="E303" s="236" t="s">
        <v>19</v>
      </c>
      <c r="F303" s="237" t="s">
        <v>249</v>
      </c>
      <c r="G303" s="235"/>
      <c r="H303" s="238">
        <v>3.6000000000000001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4" t="s">
        <v>168</v>
      </c>
      <c r="AU303" s="244" t="s">
        <v>85</v>
      </c>
      <c r="AV303" s="14" t="s">
        <v>85</v>
      </c>
      <c r="AW303" s="14" t="s">
        <v>35</v>
      </c>
      <c r="AX303" s="14" t="s">
        <v>75</v>
      </c>
      <c r="AY303" s="244" t="s">
        <v>156</v>
      </c>
    </row>
    <row r="304" s="14" customFormat="1">
      <c r="A304" s="14"/>
      <c r="B304" s="234"/>
      <c r="C304" s="235"/>
      <c r="D304" s="225" t="s">
        <v>168</v>
      </c>
      <c r="E304" s="236" t="s">
        <v>19</v>
      </c>
      <c r="F304" s="237" t="s">
        <v>250</v>
      </c>
      <c r="G304" s="235"/>
      <c r="H304" s="238">
        <v>3.1499999999999999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4" t="s">
        <v>168</v>
      </c>
      <c r="AU304" s="244" t="s">
        <v>85</v>
      </c>
      <c r="AV304" s="14" t="s">
        <v>85</v>
      </c>
      <c r="AW304" s="14" t="s">
        <v>35</v>
      </c>
      <c r="AX304" s="14" t="s">
        <v>75</v>
      </c>
      <c r="AY304" s="244" t="s">
        <v>156</v>
      </c>
    </row>
    <row r="305" s="14" customFormat="1">
      <c r="A305" s="14"/>
      <c r="B305" s="234"/>
      <c r="C305" s="235"/>
      <c r="D305" s="225" t="s">
        <v>168</v>
      </c>
      <c r="E305" s="236" t="s">
        <v>19</v>
      </c>
      <c r="F305" s="237" t="s">
        <v>251</v>
      </c>
      <c r="G305" s="235"/>
      <c r="H305" s="238">
        <v>4.8600000000000003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4" t="s">
        <v>168</v>
      </c>
      <c r="AU305" s="244" t="s">
        <v>85</v>
      </c>
      <c r="AV305" s="14" t="s">
        <v>85</v>
      </c>
      <c r="AW305" s="14" t="s">
        <v>35</v>
      </c>
      <c r="AX305" s="14" t="s">
        <v>75</v>
      </c>
      <c r="AY305" s="244" t="s">
        <v>156</v>
      </c>
    </row>
    <row r="306" s="14" customFormat="1">
      <c r="A306" s="14"/>
      <c r="B306" s="234"/>
      <c r="C306" s="235"/>
      <c r="D306" s="225" t="s">
        <v>168</v>
      </c>
      <c r="E306" s="236" t="s">
        <v>19</v>
      </c>
      <c r="F306" s="237" t="s">
        <v>252</v>
      </c>
      <c r="G306" s="235"/>
      <c r="H306" s="238">
        <v>5.1699999999999999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4" t="s">
        <v>168</v>
      </c>
      <c r="AU306" s="244" t="s">
        <v>85</v>
      </c>
      <c r="AV306" s="14" t="s">
        <v>85</v>
      </c>
      <c r="AW306" s="14" t="s">
        <v>35</v>
      </c>
      <c r="AX306" s="14" t="s">
        <v>75</v>
      </c>
      <c r="AY306" s="244" t="s">
        <v>156</v>
      </c>
    </row>
    <row r="307" s="14" customFormat="1">
      <c r="A307" s="14"/>
      <c r="B307" s="234"/>
      <c r="C307" s="235"/>
      <c r="D307" s="225" t="s">
        <v>168</v>
      </c>
      <c r="E307" s="236" t="s">
        <v>19</v>
      </c>
      <c r="F307" s="237" t="s">
        <v>253</v>
      </c>
      <c r="G307" s="235"/>
      <c r="H307" s="238">
        <v>3.2400000000000002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4" t="s">
        <v>168</v>
      </c>
      <c r="AU307" s="244" t="s">
        <v>85</v>
      </c>
      <c r="AV307" s="14" t="s">
        <v>85</v>
      </c>
      <c r="AW307" s="14" t="s">
        <v>35</v>
      </c>
      <c r="AX307" s="14" t="s">
        <v>75</v>
      </c>
      <c r="AY307" s="244" t="s">
        <v>156</v>
      </c>
    </row>
    <row r="308" s="14" customFormat="1">
      <c r="A308" s="14"/>
      <c r="B308" s="234"/>
      <c r="C308" s="235"/>
      <c r="D308" s="225" t="s">
        <v>168</v>
      </c>
      <c r="E308" s="236" t="s">
        <v>19</v>
      </c>
      <c r="F308" s="237" t="s">
        <v>254</v>
      </c>
      <c r="G308" s="235"/>
      <c r="H308" s="238">
        <v>3.1499999999999999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4" t="s">
        <v>168</v>
      </c>
      <c r="AU308" s="244" t="s">
        <v>85</v>
      </c>
      <c r="AV308" s="14" t="s">
        <v>85</v>
      </c>
      <c r="AW308" s="14" t="s">
        <v>35</v>
      </c>
      <c r="AX308" s="14" t="s">
        <v>75</v>
      </c>
      <c r="AY308" s="244" t="s">
        <v>156</v>
      </c>
    </row>
    <row r="309" s="14" customFormat="1">
      <c r="A309" s="14"/>
      <c r="B309" s="234"/>
      <c r="C309" s="235"/>
      <c r="D309" s="225" t="s">
        <v>168</v>
      </c>
      <c r="E309" s="236" t="s">
        <v>19</v>
      </c>
      <c r="F309" s="237" t="s">
        <v>255</v>
      </c>
      <c r="G309" s="235"/>
      <c r="H309" s="238">
        <v>2.9900000000000002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4" t="s">
        <v>168</v>
      </c>
      <c r="AU309" s="244" t="s">
        <v>85</v>
      </c>
      <c r="AV309" s="14" t="s">
        <v>85</v>
      </c>
      <c r="AW309" s="14" t="s">
        <v>35</v>
      </c>
      <c r="AX309" s="14" t="s">
        <v>75</v>
      </c>
      <c r="AY309" s="244" t="s">
        <v>156</v>
      </c>
    </row>
    <row r="310" s="14" customFormat="1">
      <c r="A310" s="14"/>
      <c r="B310" s="234"/>
      <c r="C310" s="235"/>
      <c r="D310" s="225" t="s">
        <v>168</v>
      </c>
      <c r="E310" s="236" t="s">
        <v>19</v>
      </c>
      <c r="F310" s="237" t="s">
        <v>256</v>
      </c>
      <c r="G310" s="235"/>
      <c r="H310" s="238">
        <v>3.5699999999999998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4" t="s">
        <v>168</v>
      </c>
      <c r="AU310" s="244" t="s">
        <v>85</v>
      </c>
      <c r="AV310" s="14" t="s">
        <v>85</v>
      </c>
      <c r="AW310" s="14" t="s">
        <v>35</v>
      </c>
      <c r="AX310" s="14" t="s">
        <v>75</v>
      </c>
      <c r="AY310" s="244" t="s">
        <v>156</v>
      </c>
    </row>
    <row r="311" s="14" customFormat="1">
      <c r="A311" s="14"/>
      <c r="B311" s="234"/>
      <c r="C311" s="235"/>
      <c r="D311" s="225" t="s">
        <v>168</v>
      </c>
      <c r="E311" s="236" t="s">
        <v>19</v>
      </c>
      <c r="F311" s="237" t="s">
        <v>257</v>
      </c>
      <c r="G311" s="235"/>
      <c r="H311" s="238">
        <v>2.9700000000000002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4" t="s">
        <v>168</v>
      </c>
      <c r="AU311" s="244" t="s">
        <v>85</v>
      </c>
      <c r="AV311" s="14" t="s">
        <v>85</v>
      </c>
      <c r="AW311" s="14" t="s">
        <v>35</v>
      </c>
      <c r="AX311" s="14" t="s">
        <v>75</v>
      </c>
      <c r="AY311" s="244" t="s">
        <v>156</v>
      </c>
    </row>
    <row r="312" s="14" customFormat="1">
      <c r="A312" s="14"/>
      <c r="B312" s="234"/>
      <c r="C312" s="235"/>
      <c r="D312" s="225" t="s">
        <v>168</v>
      </c>
      <c r="E312" s="236" t="s">
        <v>19</v>
      </c>
      <c r="F312" s="237" t="s">
        <v>258</v>
      </c>
      <c r="G312" s="235"/>
      <c r="H312" s="238">
        <v>3.46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4" t="s">
        <v>168</v>
      </c>
      <c r="AU312" s="244" t="s">
        <v>85</v>
      </c>
      <c r="AV312" s="14" t="s">
        <v>85</v>
      </c>
      <c r="AW312" s="14" t="s">
        <v>35</v>
      </c>
      <c r="AX312" s="14" t="s">
        <v>75</v>
      </c>
      <c r="AY312" s="244" t="s">
        <v>156</v>
      </c>
    </row>
    <row r="313" s="14" customFormat="1">
      <c r="A313" s="14"/>
      <c r="B313" s="234"/>
      <c r="C313" s="235"/>
      <c r="D313" s="225" t="s">
        <v>168</v>
      </c>
      <c r="E313" s="236" t="s">
        <v>19</v>
      </c>
      <c r="F313" s="237" t="s">
        <v>259</v>
      </c>
      <c r="G313" s="235"/>
      <c r="H313" s="238">
        <v>3.1899999999999999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4" t="s">
        <v>168</v>
      </c>
      <c r="AU313" s="244" t="s">
        <v>85</v>
      </c>
      <c r="AV313" s="14" t="s">
        <v>85</v>
      </c>
      <c r="AW313" s="14" t="s">
        <v>35</v>
      </c>
      <c r="AX313" s="14" t="s">
        <v>75</v>
      </c>
      <c r="AY313" s="244" t="s">
        <v>156</v>
      </c>
    </row>
    <row r="314" s="15" customFormat="1">
      <c r="A314" s="15"/>
      <c r="B314" s="245"/>
      <c r="C314" s="246"/>
      <c r="D314" s="225" t="s">
        <v>168</v>
      </c>
      <c r="E314" s="247" t="s">
        <v>19</v>
      </c>
      <c r="F314" s="248" t="s">
        <v>196</v>
      </c>
      <c r="G314" s="246"/>
      <c r="H314" s="249">
        <v>43.270000000000003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5" t="s">
        <v>168</v>
      </c>
      <c r="AU314" s="255" t="s">
        <v>85</v>
      </c>
      <c r="AV314" s="15" t="s">
        <v>164</v>
      </c>
      <c r="AW314" s="15" t="s">
        <v>35</v>
      </c>
      <c r="AX314" s="15" t="s">
        <v>83</v>
      </c>
      <c r="AY314" s="255" t="s">
        <v>156</v>
      </c>
    </row>
    <row r="315" s="2" customFormat="1" ht="16.5" customHeight="1">
      <c r="A315" s="39"/>
      <c r="B315" s="40"/>
      <c r="C315" s="256" t="s">
        <v>414</v>
      </c>
      <c r="D315" s="256" t="s">
        <v>299</v>
      </c>
      <c r="E315" s="257" t="s">
        <v>422</v>
      </c>
      <c r="F315" s="258" t="s">
        <v>423</v>
      </c>
      <c r="G315" s="259" t="s">
        <v>162</v>
      </c>
      <c r="H315" s="260">
        <v>49.761000000000003</v>
      </c>
      <c r="I315" s="261"/>
      <c r="J315" s="262">
        <f>ROUND(I315*H315,2)</f>
        <v>0</v>
      </c>
      <c r="K315" s="258" t="s">
        <v>163</v>
      </c>
      <c r="L315" s="263"/>
      <c r="M315" s="264" t="s">
        <v>19</v>
      </c>
      <c r="N315" s="265" t="s">
        <v>46</v>
      </c>
      <c r="O315" s="85"/>
      <c r="P315" s="214">
        <f>O315*H315</f>
        <v>0</v>
      </c>
      <c r="Q315" s="214">
        <v>0.00040000000000000002</v>
      </c>
      <c r="R315" s="214">
        <f>Q315*H315</f>
        <v>0.019904400000000003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414</v>
      </c>
      <c r="AT315" s="216" t="s">
        <v>299</v>
      </c>
      <c r="AU315" s="216" t="s">
        <v>85</v>
      </c>
      <c r="AY315" s="18" t="s">
        <v>156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83</v>
      </c>
      <c r="BK315" s="217">
        <f>ROUND(I315*H315,2)</f>
        <v>0</v>
      </c>
      <c r="BL315" s="18" t="s">
        <v>321</v>
      </c>
      <c r="BM315" s="216" t="s">
        <v>424</v>
      </c>
    </row>
    <row r="316" s="14" customFormat="1">
      <c r="A316" s="14"/>
      <c r="B316" s="234"/>
      <c r="C316" s="235"/>
      <c r="D316" s="225" t="s">
        <v>168</v>
      </c>
      <c r="E316" s="235"/>
      <c r="F316" s="237" t="s">
        <v>425</v>
      </c>
      <c r="G316" s="235"/>
      <c r="H316" s="238">
        <v>49.761000000000003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4" t="s">
        <v>168</v>
      </c>
      <c r="AU316" s="244" t="s">
        <v>85</v>
      </c>
      <c r="AV316" s="14" t="s">
        <v>85</v>
      </c>
      <c r="AW316" s="14" t="s">
        <v>4</v>
      </c>
      <c r="AX316" s="14" t="s">
        <v>83</v>
      </c>
      <c r="AY316" s="244" t="s">
        <v>156</v>
      </c>
    </row>
    <row r="317" s="2" customFormat="1" ht="24.15" customHeight="1">
      <c r="A317" s="39"/>
      <c r="B317" s="40"/>
      <c r="C317" s="205" t="s">
        <v>426</v>
      </c>
      <c r="D317" s="205" t="s">
        <v>159</v>
      </c>
      <c r="E317" s="206" t="s">
        <v>427</v>
      </c>
      <c r="F317" s="207" t="s">
        <v>428</v>
      </c>
      <c r="G317" s="208" t="s">
        <v>429</v>
      </c>
      <c r="H317" s="266"/>
      <c r="I317" s="210"/>
      <c r="J317" s="211">
        <f>ROUND(I317*H317,2)</f>
        <v>0</v>
      </c>
      <c r="K317" s="207" t="s">
        <v>163</v>
      </c>
      <c r="L317" s="45"/>
      <c r="M317" s="212" t="s">
        <v>19</v>
      </c>
      <c r="N317" s="213" t="s">
        <v>46</v>
      </c>
      <c r="O317" s="85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321</v>
      </c>
      <c r="AT317" s="216" t="s">
        <v>159</v>
      </c>
      <c r="AU317" s="216" t="s">
        <v>85</v>
      </c>
      <c r="AY317" s="18" t="s">
        <v>156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83</v>
      </c>
      <c r="BK317" s="217">
        <f>ROUND(I317*H317,2)</f>
        <v>0</v>
      </c>
      <c r="BL317" s="18" t="s">
        <v>321</v>
      </c>
      <c r="BM317" s="216" t="s">
        <v>430</v>
      </c>
    </row>
    <row r="318" s="2" customFormat="1">
      <c r="A318" s="39"/>
      <c r="B318" s="40"/>
      <c r="C318" s="41"/>
      <c r="D318" s="218" t="s">
        <v>166</v>
      </c>
      <c r="E318" s="41"/>
      <c r="F318" s="219" t="s">
        <v>431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166</v>
      </c>
      <c r="AU318" s="18" t="s">
        <v>85</v>
      </c>
    </row>
    <row r="319" s="12" customFormat="1" ht="22.8" customHeight="1">
      <c r="A319" s="12"/>
      <c r="B319" s="189"/>
      <c r="C319" s="190"/>
      <c r="D319" s="191" t="s">
        <v>74</v>
      </c>
      <c r="E319" s="203" t="s">
        <v>432</v>
      </c>
      <c r="F319" s="203" t="s">
        <v>433</v>
      </c>
      <c r="G319" s="190"/>
      <c r="H319" s="190"/>
      <c r="I319" s="193"/>
      <c r="J319" s="204">
        <f>BK319</f>
        <v>0</v>
      </c>
      <c r="K319" s="190"/>
      <c r="L319" s="195"/>
      <c r="M319" s="196"/>
      <c r="N319" s="197"/>
      <c r="O319" s="197"/>
      <c r="P319" s="198">
        <f>SUM(P320:P388)</f>
        <v>0</v>
      </c>
      <c r="Q319" s="197"/>
      <c r="R319" s="198">
        <f>SUM(R320:R388)</f>
        <v>0.032149999999999998</v>
      </c>
      <c r="S319" s="197"/>
      <c r="T319" s="199">
        <f>SUM(T320:T388)</f>
        <v>0.060719999999999996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0" t="s">
        <v>85</v>
      </c>
      <c r="AT319" s="201" t="s">
        <v>74</v>
      </c>
      <c r="AU319" s="201" t="s">
        <v>83</v>
      </c>
      <c r="AY319" s="200" t="s">
        <v>156</v>
      </c>
      <c r="BK319" s="202">
        <f>SUM(BK320:BK388)</f>
        <v>0</v>
      </c>
    </row>
    <row r="320" s="2" customFormat="1" ht="16.5" customHeight="1">
      <c r="A320" s="39"/>
      <c r="B320" s="40"/>
      <c r="C320" s="205" t="s">
        <v>434</v>
      </c>
      <c r="D320" s="205" t="s">
        <v>159</v>
      </c>
      <c r="E320" s="206" t="s">
        <v>435</v>
      </c>
      <c r="F320" s="207" t="s">
        <v>436</v>
      </c>
      <c r="G320" s="208" t="s">
        <v>437</v>
      </c>
      <c r="H320" s="209">
        <v>6</v>
      </c>
      <c r="I320" s="210"/>
      <c r="J320" s="211">
        <f>ROUND(I320*H320,2)</f>
        <v>0</v>
      </c>
      <c r="K320" s="207" t="s">
        <v>19</v>
      </c>
      <c r="L320" s="45"/>
      <c r="M320" s="212" t="s">
        <v>19</v>
      </c>
      <c r="N320" s="213" t="s">
        <v>46</v>
      </c>
      <c r="O320" s="85"/>
      <c r="P320" s="214">
        <f>O320*H320</f>
        <v>0</v>
      </c>
      <c r="Q320" s="214">
        <v>0.0011000000000000001</v>
      </c>
      <c r="R320" s="214">
        <f>Q320*H320</f>
        <v>0.0066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321</v>
      </c>
      <c r="AT320" s="216" t="s">
        <v>159</v>
      </c>
      <c r="AU320" s="216" t="s">
        <v>85</v>
      </c>
      <c r="AY320" s="18" t="s">
        <v>156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83</v>
      </c>
      <c r="BK320" s="217">
        <f>ROUND(I320*H320,2)</f>
        <v>0</v>
      </c>
      <c r="BL320" s="18" t="s">
        <v>321</v>
      </c>
      <c r="BM320" s="216" t="s">
        <v>438</v>
      </c>
    </row>
    <row r="321" s="14" customFormat="1">
      <c r="A321" s="14"/>
      <c r="B321" s="234"/>
      <c r="C321" s="235"/>
      <c r="D321" s="225" t="s">
        <v>168</v>
      </c>
      <c r="E321" s="236" t="s">
        <v>19</v>
      </c>
      <c r="F321" s="237" t="s">
        <v>439</v>
      </c>
      <c r="G321" s="235"/>
      <c r="H321" s="238">
        <v>6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4" t="s">
        <v>168</v>
      </c>
      <c r="AU321" s="244" t="s">
        <v>85</v>
      </c>
      <c r="AV321" s="14" t="s">
        <v>85</v>
      </c>
      <c r="AW321" s="14" t="s">
        <v>35</v>
      </c>
      <c r="AX321" s="14" t="s">
        <v>83</v>
      </c>
      <c r="AY321" s="244" t="s">
        <v>156</v>
      </c>
    </row>
    <row r="322" s="2" customFormat="1" ht="16.5" customHeight="1">
      <c r="A322" s="39"/>
      <c r="B322" s="40"/>
      <c r="C322" s="205" t="s">
        <v>440</v>
      </c>
      <c r="D322" s="205" t="s">
        <v>159</v>
      </c>
      <c r="E322" s="206" t="s">
        <v>441</v>
      </c>
      <c r="F322" s="207" t="s">
        <v>442</v>
      </c>
      <c r="G322" s="208" t="s">
        <v>437</v>
      </c>
      <c r="H322" s="209">
        <v>1</v>
      </c>
      <c r="I322" s="210"/>
      <c r="J322" s="211">
        <f>ROUND(I322*H322,2)</f>
        <v>0</v>
      </c>
      <c r="K322" s="207" t="s">
        <v>19</v>
      </c>
      <c r="L322" s="45"/>
      <c r="M322" s="212" t="s">
        <v>19</v>
      </c>
      <c r="N322" s="213" t="s">
        <v>46</v>
      </c>
      <c r="O322" s="85"/>
      <c r="P322" s="214">
        <f>O322*H322</f>
        <v>0</v>
      </c>
      <c r="Q322" s="214">
        <v>0.0030000000000000001</v>
      </c>
      <c r="R322" s="214">
        <f>Q322*H322</f>
        <v>0.0030000000000000001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321</v>
      </c>
      <c r="AT322" s="216" t="s">
        <v>159</v>
      </c>
      <c r="AU322" s="216" t="s">
        <v>85</v>
      </c>
      <c r="AY322" s="18" t="s">
        <v>156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83</v>
      </c>
      <c r="BK322" s="217">
        <f>ROUND(I322*H322,2)</f>
        <v>0</v>
      </c>
      <c r="BL322" s="18" t="s">
        <v>321</v>
      </c>
      <c r="BM322" s="216" t="s">
        <v>443</v>
      </c>
    </row>
    <row r="323" s="14" customFormat="1">
      <c r="A323" s="14"/>
      <c r="B323" s="234"/>
      <c r="C323" s="235"/>
      <c r="D323" s="225" t="s">
        <v>168</v>
      </c>
      <c r="E323" s="236" t="s">
        <v>19</v>
      </c>
      <c r="F323" s="237" t="s">
        <v>444</v>
      </c>
      <c r="G323" s="235"/>
      <c r="H323" s="238">
        <v>1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4" t="s">
        <v>168</v>
      </c>
      <c r="AU323" s="244" t="s">
        <v>85</v>
      </c>
      <c r="AV323" s="14" t="s">
        <v>85</v>
      </c>
      <c r="AW323" s="14" t="s">
        <v>35</v>
      </c>
      <c r="AX323" s="14" t="s">
        <v>83</v>
      </c>
      <c r="AY323" s="244" t="s">
        <v>156</v>
      </c>
    </row>
    <row r="324" s="2" customFormat="1" ht="16.5" customHeight="1">
      <c r="A324" s="39"/>
      <c r="B324" s="40"/>
      <c r="C324" s="205" t="s">
        <v>445</v>
      </c>
      <c r="D324" s="205" t="s">
        <v>159</v>
      </c>
      <c r="E324" s="206" t="s">
        <v>446</v>
      </c>
      <c r="F324" s="207" t="s">
        <v>447</v>
      </c>
      <c r="G324" s="208" t="s">
        <v>437</v>
      </c>
      <c r="H324" s="209">
        <v>12</v>
      </c>
      <c r="I324" s="210"/>
      <c r="J324" s="211">
        <f>ROUND(I324*H324,2)</f>
        <v>0</v>
      </c>
      <c r="K324" s="207" t="s">
        <v>19</v>
      </c>
      <c r="L324" s="45"/>
      <c r="M324" s="212" t="s">
        <v>19</v>
      </c>
      <c r="N324" s="213" t="s">
        <v>46</v>
      </c>
      <c r="O324" s="85"/>
      <c r="P324" s="214">
        <f>O324*H324</f>
        <v>0</v>
      </c>
      <c r="Q324" s="214">
        <v>0.0011000000000000001</v>
      </c>
      <c r="R324" s="214">
        <f>Q324*H324</f>
        <v>0.0132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321</v>
      </c>
      <c r="AT324" s="216" t="s">
        <v>159</v>
      </c>
      <c r="AU324" s="216" t="s">
        <v>85</v>
      </c>
      <c r="AY324" s="18" t="s">
        <v>156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83</v>
      </c>
      <c r="BK324" s="217">
        <f>ROUND(I324*H324,2)</f>
        <v>0</v>
      </c>
      <c r="BL324" s="18" t="s">
        <v>321</v>
      </c>
      <c r="BM324" s="216" t="s">
        <v>448</v>
      </c>
    </row>
    <row r="325" s="14" customFormat="1">
      <c r="A325" s="14"/>
      <c r="B325" s="234"/>
      <c r="C325" s="235"/>
      <c r="D325" s="225" t="s">
        <v>168</v>
      </c>
      <c r="E325" s="236" t="s">
        <v>19</v>
      </c>
      <c r="F325" s="237" t="s">
        <v>449</v>
      </c>
      <c r="G325" s="235"/>
      <c r="H325" s="238">
        <v>12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4" t="s">
        <v>168</v>
      </c>
      <c r="AU325" s="244" t="s">
        <v>85</v>
      </c>
      <c r="AV325" s="14" t="s">
        <v>85</v>
      </c>
      <c r="AW325" s="14" t="s">
        <v>35</v>
      </c>
      <c r="AX325" s="14" t="s">
        <v>83</v>
      </c>
      <c r="AY325" s="244" t="s">
        <v>156</v>
      </c>
    </row>
    <row r="326" s="2" customFormat="1" ht="16.5" customHeight="1">
      <c r="A326" s="39"/>
      <c r="B326" s="40"/>
      <c r="C326" s="256" t="s">
        <v>450</v>
      </c>
      <c r="D326" s="256" t="s">
        <v>299</v>
      </c>
      <c r="E326" s="257" t="s">
        <v>451</v>
      </c>
      <c r="F326" s="258" t="s">
        <v>452</v>
      </c>
      <c r="G326" s="259" t="s">
        <v>19</v>
      </c>
      <c r="H326" s="260">
        <v>6</v>
      </c>
      <c r="I326" s="261"/>
      <c r="J326" s="262">
        <f>ROUND(I326*H326,2)</f>
        <v>0</v>
      </c>
      <c r="K326" s="258" t="s">
        <v>19</v>
      </c>
      <c r="L326" s="263"/>
      <c r="M326" s="264" t="s">
        <v>19</v>
      </c>
      <c r="N326" s="265" t="s">
        <v>46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414</v>
      </c>
      <c r="AT326" s="216" t="s">
        <v>299</v>
      </c>
      <c r="AU326" s="216" t="s">
        <v>85</v>
      </c>
      <c r="AY326" s="18" t="s">
        <v>156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83</v>
      </c>
      <c r="BK326" s="217">
        <f>ROUND(I326*H326,2)</f>
        <v>0</v>
      </c>
      <c r="BL326" s="18" t="s">
        <v>321</v>
      </c>
      <c r="BM326" s="216" t="s">
        <v>453</v>
      </c>
    </row>
    <row r="327" s="14" customFormat="1">
      <c r="A327" s="14"/>
      <c r="B327" s="234"/>
      <c r="C327" s="235"/>
      <c r="D327" s="225" t="s">
        <v>168</v>
      </c>
      <c r="E327" s="236" t="s">
        <v>19</v>
      </c>
      <c r="F327" s="237" t="s">
        <v>439</v>
      </c>
      <c r="G327" s="235"/>
      <c r="H327" s="238">
        <v>6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4" t="s">
        <v>168</v>
      </c>
      <c r="AU327" s="244" t="s">
        <v>85</v>
      </c>
      <c r="AV327" s="14" t="s">
        <v>85</v>
      </c>
      <c r="AW327" s="14" t="s">
        <v>35</v>
      </c>
      <c r="AX327" s="14" t="s">
        <v>83</v>
      </c>
      <c r="AY327" s="244" t="s">
        <v>156</v>
      </c>
    </row>
    <row r="328" s="2" customFormat="1" ht="16.5" customHeight="1">
      <c r="A328" s="39"/>
      <c r="B328" s="40"/>
      <c r="C328" s="256" t="s">
        <v>454</v>
      </c>
      <c r="D328" s="256" t="s">
        <v>299</v>
      </c>
      <c r="E328" s="257" t="s">
        <v>455</v>
      </c>
      <c r="F328" s="258" t="s">
        <v>456</v>
      </c>
      <c r="G328" s="259" t="s">
        <v>19</v>
      </c>
      <c r="H328" s="260">
        <v>1</v>
      </c>
      <c r="I328" s="261"/>
      <c r="J328" s="262">
        <f>ROUND(I328*H328,2)</f>
        <v>0</v>
      </c>
      <c r="K328" s="258" t="s">
        <v>19</v>
      </c>
      <c r="L328" s="263"/>
      <c r="M328" s="264" t="s">
        <v>19</v>
      </c>
      <c r="N328" s="265" t="s">
        <v>46</v>
      </c>
      <c r="O328" s="85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414</v>
      </c>
      <c r="AT328" s="216" t="s">
        <v>299</v>
      </c>
      <c r="AU328" s="216" t="s">
        <v>85</v>
      </c>
      <c r="AY328" s="18" t="s">
        <v>156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83</v>
      </c>
      <c r="BK328" s="217">
        <f>ROUND(I328*H328,2)</f>
        <v>0</v>
      </c>
      <c r="BL328" s="18" t="s">
        <v>321</v>
      </c>
      <c r="BM328" s="216" t="s">
        <v>457</v>
      </c>
    </row>
    <row r="329" s="14" customFormat="1">
      <c r="A329" s="14"/>
      <c r="B329" s="234"/>
      <c r="C329" s="235"/>
      <c r="D329" s="225" t="s">
        <v>168</v>
      </c>
      <c r="E329" s="236" t="s">
        <v>19</v>
      </c>
      <c r="F329" s="237" t="s">
        <v>444</v>
      </c>
      <c r="G329" s="235"/>
      <c r="H329" s="238">
        <v>1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4" t="s">
        <v>168</v>
      </c>
      <c r="AU329" s="244" t="s">
        <v>85</v>
      </c>
      <c r="AV329" s="14" t="s">
        <v>85</v>
      </c>
      <c r="AW329" s="14" t="s">
        <v>35</v>
      </c>
      <c r="AX329" s="14" t="s">
        <v>83</v>
      </c>
      <c r="AY329" s="244" t="s">
        <v>156</v>
      </c>
    </row>
    <row r="330" s="2" customFormat="1" ht="16.5" customHeight="1">
      <c r="A330" s="39"/>
      <c r="B330" s="40"/>
      <c r="C330" s="205" t="s">
        <v>458</v>
      </c>
      <c r="D330" s="205" t="s">
        <v>159</v>
      </c>
      <c r="E330" s="206" t="s">
        <v>459</v>
      </c>
      <c r="F330" s="207" t="s">
        <v>460</v>
      </c>
      <c r="G330" s="208" t="s">
        <v>437</v>
      </c>
      <c r="H330" s="209">
        <v>1</v>
      </c>
      <c r="I330" s="210"/>
      <c r="J330" s="211">
        <f>ROUND(I330*H330,2)</f>
        <v>0</v>
      </c>
      <c r="K330" s="207" t="s">
        <v>19</v>
      </c>
      <c r="L330" s="45"/>
      <c r="M330" s="212" t="s">
        <v>19</v>
      </c>
      <c r="N330" s="213" t="s">
        <v>46</v>
      </c>
      <c r="O330" s="85"/>
      <c r="P330" s="214">
        <f>O330*H330</f>
        <v>0</v>
      </c>
      <c r="Q330" s="214">
        <v>0.0011000000000000001</v>
      </c>
      <c r="R330" s="214">
        <f>Q330*H330</f>
        <v>0.0011000000000000001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321</v>
      </c>
      <c r="AT330" s="216" t="s">
        <v>159</v>
      </c>
      <c r="AU330" s="216" t="s">
        <v>85</v>
      </c>
      <c r="AY330" s="18" t="s">
        <v>156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83</v>
      </c>
      <c r="BK330" s="217">
        <f>ROUND(I330*H330,2)</f>
        <v>0</v>
      </c>
      <c r="BL330" s="18" t="s">
        <v>321</v>
      </c>
      <c r="BM330" s="216" t="s">
        <v>461</v>
      </c>
    </row>
    <row r="331" s="14" customFormat="1">
      <c r="A331" s="14"/>
      <c r="B331" s="234"/>
      <c r="C331" s="235"/>
      <c r="D331" s="225" t="s">
        <v>168</v>
      </c>
      <c r="E331" s="236" t="s">
        <v>19</v>
      </c>
      <c r="F331" s="237" t="s">
        <v>444</v>
      </c>
      <c r="G331" s="235"/>
      <c r="H331" s="238">
        <v>1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4" t="s">
        <v>168</v>
      </c>
      <c r="AU331" s="244" t="s">
        <v>85</v>
      </c>
      <c r="AV331" s="14" t="s">
        <v>85</v>
      </c>
      <c r="AW331" s="14" t="s">
        <v>35</v>
      </c>
      <c r="AX331" s="14" t="s">
        <v>83</v>
      </c>
      <c r="AY331" s="244" t="s">
        <v>156</v>
      </c>
    </row>
    <row r="332" s="2" customFormat="1" ht="16.5" customHeight="1">
      <c r="A332" s="39"/>
      <c r="B332" s="40"/>
      <c r="C332" s="205" t="s">
        <v>462</v>
      </c>
      <c r="D332" s="205" t="s">
        <v>159</v>
      </c>
      <c r="E332" s="206" t="s">
        <v>463</v>
      </c>
      <c r="F332" s="207" t="s">
        <v>464</v>
      </c>
      <c r="G332" s="208" t="s">
        <v>437</v>
      </c>
      <c r="H332" s="209">
        <v>1</v>
      </c>
      <c r="I332" s="210"/>
      <c r="J332" s="211">
        <f>ROUND(I332*H332,2)</f>
        <v>0</v>
      </c>
      <c r="K332" s="207" t="s">
        <v>19</v>
      </c>
      <c r="L332" s="45"/>
      <c r="M332" s="212" t="s">
        <v>19</v>
      </c>
      <c r="N332" s="213" t="s">
        <v>46</v>
      </c>
      <c r="O332" s="85"/>
      <c r="P332" s="214">
        <f>O332*H332</f>
        <v>0</v>
      </c>
      <c r="Q332" s="214">
        <v>0.00080000000000000004</v>
      </c>
      <c r="R332" s="214">
        <f>Q332*H332</f>
        <v>0.00080000000000000004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321</v>
      </c>
      <c r="AT332" s="216" t="s">
        <v>159</v>
      </c>
      <c r="AU332" s="216" t="s">
        <v>85</v>
      </c>
      <c r="AY332" s="18" t="s">
        <v>156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83</v>
      </c>
      <c r="BK332" s="217">
        <f>ROUND(I332*H332,2)</f>
        <v>0</v>
      </c>
      <c r="BL332" s="18" t="s">
        <v>321</v>
      </c>
      <c r="BM332" s="216" t="s">
        <v>465</v>
      </c>
    </row>
    <row r="333" s="14" customFormat="1">
      <c r="A333" s="14"/>
      <c r="B333" s="234"/>
      <c r="C333" s="235"/>
      <c r="D333" s="225" t="s">
        <v>168</v>
      </c>
      <c r="E333" s="236" t="s">
        <v>19</v>
      </c>
      <c r="F333" s="237" t="s">
        <v>444</v>
      </c>
      <c r="G333" s="235"/>
      <c r="H333" s="238">
        <v>1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4" t="s">
        <v>168</v>
      </c>
      <c r="AU333" s="244" t="s">
        <v>85</v>
      </c>
      <c r="AV333" s="14" t="s">
        <v>85</v>
      </c>
      <c r="AW333" s="14" t="s">
        <v>35</v>
      </c>
      <c r="AX333" s="14" t="s">
        <v>83</v>
      </c>
      <c r="AY333" s="244" t="s">
        <v>156</v>
      </c>
    </row>
    <row r="334" s="2" customFormat="1" ht="16.5" customHeight="1">
      <c r="A334" s="39"/>
      <c r="B334" s="40"/>
      <c r="C334" s="205" t="s">
        <v>466</v>
      </c>
      <c r="D334" s="205" t="s">
        <v>159</v>
      </c>
      <c r="E334" s="206" t="s">
        <v>467</v>
      </c>
      <c r="F334" s="207" t="s">
        <v>468</v>
      </c>
      <c r="G334" s="208" t="s">
        <v>437</v>
      </c>
      <c r="H334" s="209">
        <v>1</v>
      </c>
      <c r="I334" s="210"/>
      <c r="J334" s="211">
        <f>ROUND(I334*H334,2)</f>
        <v>0</v>
      </c>
      <c r="K334" s="207" t="s">
        <v>19</v>
      </c>
      <c r="L334" s="45"/>
      <c r="M334" s="212" t="s">
        <v>19</v>
      </c>
      <c r="N334" s="213" t="s">
        <v>46</v>
      </c>
      <c r="O334" s="85"/>
      <c r="P334" s="214">
        <f>O334*H334</f>
        <v>0</v>
      </c>
      <c r="Q334" s="214">
        <v>0.00084999999999999995</v>
      </c>
      <c r="R334" s="214">
        <f>Q334*H334</f>
        <v>0.00084999999999999995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321</v>
      </c>
      <c r="AT334" s="216" t="s">
        <v>159</v>
      </c>
      <c r="AU334" s="216" t="s">
        <v>85</v>
      </c>
      <c r="AY334" s="18" t="s">
        <v>156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83</v>
      </c>
      <c r="BK334" s="217">
        <f>ROUND(I334*H334,2)</f>
        <v>0</v>
      </c>
      <c r="BL334" s="18" t="s">
        <v>321</v>
      </c>
      <c r="BM334" s="216" t="s">
        <v>469</v>
      </c>
    </row>
    <row r="335" s="14" customFormat="1">
      <c r="A335" s="14"/>
      <c r="B335" s="234"/>
      <c r="C335" s="235"/>
      <c r="D335" s="225" t="s">
        <v>168</v>
      </c>
      <c r="E335" s="236" t="s">
        <v>19</v>
      </c>
      <c r="F335" s="237" t="s">
        <v>444</v>
      </c>
      <c r="G335" s="235"/>
      <c r="H335" s="238">
        <v>1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4" t="s">
        <v>168</v>
      </c>
      <c r="AU335" s="244" t="s">
        <v>85</v>
      </c>
      <c r="AV335" s="14" t="s">
        <v>85</v>
      </c>
      <c r="AW335" s="14" t="s">
        <v>35</v>
      </c>
      <c r="AX335" s="14" t="s">
        <v>83</v>
      </c>
      <c r="AY335" s="244" t="s">
        <v>156</v>
      </c>
    </row>
    <row r="336" s="2" customFormat="1" ht="16.5" customHeight="1">
      <c r="A336" s="39"/>
      <c r="B336" s="40"/>
      <c r="C336" s="205" t="s">
        <v>470</v>
      </c>
      <c r="D336" s="205" t="s">
        <v>159</v>
      </c>
      <c r="E336" s="206" t="s">
        <v>471</v>
      </c>
      <c r="F336" s="207" t="s">
        <v>472</v>
      </c>
      <c r="G336" s="208" t="s">
        <v>437</v>
      </c>
      <c r="H336" s="209">
        <v>1</v>
      </c>
      <c r="I336" s="210"/>
      <c r="J336" s="211">
        <f>ROUND(I336*H336,2)</f>
        <v>0</v>
      </c>
      <c r="K336" s="207" t="s">
        <v>19</v>
      </c>
      <c r="L336" s="45"/>
      <c r="M336" s="212" t="s">
        <v>19</v>
      </c>
      <c r="N336" s="213" t="s">
        <v>46</v>
      </c>
      <c r="O336" s="85"/>
      <c r="P336" s="214">
        <f>O336*H336</f>
        <v>0</v>
      </c>
      <c r="Q336" s="214">
        <v>0.0011000000000000001</v>
      </c>
      <c r="R336" s="214">
        <f>Q336*H336</f>
        <v>0.0011000000000000001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321</v>
      </c>
      <c r="AT336" s="216" t="s">
        <v>159</v>
      </c>
      <c r="AU336" s="216" t="s">
        <v>85</v>
      </c>
      <c r="AY336" s="18" t="s">
        <v>156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83</v>
      </c>
      <c r="BK336" s="217">
        <f>ROUND(I336*H336,2)</f>
        <v>0</v>
      </c>
      <c r="BL336" s="18" t="s">
        <v>321</v>
      </c>
      <c r="BM336" s="216" t="s">
        <v>473</v>
      </c>
    </row>
    <row r="337" s="14" customFormat="1">
      <c r="A337" s="14"/>
      <c r="B337" s="234"/>
      <c r="C337" s="235"/>
      <c r="D337" s="225" t="s">
        <v>168</v>
      </c>
      <c r="E337" s="236" t="s">
        <v>19</v>
      </c>
      <c r="F337" s="237" t="s">
        <v>474</v>
      </c>
      <c r="G337" s="235"/>
      <c r="H337" s="238">
        <v>1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4" t="s">
        <v>168</v>
      </c>
      <c r="AU337" s="244" t="s">
        <v>85</v>
      </c>
      <c r="AV337" s="14" t="s">
        <v>85</v>
      </c>
      <c r="AW337" s="14" t="s">
        <v>35</v>
      </c>
      <c r="AX337" s="14" t="s">
        <v>83</v>
      </c>
      <c r="AY337" s="244" t="s">
        <v>156</v>
      </c>
    </row>
    <row r="338" s="2" customFormat="1" ht="16.5" customHeight="1">
      <c r="A338" s="39"/>
      <c r="B338" s="40"/>
      <c r="C338" s="205" t="s">
        <v>475</v>
      </c>
      <c r="D338" s="205" t="s">
        <v>159</v>
      </c>
      <c r="E338" s="206" t="s">
        <v>476</v>
      </c>
      <c r="F338" s="207" t="s">
        <v>477</v>
      </c>
      <c r="G338" s="208" t="s">
        <v>437</v>
      </c>
      <c r="H338" s="209">
        <v>2</v>
      </c>
      <c r="I338" s="210"/>
      <c r="J338" s="211">
        <f>ROUND(I338*H338,2)</f>
        <v>0</v>
      </c>
      <c r="K338" s="207" t="s">
        <v>19</v>
      </c>
      <c r="L338" s="45"/>
      <c r="M338" s="212" t="s">
        <v>19</v>
      </c>
      <c r="N338" s="213" t="s">
        <v>46</v>
      </c>
      <c r="O338" s="85"/>
      <c r="P338" s="214">
        <f>O338*H338</f>
        <v>0</v>
      </c>
      <c r="Q338" s="214">
        <v>0.0011000000000000001</v>
      </c>
      <c r="R338" s="214">
        <f>Q338*H338</f>
        <v>0.0022000000000000001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321</v>
      </c>
      <c r="AT338" s="216" t="s">
        <v>159</v>
      </c>
      <c r="AU338" s="216" t="s">
        <v>85</v>
      </c>
      <c r="AY338" s="18" t="s">
        <v>156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83</v>
      </c>
      <c r="BK338" s="217">
        <f>ROUND(I338*H338,2)</f>
        <v>0</v>
      </c>
      <c r="BL338" s="18" t="s">
        <v>321</v>
      </c>
      <c r="BM338" s="216" t="s">
        <v>478</v>
      </c>
    </row>
    <row r="339" s="14" customFormat="1">
      <c r="A339" s="14"/>
      <c r="B339" s="234"/>
      <c r="C339" s="235"/>
      <c r="D339" s="225" t="s">
        <v>168</v>
      </c>
      <c r="E339" s="236" t="s">
        <v>19</v>
      </c>
      <c r="F339" s="237" t="s">
        <v>479</v>
      </c>
      <c r="G339" s="235"/>
      <c r="H339" s="238">
        <v>2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4" t="s">
        <v>168</v>
      </c>
      <c r="AU339" s="244" t="s">
        <v>85</v>
      </c>
      <c r="AV339" s="14" t="s">
        <v>85</v>
      </c>
      <c r="AW339" s="14" t="s">
        <v>35</v>
      </c>
      <c r="AX339" s="14" t="s">
        <v>83</v>
      </c>
      <c r="AY339" s="244" t="s">
        <v>156</v>
      </c>
    </row>
    <row r="340" s="2" customFormat="1" ht="16.5" customHeight="1">
      <c r="A340" s="39"/>
      <c r="B340" s="40"/>
      <c r="C340" s="205" t="s">
        <v>480</v>
      </c>
      <c r="D340" s="205" t="s">
        <v>159</v>
      </c>
      <c r="E340" s="206" t="s">
        <v>481</v>
      </c>
      <c r="F340" s="207" t="s">
        <v>468</v>
      </c>
      <c r="G340" s="208" t="s">
        <v>437</v>
      </c>
      <c r="H340" s="209">
        <v>1</v>
      </c>
      <c r="I340" s="210"/>
      <c r="J340" s="211">
        <f>ROUND(I340*H340,2)</f>
        <v>0</v>
      </c>
      <c r="K340" s="207" t="s">
        <v>19</v>
      </c>
      <c r="L340" s="45"/>
      <c r="M340" s="212" t="s">
        <v>19</v>
      </c>
      <c r="N340" s="213" t="s">
        <v>46</v>
      </c>
      <c r="O340" s="85"/>
      <c r="P340" s="214">
        <f>O340*H340</f>
        <v>0</v>
      </c>
      <c r="Q340" s="214">
        <v>0.00084999999999999995</v>
      </c>
      <c r="R340" s="214">
        <f>Q340*H340</f>
        <v>0.00084999999999999995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321</v>
      </c>
      <c r="AT340" s="216" t="s">
        <v>159</v>
      </c>
      <c r="AU340" s="216" t="s">
        <v>85</v>
      </c>
      <c r="AY340" s="18" t="s">
        <v>156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83</v>
      </c>
      <c r="BK340" s="217">
        <f>ROUND(I340*H340,2)</f>
        <v>0</v>
      </c>
      <c r="BL340" s="18" t="s">
        <v>321</v>
      </c>
      <c r="BM340" s="216" t="s">
        <v>482</v>
      </c>
    </row>
    <row r="341" s="14" customFormat="1">
      <c r="A341" s="14"/>
      <c r="B341" s="234"/>
      <c r="C341" s="235"/>
      <c r="D341" s="225" t="s">
        <v>168</v>
      </c>
      <c r="E341" s="236" t="s">
        <v>19</v>
      </c>
      <c r="F341" s="237" t="s">
        <v>444</v>
      </c>
      <c r="G341" s="235"/>
      <c r="H341" s="238">
        <v>1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4" t="s">
        <v>168</v>
      </c>
      <c r="AU341" s="244" t="s">
        <v>85</v>
      </c>
      <c r="AV341" s="14" t="s">
        <v>85</v>
      </c>
      <c r="AW341" s="14" t="s">
        <v>35</v>
      </c>
      <c r="AX341" s="14" t="s">
        <v>83</v>
      </c>
      <c r="AY341" s="244" t="s">
        <v>156</v>
      </c>
    </row>
    <row r="342" s="2" customFormat="1" ht="16.5" customHeight="1">
      <c r="A342" s="39"/>
      <c r="B342" s="40"/>
      <c r="C342" s="205" t="s">
        <v>483</v>
      </c>
      <c r="D342" s="205" t="s">
        <v>159</v>
      </c>
      <c r="E342" s="206" t="s">
        <v>484</v>
      </c>
      <c r="F342" s="207" t="s">
        <v>485</v>
      </c>
      <c r="G342" s="208" t="s">
        <v>295</v>
      </c>
      <c r="H342" s="209">
        <v>1</v>
      </c>
      <c r="I342" s="210"/>
      <c r="J342" s="211">
        <f>ROUND(I342*H342,2)</f>
        <v>0</v>
      </c>
      <c r="K342" s="207" t="s">
        <v>19</v>
      </c>
      <c r="L342" s="45"/>
      <c r="M342" s="212" t="s">
        <v>19</v>
      </c>
      <c r="N342" s="213" t="s">
        <v>46</v>
      </c>
      <c r="O342" s="85"/>
      <c r="P342" s="214">
        <f>O342*H342</f>
        <v>0</v>
      </c>
      <c r="Q342" s="214">
        <v>0</v>
      </c>
      <c r="R342" s="214">
        <f>Q342*H342</f>
        <v>0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321</v>
      </c>
      <c r="AT342" s="216" t="s">
        <v>159</v>
      </c>
      <c r="AU342" s="216" t="s">
        <v>85</v>
      </c>
      <c r="AY342" s="18" t="s">
        <v>156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83</v>
      </c>
      <c r="BK342" s="217">
        <f>ROUND(I342*H342,2)</f>
        <v>0</v>
      </c>
      <c r="BL342" s="18" t="s">
        <v>321</v>
      </c>
      <c r="BM342" s="216" t="s">
        <v>486</v>
      </c>
    </row>
    <row r="343" s="14" customFormat="1">
      <c r="A343" s="14"/>
      <c r="B343" s="234"/>
      <c r="C343" s="235"/>
      <c r="D343" s="225" t="s">
        <v>168</v>
      </c>
      <c r="E343" s="236" t="s">
        <v>19</v>
      </c>
      <c r="F343" s="237" t="s">
        <v>444</v>
      </c>
      <c r="G343" s="235"/>
      <c r="H343" s="238">
        <v>1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4" t="s">
        <v>168</v>
      </c>
      <c r="AU343" s="244" t="s">
        <v>85</v>
      </c>
      <c r="AV343" s="14" t="s">
        <v>85</v>
      </c>
      <c r="AW343" s="14" t="s">
        <v>35</v>
      </c>
      <c r="AX343" s="14" t="s">
        <v>83</v>
      </c>
      <c r="AY343" s="244" t="s">
        <v>156</v>
      </c>
    </row>
    <row r="344" s="2" customFormat="1" ht="21.75" customHeight="1">
      <c r="A344" s="39"/>
      <c r="B344" s="40"/>
      <c r="C344" s="205" t="s">
        <v>487</v>
      </c>
      <c r="D344" s="205" t="s">
        <v>159</v>
      </c>
      <c r="E344" s="206" t="s">
        <v>488</v>
      </c>
      <c r="F344" s="207" t="s">
        <v>489</v>
      </c>
      <c r="G344" s="208" t="s">
        <v>437</v>
      </c>
      <c r="H344" s="209">
        <v>1</v>
      </c>
      <c r="I344" s="210"/>
      <c r="J344" s="211">
        <f>ROUND(I344*H344,2)</f>
        <v>0</v>
      </c>
      <c r="K344" s="207" t="s">
        <v>19</v>
      </c>
      <c r="L344" s="45"/>
      <c r="M344" s="212" t="s">
        <v>19</v>
      </c>
      <c r="N344" s="213" t="s">
        <v>46</v>
      </c>
      <c r="O344" s="85"/>
      <c r="P344" s="214">
        <f>O344*H344</f>
        <v>0</v>
      </c>
      <c r="Q344" s="214">
        <v>0.00084999999999999995</v>
      </c>
      <c r="R344" s="214">
        <f>Q344*H344</f>
        <v>0.00084999999999999995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321</v>
      </c>
      <c r="AT344" s="216" t="s">
        <v>159</v>
      </c>
      <c r="AU344" s="216" t="s">
        <v>85</v>
      </c>
      <c r="AY344" s="18" t="s">
        <v>156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83</v>
      </c>
      <c r="BK344" s="217">
        <f>ROUND(I344*H344,2)</f>
        <v>0</v>
      </c>
      <c r="BL344" s="18" t="s">
        <v>321</v>
      </c>
      <c r="BM344" s="216" t="s">
        <v>490</v>
      </c>
    </row>
    <row r="345" s="14" customFormat="1">
      <c r="A345" s="14"/>
      <c r="B345" s="234"/>
      <c r="C345" s="235"/>
      <c r="D345" s="225" t="s">
        <v>168</v>
      </c>
      <c r="E345" s="236" t="s">
        <v>19</v>
      </c>
      <c r="F345" s="237" t="s">
        <v>444</v>
      </c>
      <c r="G345" s="235"/>
      <c r="H345" s="238">
        <v>1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4" t="s">
        <v>168</v>
      </c>
      <c r="AU345" s="244" t="s">
        <v>85</v>
      </c>
      <c r="AV345" s="14" t="s">
        <v>85</v>
      </c>
      <c r="AW345" s="14" t="s">
        <v>35</v>
      </c>
      <c r="AX345" s="14" t="s">
        <v>83</v>
      </c>
      <c r="AY345" s="244" t="s">
        <v>156</v>
      </c>
    </row>
    <row r="346" s="2" customFormat="1" ht="16.5" customHeight="1">
      <c r="A346" s="39"/>
      <c r="B346" s="40"/>
      <c r="C346" s="205" t="s">
        <v>491</v>
      </c>
      <c r="D346" s="205" t="s">
        <v>159</v>
      </c>
      <c r="E346" s="206" t="s">
        <v>492</v>
      </c>
      <c r="F346" s="207" t="s">
        <v>493</v>
      </c>
      <c r="G346" s="208" t="s">
        <v>295</v>
      </c>
      <c r="H346" s="209">
        <v>1</v>
      </c>
      <c r="I346" s="210"/>
      <c r="J346" s="211">
        <f>ROUND(I346*H346,2)</f>
        <v>0</v>
      </c>
      <c r="K346" s="207" t="s">
        <v>19</v>
      </c>
      <c r="L346" s="45"/>
      <c r="M346" s="212" t="s">
        <v>19</v>
      </c>
      <c r="N346" s="213" t="s">
        <v>46</v>
      </c>
      <c r="O346" s="85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321</v>
      </c>
      <c r="AT346" s="216" t="s">
        <v>159</v>
      </c>
      <c r="AU346" s="216" t="s">
        <v>85</v>
      </c>
      <c r="AY346" s="18" t="s">
        <v>156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83</v>
      </c>
      <c r="BK346" s="217">
        <f>ROUND(I346*H346,2)</f>
        <v>0</v>
      </c>
      <c r="BL346" s="18" t="s">
        <v>321</v>
      </c>
      <c r="BM346" s="216" t="s">
        <v>494</v>
      </c>
    </row>
    <row r="347" s="14" customFormat="1">
      <c r="A347" s="14"/>
      <c r="B347" s="234"/>
      <c r="C347" s="235"/>
      <c r="D347" s="225" t="s">
        <v>168</v>
      </c>
      <c r="E347" s="236" t="s">
        <v>19</v>
      </c>
      <c r="F347" s="237" t="s">
        <v>444</v>
      </c>
      <c r="G347" s="235"/>
      <c r="H347" s="238">
        <v>1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4" t="s">
        <v>168</v>
      </c>
      <c r="AU347" s="244" t="s">
        <v>85</v>
      </c>
      <c r="AV347" s="14" t="s">
        <v>85</v>
      </c>
      <c r="AW347" s="14" t="s">
        <v>35</v>
      </c>
      <c r="AX347" s="14" t="s">
        <v>83</v>
      </c>
      <c r="AY347" s="244" t="s">
        <v>156</v>
      </c>
    </row>
    <row r="348" s="2" customFormat="1" ht="16.5" customHeight="1">
      <c r="A348" s="39"/>
      <c r="B348" s="40"/>
      <c r="C348" s="205" t="s">
        <v>495</v>
      </c>
      <c r="D348" s="205" t="s">
        <v>159</v>
      </c>
      <c r="E348" s="206" t="s">
        <v>496</v>
      </c>
      <c r="F348" s="207" t="s">
        <v>497</v>
      </c>
      <c r="G348" s="208" t="s">
        <v>437</v>
      </c>
      <c r="H348" s="209">
        <v>3</v>
      </c>
      <c r="I348" s="210"/>
      <c r="J348" s="211">
        <f>ROUND(I348*H348,2)</f>
        <v>0</v>
      </c>
      <c r="K348" s="207" t="s">
        <v>163</v>
      </c>
      <c r="L348" s="45"/>
      <c r="M348" s="212" t="s">
        <v>19</v>
      </c>
      <c r="N348" s="213" t="s">
        <v>46</v>
      </c>
      <c r="O348" s="85"/>
      <c r="P348" s="214">
        <f>O348*H348</f>
        <v>0</v>
      </c>
      <c r="Q348" s="214">
        <v>0</v>
      </c>
      <c r="R348" s="214">
        <f>Q348*H348</f>
        <v>0</v>
      </c>
      <c r="S348" s="214">
        <v>0.017299999999999999</v>
      </c>
      <c r="T348" s="215">
        <f>S348*H348</f>
        <v>0.051900000000000002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321</v>
      </c>
      <c r="AT348" s="216" t="s">
        <v>159</v>
      </c>
      <c r="AU348" s="216" t="s">
        <v>85</v>
      </c>
      <c r="AY348" s="18" t="s">
        <v>156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83</v>
      </c>
      <c r="BK348" s="217">
        <f>ROUND(I348*H348,2)</f>
        <v>0</v>
      </c>
      <c r="BL348" s="18" t="s">
        <v>321</v>
      </c>
      <c r="BM348" s="216" t="s">
        <v>498</v>
      </c>
    </row>
    <row r="349" s="2" customFormat="1">
      <c r="A349" s="39"/>
      <c r="B349" s="40"/>
      <c r="C349" s="41"/>
      <c r="D349" s="218" t="s">
        <v>166</v>
      </c>
      <c r="E349" s="41"/>
      <c r="F349" s="219" t="s">
        <v>499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166</v>
      </c>
      <c r="AU349" s="18" t="s">
        <v>85</v>
      </c>
    </row>
    <row r="350" s="13" customFormat="1">
      <c r="A350" s="13"/>
      <c r="B350" s="223"/>
      <c r="C350" s="224"/>
      <c r="D350" s="225" t="s">
        <v>168</v>
      </c>
      <c r="E350" s="226" t="s">
        <v>19</v>
      </c>
      <c r="F350" s="227" t="s">
        <v>500</v>
      </c>
      <c r="G350" s="224"/>
      <c r="H350" s="226" t="s">
        <v>19</v>
      </c>
      <c r="I350" s="228"/>
      <c r="J350" s="224"/>
      <c r="K350" s="224"/>
      <c r="L350" s="229"/>
      <c r="M350" s="230"/>
      <c r="N350" s="231"/>
      <c r="O350" s="231"/>
      <c r="P350" s="231"/>
      <c r="Q350" s="231"/>
      <c r="R350" s="231"/>
      <c r="S350" s="231"/>
      <c r="T350" s="23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3" t="s">
        <v>168</v>
      </c>
      <c r="AU350" s="233" t="s">
        <v>85</v>
      </c>
      <c r="AV350" s="13" t="s">
        <v>83</v>
      </c>
      <c r="AW350" s="13" t="s">
        <v>35</v>
      </c>
      <c r="AX350" s="13" t="s">
        <v>75</v>
      </c>
      <c r="AY350" s="233" t="s">
        <v>156</v>
      </c>
    </row>
    <row r="351" s="14" customFormat="1">
      <c r="A351" s="14"/>
      <c r="B351" s="234"/>
      <c r="C351" s="235"/>
      <c r="D351" s="225" t="s">
        <v>168</v>
      </c>
      <c r="E351" s="236" t="s">
        <v>19</v>
      </c>
      <c r="F351" s="237" t="s">
        <v>501</v>
      </c>
      <c r="G351" s="235"/>
      <c r="H351" s="238">
        <v>1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4" t="s">
        <v>168</v>
      </c>
      <c r="AU351" s="244" t="s">
        <v>85</v>
      </c>
      <c r="AV351" s="14" t="s">
        <v>85</v>
      </c>
      <c r="AW351" s="14" t="s">
        <v>35</v>
      </c>
      <c r="AX351" s="14" t="s">
        <v>75</v>
      </c>
      <c r="AY351" s="244" t="s">
        <v>156</v>
      </c>
    </row>
    <row r="352" s="13" customFormat="1">
      <c r="A352" s="13"/>
      <c r="B352" s="223"/>
      <c r="C352" s="224"/>
      <c r="D352" s="225" t="s">
        <v>168</v>
      </c>
      <c r="E352" s="226" t="s">
        <v>19</v>
      </c>
      <c r="F352" s="227" t="s">
        <v>502</v>
      </c>
      <c r="G352" s="224"/>
      <c r="H352" s="226" t="s">
        <v>19</v>
      </c>
      <c r="I352" s="228"/>
      <c r="J352" s="224"/>
      <c r="K352" s="224"/>
      <c r="L352" s="229"/>
      <c r="M352" s="230"/>
      <c r="N352" s="231"/>
      <c r="O352" s="231"/>
      <c r="P352" s="231"/>
      <c r="Q352" s="231"/>
      <c r="R352" s="231"/>
      <c r="S352" s="231"/>
      <c r="T352" s="23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3" t="s">
        <v>168</v>
      </c>
      <c r="AU352" s="233" t="s">
        <v>85</v>
      </c>
      <c r="AV352" s="13" t="s">
        <v>83</v>
      </c>
      <c r="AW352" s="13" t="s">
        <v>35</v>
      </c>
      <c r="AX352" s="13" t="s">
        <v>75</v>
      </c>
      <c r="AY352" s="233" t="s">
        <v>156</v>
      </c>
    </row>
    <row r="353" s="14" customFormat="1">
      <c r="A353" s="14"/>
      <c r="B353" s="234"/>
      <c r="C353" s="235"/>
      <c r="D353" s="225" t="s">
        <v>168</v>
      </c>
      <c r="E353" s="236" t="s">
        <v>19</v>
      </c>
      <c r="F353" s="237" t="s">
        <v>503</v>
      </c>
      <c r="G353" s="235"/>
      <c r="H353" s="238">
        <v>1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4" t="s">
        <v>168</v>
      </c>
      <c r="AU353" s="244" t="s">
        <v>85</v>
      </c>
      <c r="AV353" s="14" t="s">
        <v>85</v>
      </c>
      <c r="AW353" s="14" t="s">
        <v>35</v>
      </c>
      <c r="AX353" s="14" t="s">
        <v>75</v>
      </c>
      <c r="AY353" s="244" t="s">
        <v>156</v>
      </c>
    </row>
    <row r="354" s="13" customFormat="1">
      <c r="A354" s="13"/>
      <c r="B354" s="223"/>
      <c r="C354" s="224"/>
      <c r="D354" s="225" t="s">
        <v>168</v>
      </c>
      <c r="E354" s="226" t="s">
        <v>19</v>
      </c>
      <c r="F354" s="227" t="s">
        <v>504</v>
      </c>
      <c r="G354" s="224"/>
      <c r="H354" s="226" t="s">
        <v>19</v>
      </c>
      <c r="I354" s="228"/>
      <c r="J354" s="224"/>
      <c r="K354" s="224"/>
      <c r="L354" s="229"/>
      <c r="M354" s="230"/>
      <c r="N354" s="231"/>
      <c r="O354" s="231"/>
      <c r="P354" s="231"/>
      <c r="Q354" s="231"/>
      <c r="R354" s="231"/>
      <c r="S354" s="231"/>
      <c r="T354" s="23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3" t="s">
        <v>168</v>
      </c>
      <c r="AU354" s="233" t="s">
        <v>85</v>
      </c>
      <c r="AV354" s="13" t="s">
        <v>83</v>
      </c>
      <c r="AW354" s="13" t="s">
        <v>35</v>
      </c>
      <c r="AX354" s="13" t="s">
        <v>75</v>
      </c>
      <c r="AY354" s="233" t="s">
        <v>156</v>
      </c>
    </row>
    <row r="355" s="14" customFormat="1">
      <c r="A355" s="14"/>
      <c r="B355" s="234"/>
      <c r="C355" s="235"/>
      <c r="D355" s="225" t="s">
        <v>168</v>
      </c>
      <c r="E355" s="236" t="s">
        <v>19</v>
      </c>
      <c r="F355" s="237" t="s">
        <v>505</v>
      </c>
      <c r="G355" s="235"/>
      <c r="H355" s="238">
        <v>1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4" t="s">
        <v>168</v>
      </c>
      <c r="AU355" s="244" t="s">
        <v>85</v>
      </c>
      <c r="AV355" s="14" t="s">
        <v>85</v>
      </c>
      <c r="AW355" s="14" t="s">
        <v>35</v>
      </c>
      <c r="AX355" s="14" t="s">
        <v>75</v>
      </c>
      <c r="AY355" s="244" t="s">
        <v>156</v>
      </c>
    </row>
    <row r="356" s="15" customFormat="1">
      <c r="A356" s="15"/>
      <c r="B356" s="245"/>
      <c r="C356" s="246"/>
      <c r="D356" s="225" t="s">
        <v>168</v>
      </c>
      <c r="E356" s="247" t="s">
        <v>19</v>
      </c>
      <c r="F356" s="248" t="s">
        <v>196</v>
      </c>
      <c r="G356" s="246"/>
      <c r="H356" s="249">
        <v>3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5" t="s">
        <v>168</v>
      </c>
      <c r="AU356" s="255" t="s">
        <v>85</v>
      </c>
      <c r="AV356" s="15" t="s">
        <v>164</v>
      </c>
      <c r="AW356" s="15" t="s">
        <v>35</v>
      </c>
      <c r="AX356" s="15" t="s">
        <v>83</v>
      </c>
      <c r="AY356" s="255" t="s">
        <v>156</v>
      </c>
    </row>
    <row r="357" s="2" customFormat="1" ht="16.5" customHeight="1">
      <c r="A357" s="39"/>
      <c r="B357" s="40"/>
      <c r="C357" s="205" t="s">
        <v>506</v>
      </c>
      <c r="D357" s="205" t="s">
        <v>159</v>
      </c>
      <c r="E357" s="206" t="s">
        <v>507</v>
      </c>
      <c r="F357" s="207" t="s">
        <v>508</v>
      </c>
      <c r="G357" s="208" t="s">
        <v>437</v>
      </c>
      <c r="H357" s="209">
        <v>1</v>
      </c>
      <c r="I357" s="210"/>
      <c r="J357" s="211">
        <f>ROUND(I357*H357,2)</f>
        <v>0</v>
      </c>
      <c r="K357" s="207" t="s">
        <v>19</v>
      </c>
      <c r="L357" s="45"/>
      <c r="M357" s="212" t="s">
        <v>19</v>
      </c>
      <c r="N357" s="213" t="s">
        <v>46</v>
      </c>
      <c r="O357" s="85"/>
      <c r="P357" s="214">
        <f>O357*H357</f>
        <v>0</v>
      </c>
      <c r="Q357" s="214">
        <v>0.00080000000000000004</v>
      </c>
      <c r="R357" s="214">
        <f>Q357*H357</f>
        <v>0.00080000000000000004</v>
      </c>
      <c r="S357" s="214">
        <v>0</v>
      </c>
      <c r="T357" s="21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6" t="s">
        <v>321</v>
      </c>
      <c r="AT357" s="216" t="s">
        <v>159</v>
      </c>
      <c r="AU357" s="216" t="s">
        <v>85</v>
      </c>
      <c r="AY357" s="18" t="s">
        <v>156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18" t="s">
        <v>83</v>
      </c>
      <c r="BK357" s="217">
        <f>ROUND(I357*H357,2)</f>
        <v>0</v>
      </c>
      <c r="BL357" s="18" t="s">
        <v>321</v>
      </c>
      <c r="BM357" s="216" t="s">
        <v>509</v>
      </c>
    </row>
    <row r="358" s="14" customFormat="1">
      <c r="A358" s="14"/>
      <c r="B358" s="234"/>
      <c r="C358" s="235"/>
      <c r="D358" s="225" t="s">
        <v>168</v>
      </c>
      <c r="E358" s="236" t="s">
        <v>19</v>
      </c>
      <c r="F358" s="237" t="s">
        <v>510</v>
      </c>
      <c r="G358" s="235"/>
      <c r="H358" s="238">
        <v>1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4" t="s">
        <v>168</v>
      </c>
      <c r="AU358" s="244" t="s">
        <v>85</v>
      </c>
      <c r="AV358" s="14" t="s">
        <v>85</v>
      </c>
      <c r="AW358" s="14" t="s">
        <v>35</v>
      </c>
      <c r="AX358" s="14" t="s">
        <v>83</v>
      </c>
      <c r="AY358" s="244" t="s">
        <v>156</v>
      </c>
    </row>
    <row r="359" s="2" customFormat="1" ht="16.5" customHeight="1">
      <c r="A359" s="39"/>
      <c r="B359" s="40"/>
      <c r="C359" s="205" t="s">
        <v>511</v>
      </c>
      <c r="D359" s="205" t="s">
        <v>159</v>
      </c>
      <c r="E359" s="206" t="s">
        <v>512</v>
      </c>
      <c r="F359" s="207" t="s">
        <v>513</v>
      </c>
      <c r="G359" s="208" t="s">
        <v>437</v>
      </c>
      <c r="H359" s="209">
        <v>1</v>
      </c>
      <c r="I359" s="210"/>
      <c r="J359" s="211">
        <f>ROUND(I359*H359,2)</f>
        <v>0</v>
      </c>
      <c r="K359" s="207" t="s">
        <v>19</v>
      </c>
      <c r="L359" s="45"/>
      <c r="M359" s="212" t="s">
        <v>19</v>
      </c>
      <c r="N359" s="213" t="s">
        <v>46</v>
      </c>
      <c r="O359" s="85"/>
      <c r="P359" s="214">
        <f>O359*H359</f>
        <v>0</v>
      </c>
      <c r="Q359" s="214">
        <v>0.00080000000000000004</v>
      </c>
      <c r="R359" s="214">
        <f>Q359*H359</f>
        <v>0.00080000000000000004</v>
      </c>
      <c r="S359" s="214">
        <v>0</v>
      </c>
      <c r="T359" s="21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321</v>
      </c>
      <c r="AT359" s="216" t="s">
        <v>159</v>
      </c>
      <c r="AU359" s="216" t="s">
        <v>85</v>
      </c>
      <c r="AY359" s="18" t="s">
        <v>156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83</v>
      </c>
      <c r="BK359" s="217">
        <f>ROUND(I359*H359,2)</f>
        <v>0</v>
      </c>
      <c r="BL359" s="18" t="s">
        <v>321</v>
      </c>
      <c r="BM359" s="216" t="s">
        <v>514</v>
      </c>
    </row>
    <row r="360" s="2" customFormat="1" ht="16.5" customHeight="1">
      <c r="A360" s="39"/>
      <c r="B360" s="40"/>
      <c r="C360" s="205" t="s">
        <v>515</v>
      </c>
      <c r="D360" s="205" t="s">
        <v>159</v>
      </c>
      <c r="E360" s="206" t="s">
        <v>516</v>
      </c>
      <c r="F360" s="207" t="s">
        <v>517</v>
      </c>
      <c r="G360" s="208" t="s">
        <v>437</v>
      </c>
      <c r="H360" s="209">
        <v>3</v>
      </c>
      <c r="I360" s="210"/>
      <c r="J360" s="211">
        <f>ROUND(I360*H360,2)</f>
        <v>0</v>
      </c>
      <c r="K360" s="207" t="s">
        <v>163</v>
      </c>
      <c r="L360" s="45"/>
      <c r="M360" s="212" t="s">
        <v>19</v>
      </c>
      <c r="N360" s="213" t="s">
        <v>46</v>
      </c>
      <c r="O360" s="85"/>
      <c r="P360" s="214">
        <f>O360*H360</f>
        <v>0</v>
      </c>
      <c r="Q360" s="214">
        <v>0</v>
      </c>
      <c r="R360" s="214">
        <f>Q360*H360</f>
        <v>0</v>
      </c>
      <c r="S360" s="214">
        <v>0.00085999999999999998</v>
      </c>
      <c r="T360" s="215">
        <f>S360*H360</f>
        <v>0.0025799999999999998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6" t="s">
        <v>321</v>
      </c>
      <c r="AT360" s="216" t="s">
        <v>159</v>
      </c>
      <c r="AU360" s="216" t="s">
        <v>85</v>
      </c>
      <c r="AY360" s="18" t="s">
        <v>156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8" t="s">
        <v>83</v>
      </c>
      <c r="BK360" s="217">
        <f>ROUND(I360*H360,2)</f>
        <v>0</v>
      </c>
      <c r="BL360" s="18" t="s">
        <v>321</v>
      </c>
      <c r="BM360" s="216" t="s">
        <v>518</v>
      </c>
    </row>
    <row r="361" s="2" customFormat="1">
      <c r="A361" s="39"/>
      <c r="B361" s="40"/>
      <c r="C361" s="41"/>
      <c r="D361" s="218" t="s">
        <v>166</v>
      </c>
      <c r="E361" s="41"/>
      <c r="F361" s="219" t="s">
        <v>519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166</v>
      </c>
      <c r="AU361" s="18" t="s">
        <v>85</v>
      </c>
    </row>
    <row r="362" s="13" customFormat="1">
      <c r="A362" s="13"/>
      <c r="B362" s="223"/>
      <c r="C362" s="224"/>
      <c r="D362" s="225" t="s">
        <v>168</v>
      </c>
      <c r="E362" s="226" t="s">
        <v>19</v>
      </c>
      <c r="F362" s="227" t="s">
        <v>500</v>
      </c>
      <c r="G362" s="224"/>
      <c r="H362" s="226" t="s">
        <v>19</v>
      </c>
      <c r="I362" s="228"/>
      <c r="J362" s="224"/>
      <c r="K362" s="224"/>
      <c r="L362" s="229"/>
      <c r="M362" s="230"/>
      <c r="N362" s="231"/>
      <c r="O362" s="231"/>
      <c r="P362" s="231"/>
      <c r="Q362" s="231"/>
      <c r="R362" s="231"/>
      <c r="S362" s="231"/>
      <c r="T362" s="23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3" t="s">
        <v>168</v>
      </c>
      <c r="AU362" s="233" t="s">
        <v>85</v>
      </c>
      <c r="AV362" s="13" t="s">
        <v>83</v>
      </c>
      <c r="AW362" s="13" t="s">
        <v>35</v>
      </c>
      <c r="AX362" s="13" t="s">
        <v>75</v>
      </c>
      <c r="AY362" s="233" t="s">
        <v>156</v>
      </c>
    </row>
    <row r="363" s="14" customFormat="1">
      <c r="A363" s="14"/>
      <c r="B363" s="234"/>
      <c r="C363" s="235"/>
      <c r="D363" s="225" t="s">
        <v>168</v>
      </c>
      <c r="E363" s="236" t="s">
        <v>19</v>
      </c>
      <c r="F363" s="237" t="s">
        <v>501</v>
      </c>
      <c r="G363" s="235"/>
      <c r="H363" s="238">
        <v>1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4" t="s">
        <v>168</v>
      </c>
      <c r="AU363" s="244" t="s">
        <v>85</v>
      </c>
      <c r="AV363" s="14" t="s">
        <v>85</v>
      </c>
      <c r="AW363" s="14" t="s">
        <v>35</v>
      </c>
      <c r="AX363" s="14" t="s">
        <v>75</v>
      </c>
      <c r="AY363" s="244" t="s">
        <v>156</v>
      </c>
    </row>
    <row r="364" s="13" customFormat="1">
      <c r="A364" s="13"/>
      <c r="B364" s="223"/>
      <c r="C364" s="224"/>
      <c r="D364" s="225" t="s">
        <v>168</v>
      </c>
      <c r="E364" s="226" t="s">
        <v>19</v>
      </c>
      <c r="F364" s="227" t="s">
        <v>502</v>
      </c>
      <c r="G364" s="224"/>
      <c r="H364" s="226" t="s">
        <v>19</v>
      </c>
      <c r="I364" s="228"/>
      <c r="J364" s="224"/>
      <c r="K364" s="224"/>
      <c r="L364" s="229"/>
      <c r="M364" s="230"/>
      <c r="N364" s="231"/>
      <c r="O364" s="231"/>
      <c r="P364" s="231"/>
      <c r="Q364" s="231"/>
      <c r="R364" s="231"/>
      <c r="S364" s="231"/>
      <c r="T364" s="23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3" t="s">
        <v>168</v>
      </c>
      <c r="AU364" s="233" t="s">
        <v>85</v>
      </c>
      <c r="AV364" s="13" t="s">
        <v>83</v>
      </c>
      <c r="AW364" s="13" t="s">
        <v>35</v>
      </c>
      <c r="AX364" s="13" t="s">
        <v>75</v>
      </c>
      <c r="AY364" s="233" t="s">
        <v>156</v>
      </c>
    </row>
    <row r="365" s="14" customFormat="1">
      <c r="A365" s="14"/>
      <c r="B365" s="234"/>
      <c r="C365" s="235"/>
      <c r="D365" s="225" t="s">
        <v>168</v>
      </c>
      <c r="E365" s="236" t="s">
        <v>19</v>
      </c>
      <c r="F365" s="237" t="s">
        <v>503</v>
      </c>
      <c r="G365" s="235"/>
      <c r="H365" s="238">
        <v>1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4" t="s">
        <v>168</v>
      </c>
      <c r="AU365" s="244" t="s">
        <v>85</v>
      </c>
      <c r="AV365" s="14" t="s">
        <v>85</v>
      </c>
      <c r="AW365" s="14" t="s">
        <v>35</v>
      </c>
      <c r="AX365" s="14" t="s">
        <v>75</v>
      </c>
      <c r="AY365" s="244" t="s">
        <v>156</v>
      </c>
    </row>
    <row r="366" s="13" customFormat="1">
      <c r="A366" s="13"/>
      <c r="B366" s="223"/>
      <c r="C366" s="224"/>
      <c r="D366" s="225" t="s">
        <v>168</v>
      </c>
      <c r="E366" s="226" t="s">
        <v>19</v>
      </c>
      <c r="F366" s="227" t="s">
        <v>504</v>
      </c>
      <c r="G366" s="224"/>
      <c r="H366" s="226" t="s">
        <v>19</v>
      </c>
      <c r="I366" s="228"/>
      <c r="J366" s="224"/>
      <c r="K366" s="224"/>
      <c r="L366" s="229"/>
      <c r="M366" s="230"/>
      <c r="N366" s="231"/>
      <c r="O366" s="231"/>
      <c r="P366" s="231"/>
      <c r="Q366" s="231"/>
      <c r="R366" s="231"/>
      <c r="S366" s="231"/>
      <c r="T366" s="23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3" t="s">
        <v>168</v>
      </c>
      <c r="AU366" s="233" t="s">
        <v>85</v>
      </c>
      <c r="AV366" s="13" t="s">
        <v>83</v>
      </c>
      <c r="AW366" s="13" t="s">
        <v>35</v>
      </c>
      <c r="AX366" s="13" t="s">
        <v>75</v>
      </c>
      <c r="AY366" s="233" t="s">
        <v>156</v>
      </c>
    </row>
    <row r="367" s="14" customFormat="1">
      <c r="A367" s="14"/>
      <c r="B367" s="234"/>
      <c r="C367" s="235"/>
      <c r="D367" s="225" t="s">
        <v>168</v>
      </c>
      <c r="E367" s="236" t="s">
        <v>19</v>
      </c>
      <c r="F367" s="237" t="s">
        <v>505</v>
      </c>
      <c r="G367" s="235"/>
      <c r="H367" s="238">
        <v>1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4" t="s">
        <v>168</v>
      </c>
      <c r="AU367" s="244" t="s">
        <v>85</v>
      </c>
      <c r="AV367" s="14" t="s">
        <v>85</v>
      </c>
      <c r="AW367" s="14" t="s">
        <v>35</v>
      </c>
      <c r="AX367" s="14" t="s">
        <v>75</v>
      </c>
      <c r="AY367" s="244" t="s">
        <v>156</v>
      </c>
    </row>
    <row r="368" s="15" customFormat="1">
      <c r="A368" s="15"/>
      <c r="B368" s="245"/>
      <c r="C368" s="246"/>
      <c r="D368" s="225" t="s">
        <v>168</v>
      </c>
      <c r="E368" s="247" t="s">
        <v>19</v>
      </c>
      <c r="F368" s="248" t="s">
        <v>196</v>
      </c>
      <c r="G368" s="246"/>
      <c r="H368" s="249">
        <v>3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5" t="s">
        <v>168</v>
      </c>
      <c r="AU368" s="255" t="s">
        <v>85</v>
      </c>
      <c r="AV368" s="15" t="s">
        <v>164</v>
      </c>
      <c r="AW368" s="15" t="s">
        <v>35</v>
      </c>
      <c r="AX368" s="15" t="s">
        <v>83</v>
      </c>
      <c r="AY368" s="255" t="s">
        <v>156</v>
      </c>
    </row>
    <row r="369" s="2" customFormat="1" ht="16.5" customHeight="1">
      <c r="A369" s="39"/>
      <c r="B369" s="40"/>
      <c r="C369" s="205" t="s">
        <v>520</v>
      </c>
      <c r="D369" s="205" t="s">
        <v>159</v>
      </c>
      <c r="E369" s="206" t="s">
        <v>521</v>
      </c>
      <c r="F369" s="207" t="s">
        <v>522</v>
      </c>
      <c r="G369" s="208" t="s">
        <v>295</v>
      </c>
      <c r="H369" s="209">
        <v>3</v>
      </c>
      <c r="I369" s="210"/>
      <c r="J369" s="211">
        <f>ROUND(I369*H369,2)</f>
        <v>0</v>
      </c>
      <c r="K369" s="207" t="s">
        <v>163</v>
      </c>
      <c r="L369" s="45"/>
      <c r="M369" s="212" t="s">
        <v>19</v>
      </c>
      <c r="N369" s="213" t="s">
        <v>46</v>
      </c>
      <c r="O369" s="85"/>
      <c r="P369" s="214">
        <f>O369*H369</f>
        <v>0</v>
      </c>
      <c r="Q369" s="214">
        <v>0</v>
      </c>
      <c r="R369" s="214">
        <f>Q369*H369</f>
        <v>0</v>
      </c>
      <c r="S369" s="214">
        <v>0.00085999999999999998</v>
      </c>
      <c r="T369" s="215">
        <f>S369*H369</f>
        <v>0.0025799999999999998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6" t="s">
        <v>321</v>
      </c>
      <c r="AT369" s="216" t="s">
        <v>159</v>
      </c>
      <c r="AU369" s="216" t="s">
        <v>85</v>
      </c>
      <c r="AY369" s="18" t="s">
        <v>156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8" t="s">
        <v>83</v>
      </c>
      <c r="BK369" s="217">
        <f>ROUND(I369*H369,2)</f>
        <v>0</v>
      </c>
      <c r="BL369" s="18" t="s">
        <v>321</v>
      </c>
      <c r="BM369" s="216" t="s">
        <v>523</v>
      </c>
    </row>
    <row r="370" s="2" customFormat="1">
      <c r="A370" s="39"/>
      <c r="B370" s="40"/>
      <c r="C370" s="41"/>
      <c r="D370" s="218" t="s">
        <v>166</v>
      </c>
      <c r="E370" s="41"/>
      <c r="F370" s="219" t="s">
        <v>524</v>
      </c>
      <c r="G370" s="41"/>
      <c r="H370" s="41"/>
      <c r="I370" s="220"/>
      <c r="J370" s="41"/>
      <c r="K370" s="41"/>
      <c r="L370" s="45"/>
      <c r="M370" s="221"/>
      <c r="N370" s="222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166</v>
      </c>
      <c r="AU370" s="18" t="s">
        <v>85</v>
      </c>
    </row>
    <row r="371" s="13" customFormat="1">
      <c r="A371" s="13"/>
      <c r="B371" s="223"/>
      <c r="C371" s="224"/>
      <c r="D371" s="225" t="s">
        <v>168</v>
      </c>
      <c r="E371" s="226" t="s">
        <v>19</v>
      </c>
      <c r="F371" s="227" t="s">
        <v>500</v>
      </c>
      <c r="G371" s="224"/>
      <c r="H371" s="226" t="s">
        <v>19</v>
      </c>
      <c r="I371" s="228"/>
      <c r="J371" s="224"/>
      <c r="K371" s="224"/>
      <c r="L371" s="229"/>
      <c r="M371" s="230"/>
      <c r="N371" s="231"/>
      <c r="O371" s="231"/>
      <c r="P371" s="231"/>
      <c r="Q371" s="231"/>
      <c r="R371" s="231"/>
      <c r="S371" s="231"/>
      <c r="T371" s="23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3" t="s">
        <v>168</v>
      </c>
      <c r="AU371" s="233" t="s">
        <v>85</v>
      </c>
      <c r="AV371" s="13" t="s">
        <v>83</v>
      </c>
      <c r="AW371" s="13" t="s">
        <v>35</v>
      </c>
      <c r="AX371" s="13" t="s">
        <v>75</v>
      </c>
      <c r="AY371" s="233" t="s">
        <v>156</v>
      </c>
    </row>
    <row r="372" s="14" customFormat="1">
      <c r="A372" s="14"/>
      <c r="B372" s="234"/>
      <c r="C372" s="235"/>
      <c r="D372" s="225" t="s">
        <v>168</v>
      </c>
      <c r="E372" s="236" t="s">
        <v>19</v>
      </c>
      <c r="F372" s="237" t="s">
        <v>501</v>
      </c>
      <c r="G372" s="235"/>
      <c r="H372" s="238">
        <v>1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4" t="s">
        <v>168</v>
      </c>
      <c r="AU372" s="244" t="s">
        <v>85</v>
      </c>
      <c r="AV372" s="14" t="s">
        <v>85</v>
      </c>
      <c r="AW372" s="14" t="s">
        <v>35</v>
      </c>
      <c r="AX372" s="14" t="s">
        <v>75</v>
      </c>
      <c r="AY372" s="244" t="s">
        <v>156</v>
      </c>
    </row>
    <row r="373" s="13" customFormat="1">
      <c r="A373" s="13"/>
      <c r="B373" s="223"/>
      <c r="C373" s="224"/>
      <c r="D373" s="225" t="s">
        <v>168</v>
      </c>
      <c r="E373" s="226" t="s">
        <v>19</v>
      </c>
      <c r="F373" s="227" t="s">
        <v>502</v>
      </c>
      <c r="G373" s="224"/>
      <c r="H373" s="226" t="s">
        <v>19</v>
      </c>
      <c r="I373" s="228"/>
      <c r="J373" s="224"/>
      <c r="K373" s="224"/>
      <c r="L373" s="229"/>
      <c r="M373" s="230"/>
      <c r="N373" s="231"/>
      <c r="O373" s="231"/>
      <c r="P373" s="231"/>
      <c r="Q373" s="231"/>
      <c r="R373" s="231"/>
      <c r="S373" s="231"/>
      <c r="T373" s="23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3" t="s">
        <v>168</v>
      </c>
      <c r="AU373" s="233" t="s">
        <v>85</v>
      </c>
      <c r="AV373" s="13" t="s">
        <v>83</v>
      </c>
      <c r="AW373" s="13" t="s">
        <v>35</v>
      </c>
      <c r="AX373" s="13" t="s">
        <v>75</v>
      </c>
      <c r="AY373" s="233" t="s">
        <v>156</v>
      </c>
    </row>
    <row r="374" s="14" customFormat="1">
      <c r="A374" s="14"/>
      <c r="B374" s="234"/>
      <c r="C374" s="235"/>
      <c r="D374" s="225" t="s">
        <v>168</v>
      </c>
      <c r="E374" s="236" t="s">
        <v>19</v>
      </c>
      <c r="F374" s="237" t="s">
        <v>503</v>
      </c>
      <c r="G374" s="235"/>
      <c r="H374" s="238">
        <v>1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4" t="s">
        <v>168</v>
      </c>
      <c r="AU374" s="244" t="s">
        <v>85</v>
      </c>
      <c r="AV374" s="14" t="s">
        <v>85</v>
      </c>
      <c r="AW374" s="14" t="s">
        <v>35</v>
      </c>
      <c r="AX374" s="14" t="s">
        <v>75</v>
      </c>
      <c r="AY374" s="244" t="s">
        <v>156</v>
      </c>
    </row>
    <row r="375" s="13" customFormat="1">
      <c r="A375" s="13"/>
      <c r="B375" s="223"/>
      <c r="C375" s="224"/>
      <c r="D375" s="225" t="s">
        <v>168</v>
      </c>
      <c r="E375" s="226" t="s">
        <v>19</v>
      </c>
      <c r="F375" s="227" t="s">
        <v>504</v>
      </c>
      <c r="G375" s="224"/>
      <c r="H375" s="226" t="s">
        <v>19</v>
      </c>
      <c r="I375" s="228"/>
      <c r="J375" s="224"/>
      <c r="K375" s="224"/>
      <c r="L375" s="229"/>
      <c r="M375" s="230"/>
      <c r="N375" s="231"/>
      <c r="O375" s="231"/>
      <c r="P375" s="231"/>
      <c r="Q375" s="231"/>
      <c r="R375" s="231"/>
      <c r="S375" s="231"/>
      <c r="T375" s="23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3" t="s">
        <v>168</v>
      </c>
      <c r="AU375" s="233" t="s">
        <v>85</v>
      </c>
      <c r="AV375" s="13" t="s">
        <v>83</v>
      </c>
      <c r="AW375" s="13" t="s">
        <v>35</v>
      </c>
      <c r="AX375" s="13" t="s">
        <v>75</v>
      </c>
      <c r="AY375" s="233" t="s">
        <v>156</v>
      </c>
    </row>
    <row r="376" s="14" customFormat="1">
      <c r="A376" s="14"/>
      <c r="B376" s="234"/>
      <c r="C376" s="235"/>
      <c r="D376" s="225" t="s">
        <v>168</v>
      </c>
      <c r="E376" s="236" t="s">
        <v>19</v>
      </c>
      <c r="F376" s="237" t="s">
        <v>505</v>
      </c>
      <c r="G376" s="235"/>
      <c r="H376" s="238">
        <v>1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4" t="s">
        <v>168</v>
      </c>
      <c r="AU376" s="244" t="s">
        <v>85</v>
      </c>
      <c r="AV376" s="14" t="s">
        <v>85</v>
      </c>
      <c r="AW376" s="14" t="s">
        <v>35</v>
      </c>
      <c r="AX376" s="14" t="s">
        <v>75</v>
      </c>
      <c r="AY376" s="244" t="s">
        <v>156</v>
      </c>
    </row>
    <row r="377" s="15" customFormat="1">
      <c r="A377" s="15"/>
      <c r="B377" s="245"/>
      <c r="C377" s="246"/>
      <c r="D377" s="225" t="s">
        <v>168</v>
      </c>
      <c r="E377" s="247" t="s">
        <v>19</v>
      </c>
      <c r="F377" s="248" t="s">
        <v>196</v>
      </c>
      <c r="G377" s="246"/>
      <c r="H377" s="249">
        <v>3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5" t="s">
        <v>168</v>
      </c>
      <c r="AU377" s="255" t="s">
        <v>85</v>
      </c>
      <c r="AV377" s="15" t="s">
        <v>164</v>
      </c>
      <c r="AW377" s="15" t="s">
        <v>35</v>
      </c>
      <c r="AX377" s="15" t="s">
        <v>83</v>
      </c>
      <c r="AY377" s="255" t="s">
        <v>156</v>
      </c>
    </row>
    <row r="378" s="2" customFormat="1" ht="16.5" customHeight="1">
      <c r="A378" s="39"/>
      <c r="B378" s="40"/>
      <c r="C378" s="205" t="s">
        <v>525</v>
      </c>
      <c r="D378" s="205" t="s">
        <v>159</v>
      </c>
      <c r="E378" s="206" t="s">
        <v>526</v>
      </c>
      <c r="F378" s="207" t="s">
        <v>527</v>
      </c>
      <c r="G378" s="208" t="s">
        <v>295</v>
      </c>
      <c r="H378" s="209">
        <v>3</v>
      </c>
      <c r="I378" s="210"/>
      <c r="J378" s="211">
        <f>ROUND(I378*H378,2)</f>
        <v>0</v>
      </c>
      <c r="K378" s="207" t="s">
        <v>163</v>
      </c>
      <c r="L378" s="45"/>
      <c r="M378" s="212" t="s">
        <v>19</v>
      </c>
      <c r="N378" s="213" t="s">
        <v>46</v>
      </c>
      <c r="O378" s="85"/>
      <c r="P378" s="214">
        <f>O378*H378</f>
        <v>0</v>
      </c>
      <c r="Q378" s="214">
        <v>0</v>
      </c>
      <c r="R378" s="214">
        <f>Q378*H378</f>
        <v>0</v>
      </c>
      <c r="S378" s="214">
        <v>0.00122</v>
      </c>
      <c r="T378" s="215">
        <f>S378*H378</f>
        <v>0.0036600000000000001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6" t="s">
        <v>321</v>
      </c>
      <c r="AT378" s="216" t="s">
        <v>159</v>
      </c>
      <c r="AU378" s="216" t="s">
        <v>85</v>
      </c>
      <c r="AY378" s="18" t="s">
        <v>156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8" t="s">
        <v>83</v>
      </c>
      <c r="BK378" s="217">
        <f>ROUND(I378*H378,2)</f>
        <v>0</v>
      </c>
      <c r="BL378" s="18" t="s">
        <v>321</v>
      </c>
      <c r="BM378" s="216" t="s">
        <v>528</v>
      </c>
    </row>
    <row r="379" s="2" customFormat="1">
      <c r="A379" s="39"/>
      <c r="B379" s="40"/>
      <c r="C379" s="41"/>
      <c r="D379" s="218" t="s">
        <v>166</v>
      </c>
      <c r="E379" s="41"/>
      <c r="F379" s="219" t="s">
        <v>529</v>
      </c>
      <c r="G379" s="41"/>
      <c r="H379" s="41"/>
      <c r="I379" s="220"/>
      <c r="J379" s="41"/>
      <c r="K379" s="41"/>
      <c r="L379" s="45"/>
      <c r="M379" s="221"/>
      <c r="N379" s="22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166</v>
      </c>
      <c r="AU379" s="18" t="s">
        <v>85</v>
      </c>
    </row>
    <row r="380" s="13" customFormat="1">
      <c r="A380" s="13"/>
      <c r="B380" s="223"/>
      <c r="C380" s="224"/>
      <c r="D380" s="225" t="s">
        <v>168</v>
      </c>
      <c r="E380" s="226" t="s">
        <v>19</v>
      </c>
      <c r="F380" s="227" t="s">
        <v>500</v>
      </c>
      <c r="G380" s="224"/>
      <c r="H380" s="226" t="s">
        <v>19</v>
      </c>
      <c r="I380" s="228"/>
      <c r="J380" s="224"/>
      <c r="K380" s="224"/>
      <c r="L380" s="229"/>
      <c r="M380" s="230"/>
      <c r="N380" s="231"/>
      <c r="O380" s="231"/>
      <c r="P380" s="231"/>
      <c r="Q380" s="231"/>
      <c r="R380" s="231"/>
      <c r="S380" s="231"/>
      <c r="T380" s="23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3" t="s">
        <v>168</v>
      </c>
      <c r="AU380" s="233" t="s">
        <v>85</v>
      </c>
      <c r="AV380" s="13" t="s">
        <v>83</v>
      </c>
      <c r="AW380" s="13" t="s">
        <v>35</v>
      </c>
      <c r="AX380" s="13" t="s">
        <v>75</v>
      </c>
      <c r="AY380" s="233" t="s">
        <v>156</v>
      </c>
    </row>
    <row r="381" s="14" customFormat="1">
      <c r="A381" s="14"/>
      <c r="B381" s="234"/>
      <c r="C381" s="235"/>
      <c r="D381" s="225" t="s">
        <v>168</v>
      </c>
      <c r="E381" s="236" t="s">
        <v>19</v>
      </c>
      <c r="F381" s="237" t="s">
        <v>501</v>
      </c>
      <c r="G381" s="235"/>
      <c r="H381" s="238">
        <v>1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4" t="s">
        <v>168</v>
      </c>
      <c r="AU381" s="244" t="s">
        <v>85</v>
      </c>
      <c r="AV381" s="14" t="s">
        <v>85</v>
      </c>
      <c r="AW381" s="14" t="s">
        <v>35</v>
      </c>
      <c r="AX381" s="14" t="s">
        <v>75</v>
      </c>
      <c r="AY381" s="244" t="s">
        <v>156</v>
      </c>
    </row>
    <row r="382" s="13" customFormat="1">
      <c r="A382" s="13"/>
      <c r="B382" s="223"/>
      <c r="C382" s="224"/>
      <c r="D382" s="225" t="s">
        <v>168</v>
      </c>
      <c r="E382" s="226" t="s">
        <v>19</v>
      </c>
      <c r="F382" s="227" t="s">
        <v>502</v>
      </c>
      <c r="G382" s="224"/>
      <c r="H382" s="226" t="s">
        <v>19</v>
      </c>
      <c r="I382" s="228"/>
      <c r="J382" s="224"/>
      <c r="K382" s="224"/>
      <c r="L382" s="229"/>
      <c r="M382" s="230"/>
      <c r="N382" s="231"/>
      <c r="O382" s="231"/>
      <c r="P382" s="231"/>
      <c r="Q382" s="231"/>
      <c r="R382" s="231"/>
      <c r="S382" s="231"/>
      <c r="T382" s="23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3" t="s">
        <v>168</v>
      </c>
      <c r="AU382" s="233" t="s">
        <v>85</v>
      </c>
      <c r="AV382" s="13" t="s">
        <v>83</v>
      </c>
      <c r="AW382" s="13" t="s">
        <v>35</v>
      </c>
      <c r="AX382" s="13" t="s">
        <v>75</v>
      </c>
      <c r="AY382" s="233" t="s">
        <v>156</v>
      </c>
    </row>
    <row r="383" s="14" customFormat="1">
      <c r="A383" s="14"/>
      <c r="B383" s="234"/>
      <c r="C383" s="235"/>
      <c r="D383" s="225" t="s">
        <v>168</v>
      </c>
      <c r="E383" s="236" t="s">
        <v>19</v>
      </c>
      <c r="F383" s="237" t="s">
        <v>503</v>
      </c>
      <c r="G383" s="235"/>
      <c r="H383" s="238">
        <v>1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4" t="s">
        <v>168</v>
      </c>
      <c r="AU383" s="244" t="s">
        <v>85</v>
      </c>
      <c r="AV383" s="14" t="s">
        <v>85</v>
      </c>
      <c r="AW383" s="14" t="s">
        <v>35</v>
      </c>
      <c r="AX383" s="14" t="s">
        <v>75</v>
      </c>
      <c r="AY383" s="244" t="s">
        <v>156</v>
      </c>
    </row>
    <row r="384" s="13" customFormat="1">
      <c r="A384" s="13"/>
      <c r="B384" s="223"/>
      <c r="C384" s="224"/>
      <c r="D384" s="225" t="s">
        <v>168</v>
      </c>
      <c r="E384" s="226" t="s">
        <v>19</v>
      </c>
      <c r="F384" s="227" t="s">
        <v>504</v>
      </c>
      <c r="G384" s="224"/>
      <c r="H384" s="226" t="s">
        <v>19</v>
      </c>
      <c r="I384" s="228"/>
      <c r="J384" s="224"/>
      <c r="K384" s="224"/>
      <c r="L384" s="229"/>
      <c r="M384" s="230"/>
      <c r="N384" s="231"/>
      <c r="O384" s="231"/>
      <c r="P384" s="231"/>
      <c r="Q384" s="231"/>
      <c r="R384" s="231"/>
      <c r="S384" s="231"/>
      <c r="T384" s="23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3" t="s">
        <v>168</v>
      </c>
      <c r="AU384" s="233" t="s">
        <v>85</v>
      </c>
      <c r="AV384" s="13" t="s">
        <v>83</v>
      </c>
      <c r="AW384" s="13" t="s">
        <v>35</v>
      </c>
      <c r="AX384" s="13" t="s">
        <v>75</v>
      </c>
      <c r="AY384" s="233" t="s">
        <v>156</v>
      </c>
    </row>
    <row r="385" s="14" customFormat="1">
      <c r="A385" s="14"/>
      <c r="B385" s="234"/>
      <c r="C385" s="235"/>
      <c r="D385" s="225" t="s">
        <v>168</v>
      </c>
      <c r="E385" s="236" t="s">
        <v>19</v>
      </c>
      <c r="F385" s="237" t="s">
        <v>505</v>
      </c>
      <c r="G385" s="235"/>
      <c r="H385" s="238">
        <v>1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4" t="s">
        <v>168</v>
      </c>
      <c r="AU385" s="244" t="s">
        <v>85</v>
      </c>
      <c r="AV385" s="14" t="s">
        <v>85</v>
      </c>
      <c r="AW385" s="14" t="s">
        <v>35</v>
      </c>
      <c r="AX385" s="14" t="s">
        <v>75</v>
      </c>
      <c r="AY385" s="244" t="s">
        <v>156</v>
      </c>
    </row>
    <row r="386" s="15" customFormat="1">
      <c r="A386" s="15"/>
      <c r="B386" s="245"/>
      <c r="C386" s="246"/>
      <c r="D386" s="225" t="s">
        <v>168</v>
      </c>
      <c r="E386" s="247" t="s">
        <v>19</v>
      </c>
      <c r="F386" s="248" t="s">
        <v>196</v>
      </c>
      <c r="G386" s="246"/>
      <c r="H386" s="249">
        <v>3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5" t="s">
        <v>168</v>
      </c>
      <c r="AU386" s="255" t="s">
        <v>85</v>
      </c>
      <c r="AV386" s="15" t="s">
        <v>164</v>
      </c>
      <c r="AW386" s="15" t="s">
        <v>35</v>
      </c>
      <c r="AX386" s="15" t="s">
        <v>83</v>
      </c>
      <c r="AY386" s="255" t="s">
        <v>156</v>
      </c>
    </row>
    <row r="387" s="2" customFormat="1" ht="24.15" customHeight="1">
      <c r="A387" s="39"/>
      <c r="B387" s="40"/>
      <c r="C387" s="205" t="s">
        <v>530</v>
      </c>
      <c r="D387" s="205" t="s">
        <v>159</v>
      </c>
      <c r="E387" s="206" t="s">
        <v>531</v>
      </c>
      <c r="F387" s="207" t="s">
        <v>532</v>
      </c>
      <c r="G387" s="208" t="s">
        <v>429</v>
      </c>
      <c r="H387" s="266"/>
      <c r="I387" s="210"/>
      <c r="J387" s="211">
        <f>ROUND(I387*H387,2)</f>
        <v>0</v>
      </c>
      <c r="K387" s="207" t="s">
        <v>163</v>
      </c>
      <c r="L387" s="45"/>
      <c r="M387" s="212" t="s">
        <v>19</v>
      </c>
      <c r="N387" s="213" t="s">
        <v>46</v>
      </c>
      <c r="O387" s="85"/>
      <c r="P387" s="214">
        <f>O387*H387</f>
        <v>0</v>
      </c>
      <c r="Q387" s="214">
        <v>0</v>
      </c>
      <c r="R387" s="214">
        <f>Q387*H387</f>
        <v>0</v>
      </c>
      <c r="S387" s="214">
        <v>0</v>
      </c>
      <c r="T387" s="215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16" t="s">
        <v>321</v>
      </c>
      <c r="AT387" s="216" t="s">
        <v>159</v>
      </c>
      <c r="AU387" s="216" t="s">
        <v>85</v>
      </c>
      <c r="AY387" s="18" t="s">
        <v>156</v>
      </c>
      <c r="BE387" s="217">
        <f>IF(N387="základní",J387,0)</f>
        <v>0</v>
      </c>
      <c r="BF387" s="217">
        <f>IF(N387="snížená",J387,0)</f>
        <v>0</v>
      </c>
      <c r="BG387" s="217">
        <f>IF(N387="zákl. přenesená",J387,0)</f>
        <v>0</v>
      </c>
      <c r="BH387" s="217">
        <f>IF(N387="sníž. přenesená",J387,0)</f>
        <v>0</v>
      </c>
      <c r="BI387" s="217">
        <f>IF(N387="nulová",J387,0)</f>
        <v>0</v>
      </c>
      <c r="BJ387" s="18" t="s">
        <v>83</v>
      </c>
      <c r="BK387" s="217">
        <f>ROUND(I387*H387,2)</f>
        <v>0</v>
      </c>
      <c r="BL387" s="18" t="s">
        <v>321</v>
      </c>
      <c r="BM387" s="216" t="s">
        <v>533</v>
      </c>
    </row>
    <row r="388" s="2" customFormat="1">
      <c r="A388" s="39"/>
      <c r="B388" s="40"/>
      <c r="C388" s="41"/>
      <c r="D388" s="218" t="s">
        <v>166</v>
      </c>
      <c r="E388" s="41"/>
      <c r="F388" s="219" t="s">
        <v>534</v>
      </c>
      <c r="G388" s="41"/>
      <c r="H388" s="41"/>
      <c r="I388" s="220"/>
      <c r="J388" s="41"/>
      <c r="K388" s="41"/>
      <c r="L388" s="45"/>
      <c r="M388" s="221"/>
      <c r="N388" s="222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166</v>
      </c>
      <c r="AU388" s="18" t="s">
        <v>85</v>
      </c>
    </row>
    <row r="389" s="12" customFormat="1" ht="22.8" customHeight="1">
      <c r="A389" s="12"/>
      <c r="B389" s="189"/>
      <c r="C389" s="190"/>
      <c r="D389" s="191" t="s">
        <v>74</v>
      </c>
      <c r="E389" s="203" t="s">
        <v>535</v>
      </c>
      <c r="F389" s="203" t="s">
        <v>536</v>
      </c>
      <c r="G389" s="190"/>
      <c r="H389" s="190"/>
      <c r="I389" s="193"/>
      <c r="J389" s="204">
        <f>BK389</f>
        <v>0</v>
      </c>
      <c r="K389" s="190"/>
      <c r="L389" s="195"/>
      <c r="M389" s="196"/>
      <c r="N389" s="197"/>
      <c r="O389" s="197"/>
      <c r="P389" s="198">
        <f>SUM(P390:P411)</f>
        <v>0</v>
      </c>
      <c r="Q389" s="197"/>
      <c r="R389" s="198">
        <f>SUM(R390:R411)</f>
        <v>0.00072000000000000005</v>
      </c>
      <c r="S389" s="197"/>
      <c r="T389" s="199">
        <f>SUM(T390:T411)</f>
        <v>0.1215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0" t="s">
        <v>85</v>
      </c>
      <c r="AT389" s="201" t="s">
        <v>74</v>
      </c>
      <c r="AU389" s="201" t="s">
        <v>83</v>
      </c>
      <c r="AY389" s="200" t="s">
        <v>156</v>
      </c>
      <c r="BK389" s="202">
        <f>SUM(BK390:BK411)</f>
        <v>0</v>
      </c>
    </row>
    <row r="390" s="2" customFormat="1" ht="16.5" customHeight="1">
      <c r="A390" s="39"/>
      <c r="B390" s="40"/>
      <c r="C390" s="205" t="s">
        <v>537</v>
      </c>
      <c r="D390" s="205" t="s">
        <v>159</v>
      </c>
      <c r="E390" s="206" t="s">
        <v>538</v>
      </c>
      <c r="F390" s="207" t="s">
        <v>539</v>
      </c>
      <c r="G390" s="208" t="s">
        <v>295</v>
      </c>
      <c r="H390" s="209">
        <v>9</v>
      </c>
      <c r="I390" s="210"/>
      <c r="J390" s="211">
        <f>ROUND(I390*H390,2)</f>
        <v>0</v>
      </c>
      <c r="K390" s="207" t="s">
        <v>163</v>
      </c>
      <c r="L390" s="45"/>
      <c r="M390" s="212" t="s">
        <v>19</v>
      </c>
      <c r="N390" s="213" t="s">
        <v>46</v>
      </c>
      <c r="O390" s="85"/>
      <c r="P390" s="214">
        <f>O390*H390</f>
        <v>0</v>
      </c>
      <c r="Q390" s="214">
        <v>8.0000000000000007E-05</v>
      </c>
      <c r="R390" s="214">
        <f>Q390*H390</f>
        <v>0.00072000000000000005</v>
      </c>
      <c r="S390" s="214">
        <v>0.0135</v>
      </c>
      <c r="T390" s="215">
        <f>S390*H390</f>
        <v>0.1215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6" t="s">
        <v>321</v>
      </c>
      <c r="AT390" s="216" t="s">
        <v>159</v>
      </c>
      <c r="AU390" s="216" t="s">
        <v>85</v>
      </c>
      <c r="AY390" s="18" t="s">
        <v>156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18" t="s">
        <v>83</v>
      </c>
      <c r="BK390" s="217">
        <f>ROUND(I390*H390,2)</f>
        <v>0</v>
      </c>
      <c r="BL390" s="18" t="s">
        <v>321</v>
      </c>
      <c r="BM390" s="216" t="s">
        <v>540</v>
      </c>
    </row>
    <row r="391" s="2" customFormat="1">
      <c r="A391" s="39"/>
      <c r="B391" s="40"/>
      <c r="C391" s="41"/>
      <c r="D391" s="218" t="s">
        <v>166</v>
      </c>
      <c r="E391" s="41"/>
      <c r="F391" s="219" t="s">
        <v>541</v>
      </c>
      <c r="G391" s="41"/>
      <c r="H391" s="41"/>
      <c r="I391" s="220"/>
      <c r="J391" s="41"/>
      <c r="K391" s="41"/>
      <c r="L391" s="45"/>
      <c r="M391" s="221"/>
      <c r="N391" s="222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166</v>
      </c>
      <c r="AU391" s="18" t="s">
        <v>85</v>
      </c>
    </row>
    <row r="392" s="14" customFormat="1">
      <c r="A392" s="14"/>
      <c r="B392" s="234"/>
      <c r="C392" s="235"/>
      <c r="D392" s="225" t="s">
        <v>168</v>
      </c>
      <c r="E392" s="236" t="s">
        <v>19</v>
      </c>
      <c r="F392" s="237" t="s">
        <v>542</v>
      </c>
      <c r="G392" s="235"/>
      <c r="H392" s="238">
        <v>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4" t="s">
        <v>168</v>
      </c>
      <c r="AU392" s="244" t="s">
        <v>85</v>
      </c>
      <c r="AV392" s="14" t="s">
        <v>85</v>
      </c>
      <c r="AW392" s="14" t="s">
        <v>35</v>
      </c>
      <c r="AX392" s="14" t="s">
        <v>83</v>
      </c>
      <c r="AY392" s="244" t="s">
        <v>156</v>
      </c>
    </row>
    <row r="393" s="2" customFormat="1" ht="21.75" customHeight="1">
      <c r="A393" s="39"/>
      <c r="B393" s="40"/>
      <c r="C393" s="205" t="s">
        <v>543</v>
      </c>
      <c r="D393" s="205" t="s">
        <v>159</v>
      </c>
      <c r="E393" s="206" t="s">
        <v>544</v>
      </c>
      <c r="F393" s="207" t="s">
        <v>545</v>
      </c>
      <c r="G393" s="208" t="s">
        <v>546</v>
      </c>
      <c r="H393" s="209">
        <v>22</v>
      </c>
      <c r="I393" s="210"/>
      <c r="J393" s="211">
        <f>ROUND(I393*H393,2)</f>
        <v>0</v>
      </c>
      <c r="K393" s="207" t="s">
        <v>19</v>
      </c>
      <c r="L393" s="45"/>
      <c r="M393" s="212" t="s">
        <v>19</v>
      </c>
      <c r="N393" s="213" t="s">
        <v>46</v>
      </c>
      <c r="O393" s="85"/>
      <c r="P393" s="214">
        <f>O393*H393</f>
        <v>0</v>
      </c>
      <c r="Q393" s="214">
        <v>0</v>
      </c>
      <c r="R393" s="214">
        <f>Q393*H393</f>
        <v>0</v>
      </c>
      <c r="S393" s="214">
        <v>0</v>
      </c>
      <c r="T393" s="215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6" t="s">
        <v>321</v>
      </c>
      <c r="AT393" s="216" t="s">
        <v>159</v>
      </c>
      <c r="AU393" s="216" t="s">
        <v>85</v>
      </c>
      <c r="AY393" s="18" t="s">
        <v>156</v>
      </c>
      <c r="BE393" s="217">
        <f>IF(N393="základní",J393,0)</f>
        <v>0</v>
      </c>
      <c r="BF393" s="217">
        <f>IF(N393="snížená",J393,0)</f>
        <v>0</v>
      </c>
      <c r="BG393" s="217">
        <f>IF(N393="zákl. přenesená",J393,0)</f>
        <v>0</v>
      </c>
      <c r="BH393" s="217">
        <f>IF(N393="sníž. přenesená",J393,0)</f>
        <v>0</v>
      </c>
      <c r="BI393" s="217">
        <f>IF(N393="nulová",J393,0)</f>
        <v>0</v>
      </c>
      <c r="BJ393" s="18" t="s">
        <v>83</v>
      </c>
      <c r="BK393" s="217">
        <f>ROUND(I393*H393,2)</f>
        <v>0</v>
      </c>
      <c r="BL393" s="18" t="s">
        <v>321</v>
      </c>
      <c r="BM393" s="216" t="s">
        <v>547</v>
      </c>
    </row>
    <row r="394" s="14" customFormat="1">
      <c r="A394" s="14"/>
      <c r="B394" s="234"/>
      <c r="C394" s="235"/>
      <c r="D394" s="225" t="s">
        <v>168</v>
      </c>
      <c r="E394" s="236" t="s">
        <v>19</v>
      </c>
      <c r="F394" s="237" t="s">
        <v>548</v>
      </c>
      <c r="G394" s="235"/>
      <c r="H394" s="238">
        <v>1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4" t="s">
        <v>168</v>
      </c>
      <c r="AU394" s="244" t="s">
        <v>85</v>
      </c>
      <c r="AV394" s="14" t="s">
        <v>85</v>
      </c>
      <c r="AW394" s="14" t="s">
        <v>35</v>
      </c>
      <c r="AX394" s="14" t="s">
        <v>75</v>
      </c>
      <c r="AY394" s="244" t="s">
        <v>156</v>
      </c>
    </row>
    <row r="395" s="14" customFormat="1">
      <c r="A395" s="14"/>
      <c r="B395" s="234"/>
      <c r="C395" s="235"/>
      <c r="D395" s="225" t="s">
        <v>168</v>
      </c>
      <c r="E395" s="236" t="s">
        <v>19</v>
      </c>
      <c r="F395" s="237" t="s">
        <v>549</v>
      </c>
      <c r="G395" s="235"/>
      <c r="H395" s="238">
        <v>1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4" t="s">
        <v>168</v>
      </c>
      <c r="AU395" s="244" t="s">
        <v>85</v>
      </c>
      <c r="AV395" s="14" t="s">
        <v>85</v>
      </c>
      <c r="AW395" s="14" t="s">
        <v>35</v>
      </c>
      <c r="AX395" s="14" t="s">
        <v>75</v>
      </c>
      <c r="AY395" s="244" t="s">
        <v>156</v>
      </c>
    </row>
    <row r="396" s="14" customFormat="1">
      <c r="A396" s="14"/>
      <c r="B396" s="234"/>
      <c r="C396" s="235"/>
      <c r="D396" s="225" t="s">
        <v>168</v>
      </c>
      <c r="E396" s="236" t="s">
        <v>19</v>
      </c>
      <c r="F396" s="237" t="s">
        <v>550</v>
      </c>
      <c r="G396" s="235"/>
      <c r="H396" s="238">
        <v>2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4" t="s">
        <v>168</v>
      </c>
      <c r="AU396" s="244" t="s">
        <v>85</v>
      </c>
      <c r="AV396" s="14" t="s">
        <v>85</v>
      </c>
      <c r="AW396" s="14" t="s">
        <v>35</v>
      </c>
      <c r="AX396" s="14" t="s">
        <v>75</v>
      </c>
      <c r="AY396" s="244" t="s">
        <v>156</v>
      </c>
    </row>
    <row r="397" s="14" customFormat="1">
      <c r="A397" s="14"/>
      <c r="B397" s="234"/>
      <c r="C397" s="235"/>
      <c r="D397" s="225" t="s">
        <v>168</v>
      </c>
      <c r="E397" s="236" t="s">
        <v>19</v>
      </c>
      <c r="F397" s="237" t="s">
        <v>551</v>
      </c>
      <c r="G397" s="235"/>
      <c r="H397" s="238">
        <v>1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4" t="s">
        <v>168</v>
      </c>
      <c r="AU397" s="244" t="s">
        <v>85</v>
      </c>
      <c r="AV397" s="14" t="s">
        <v>85</v>
      </c>
      <c r="AW397" s="14" t="s">
        <v>35</v>
      </c>
      <c r="AX397" s="14" t="s">
        <v>75</v>
      </c>
      <c r="AY397" s="244" t="s">
        <v>156</v>
      </c>
    </row>
    <row r="398" s="14" customFormat="1">
      <c r="A398" s="14"/>
      <c r="B398" s="234"/>
      <c r="C398" s="235"/>
      <c r="D398" s="225" t="s">
        <v>168</v>
      </c>
      <c r="E398" s="236" t="s">
        <v>19</v>
      </c>
      <c r="F398" s="237" t="s">
        <v>552</v>
      </c>
      <c r="G398" s="235"/>
      <c r="H398" s="238">
        <v>2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4" t="s">
        <v>168</v>
      </c>
      <c r="AU398" s="244" t="s">
        <v>85</v>
      </c>
      <c r="AV398" s="14" t="s">
        <v>85</v>
      </c>
      <c r="AW398" s="14" t="s">
        <v>35</v>
      </c>
      <c r="AX398" s="14" t="s">
        <v>75</v>
      </c>
      <c r="AY398" s="244" t="s">
        <v>156</v>
      </c>
    </row>
    <row r="399" s="14" customFormat="1">
      <c r="A399" s="14"/>
      <c r="B399" s="234"/>
      <c r="C399" s="235"/>
      <c r="D399" s="225" t="s">
        <v>168</v>
      </c>
      <c r="E399" s="236" t="s">
        <v>19</v>
      </c>
      <c r="F399" s="237" t="s">
        <v>553</v>
      </c>
      <c r="G399" s="235"/>
      <c r="H399" s="238">
        <v>1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4" t="s">
        <v>168</v>
      </c>
      <c r="AU399" s="244" t="s">
        <v>85</v>
      </c>
      <c r="AV399" s="14" t="s">
        <v>85</v>
      </c>
      <c r="AW399" s="14" t="s">
        <v>35</v>
      </c>
      <c r="AX399" s="14" t="s">
        <v>75</v>
      </c>
      <c r="AY399" s="244" t="s">
        <v>156</v>
      </c>
    </row>
    <row r="400" s="14" customFormat="1">
      <c r="A400" s="14"/>
      <c r="B400" s="234"/>
      <c r="C400" s="235"/>
      <c r="D400" s="225" t="s">
        <v>168</v>
      </c>
      <c r="E400" s="236" t="s">
        <v>19</v>
      </c>
      <c r="F400" s="237" t="s">
        <v>554</v>
      </c>
      <c r="G400" s="235"/>
      <c r="H400" s="238">
        <v>1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4" t="s">
        <v>168</v>
      </c>
      <c r="AU400" s="244" t="s">
        <v>85</v>
      </c>
      <c r="AV400" s="14" t="s">
        <v>85</v>
      </c>
      <c r="AW400" s="14" t="s">
        <v>35</v>
      </c>
      <c r="AX400" s="14" t="s">
        <v>75</v>
      </c>
      <c r="AY400" s="244" t="s">
        <v>156</v>
      </c>
    </row>
    <row r="401" s="14" customFormat="1">
      <c r="A401" s="14"/>
      <c r="B401" s="234"/>
      <c r="C401" s="235"/>
      <c r="D401" s="225" t="s">
        <v>168</v>
      </c>
      <c r="E401" s="236" t="s">
        <v>19</v>
      </c>
      <c r="F401" s="237" t="s">
        <v>555</v>
      </c>
      <c r="G401" s="235"/>
      <c r="H401" s="238">
        <v>2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4" t="s">
        <v>168</v>
      </c>
      <c r="AU401" s="244" t="s">
        <v>85</v>
      </c>
      <c r="AV401" s="14" t="s">
        <v>85</v>
      </c>
      <c r="AW401" s="14" t="s">
        <v>35</v>
      </c>
      <c r="AX401" s="14" t="s">
        <v>75</v>
      </c>
      <c r="AY401" s="244" t="s">
        <v>156</v>
      </c>
    </row>
    <row r="402" s="14" customFormat="1">
      <c r="A402" s="14"/>
      <c r="B402" s="234"/>
      <c r="C402" s="235"/>
      <c r="D402" s="225" t="s">
        <v>168</v>
      </c>
      <c r="E402" s="236" t="s">
        <v>19</v>
      </c>
      <c r="F402" s="237" t="s">
        <v>556</v>
      </c>
      <c r="G402" s="235"/>
      <c r="H402" s="238">
        <v>2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4" t="s">
        <v>168</v>
      </c>
      <c r="AU402" s="244" t="s">
        <v>85</v>
      </c>
      <c r="AV402" s="14" t="s">
        <v>85</v>
      </c>
      <c r="AW402" s="14" t="s">
        <v>35</v>
      </c>
      <c r="AX402" s="14" t="s">
        <v>75</v>
      </c>
      <c r="AY402" s="244" t="s">
        <v>156</v>
      </c>
    </row>
    <row r="403" s="14" customFormat="1">
      <c r="A403" s="14"/>
      <c r="B403" s="234"/>
      <c r="C403" s="235"/>
      <c r="D403" s="225" t="s">
        <v>168</v>
      </c>
      <c r="E403" s="236" t="s">
        <v>19</v>
      </c>
      <c r="F403" s="237" t="s">
        <v>557</v>
      </c>
      <c r="G403" s="235"/>
      <c r="H403" s="238">
        <v>2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4" t="s">
        <v>168</v>
      </c>
      <c r="AU403" s="244" t="s">
        <v>85</v>
      </c>
      <c r="AV403" s="14" t="s">
        <v>85</v>
      </c>
      <c r="AW403" s="14" t="s">
        <v>35</v>
      </c>
      <c r="AX403" s="14" t="s">
        <v>75</v>
      </c>
      <c r="AY403" s="244" t="s">
        <v>156</v>
      </c>
    </row>
    <row r="404" s="14" customFormat="1">
      <c r="A404" s="14"/>
      <c r="B404" s="234"/>
      <c r="C404" s="235"/>
      <c r="D404" s="225" t="s">
        <v>168</v>
      </c>
      <c r="E404" s="236" t="s">
        <v>19</v>
      </c>
      <c r="F404" s="237" t="s">
        <v>558</v>
      </c>
      <c r="G404" s="235"/>
      <c r="H404" s="238">
        <v>2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4" t="s">
        <v>168</v>
      </c>
      <c r="AU404" s="244" t="s">
        <v>85</v>
      </c>
      <c r="AV404" s="14" t="s">
        <v>85</v>
      </c>
      <c r="AW404" s="14" t="s">
        <v>35</v>
      </c>
      <c r="AX404" s="14" t="s">
        <v>75</v>
      </c>
      <c r="AY404" s="244" t="s">
        <v>156</v>
      </c>
    </row>
    <row r="405" s="14" customFormat="1">
      <c r="A405" s="14"/>
      <c r="B405" s="234"/>
      <c r="C405" s="235"/>
      <c r="D405" s="225" t="s">
        <v>168</v>
      </c>
      <c r="E405" s="236" t="s">
        <v>19</v>
      </c>
      <c r="F405" s="237" t="s">
        <v>559</v>
      </c>
      <c r="G405" s="235"/>
      <c r="H405" s="238">
        <v>2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4" t="s">
        <v>168</v>
      </c>
      <c r="AU405" s="244" t="s">
        <v>85</v>
      </c>
      <c r="AV405" s="14" t="s">
        <v>85</v>
      </c>
      <c r="AW405" s="14" t="s">
        <v>35</v>
      </c>
      <c r="AX405" s="14" t="s">
        <v>75</v>
      </c>
      <c r="AY405" s="244" t="s">
        <v>156</v>
      </c>
    </row>
    <row r="406" s="14" customFormat="1">
      <c r="A406" s="14"/>
      <c r="B406" s="234"/>
      <c r="C406" s="235"/>
      <c r="D406" s="225" t="s">
        <v>168</v>
      </c>
      <c r="E406" s="236" t="s">
        <v>19</v>
      </c>
      <c r="F406" s="237" t="s">
        <v>503</v>
      </c>
      <c r="G406" s="235"/>
      <c r="H406" s="238">
        <v>1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4" t="s">
        <v>168</v>
      </c>
      <c r="AU406" s="244" t="s">
        <v>85</v>
      </c>
      <c r="AV406" s="14" t="s">
        <v>85</v>
      </c>
      <c r="AW406" s="14" t="s">
        <v>35</v>
      </c>
      <c r="AX406" s="14" t="s">
        <v>75</v>
      </c>
      <c r="AY406" s="244" t="s">
        <v>156</v>
      </c>
    </row>
    <row r="407" s="14" customFormat="1">
      <c r="A407" s="14"/>
      <c r="B407" s="234"/>
      <c r="C407" s="235"/>
      <c r="D407" s="225" t="s">
        <v>168</v>
      </c>
      <c r="E407" s="236" t="s">
        <v>19</v>
      </c>
      <c r="F407" s="237" t="s">
        <v>505</v>
      </c>
      <c r="G407" s="235"/>
      <c r="H407" s="238">
        <v>1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4" t="s">
        <v>168</v>
      </c>
      <c r="AU407" s="244" t="s">
        <v>85</v>
      </c>
      <c r="AV407" s="14" t="s">
        <v>85</v>
      </c>
      <c r="AW407" s="14" t="s">
        <v>35</v>
      </c>
      <c r="AX407" s="14" t="s">
        <v>75</v>
      </c>
      <c r="AY407" s="244" t="s">
        <v>156</v>
      </c>
    </row>
    <row r="408" s="14" customFormat="1">
      <c r="A408" s="14"/>
      <c r="B408" s="234"/>
      <c r="C408" s="235"/>
      <c r="D408" s="225" t="s">
        <v>168</v>
      </c>
      <c r="E408" s="236" t="s">
        <v>19</v>
      </c>
      <c r="F408" s="237" t="s">
        <v>560</v>
      </c>
      <c r="G408" s="235"/>
      <c r="H408" s="238">
        <v>1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4" t="s">
        <v>168</v>
      </c>
      <c r="AU408" s="244" t="s">
        <v>85</v>
      </c>
      <c r="AV408" s="14" t="s">
        <v>85</v>
      </c>
      <c r="AW408" s="14" t="s">
        <v>35</v>
      </c>
      <c r="AX408" s="14" t="s">
        <v>75</v>
      </c>
      <c r="AY408" s="244" t="s">
        <v>156</v>
      </c>
    </row>
    <row r="409" s="15" customFormat="1">
      <c r="A409" s="15"/>
      <c r="B409" s="245"/>
      <c r="C409" s="246"/>
      <c r="D409" s="225" t="s">
        <v>168</v>
      </c>
      <c r="E409" s="247" t="s">
        <v>19</v>
      </c>
      <c r="F409" s="248" t="s">
        <v>196</v>
      </c>
      <c r="G409" s="246"/>
      <c r="H409" s="249">
        <v>22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5" t="s">
        <v>168</v>
      </c>
      <c r="AU409" s="255" t="s">
        <v>85</v>
      </c>
      <c r="AV409" s="15" t="s">
        <v>164</v>
      </c>
      <c r="AW409" s="15" t="s">
        <v>35</v>
      </c>
      <c r="AX409" s="15" t="s">
        <v>83</v>
      </c>
      <c r="AY409" s="255" t="s">
        <v>156</v>
      </c>
    </row>
    <row r="410" s="2" customFormat="1" ht="24.15" customHeight="1">
      <c r="A410" s="39"/>
      <c r="B410" s="40"/>
      <c r="C410" s="205" t="s">
        <v>561</v>
      </c>
      <c r="D410" s="205" t="s">
        <v>159</v>
      </c>
      <c r="E410" s="206" t="s">
        <v>562</v>
      </c>
      <c r="F410" s="207" t="s">
        <v>563</v>
      </c>
      <c r="G410" s="208" t="s">
        <v>429</v>
      </c>
      <c r="H410" s="266"/>
      <c r="I410" s="210"/>
      <c r="J410" s="211">
        <f>ROUND(I410*H410,2)</f>
        <v>0</v>
      </c>
      <c r="K410" s="207" t="s">
        <v>163</v>
      </c>
      <c r="L410" s="45"/>
      <c r="M410" s="212" t="s">
        <v>19</v>
      </c>
      <c r="N410" s="213" t="s">
        <v>46</v>
      </c>
      <c r="O410" s="85"/>
      <c r="P410" s="214">
        <f>O410*H410</f>
        <v>0</v>
      </c>
      <c r="Q410" s="214">
        <v>0</v>
      </c>
      <c r="R410" s="214">
        <f>Q410*H410</f>
        <v>0</v>
      </c>
      <c r="S410" s="214">
        <v>0</v>
      </c>
      <c r="T410" s="215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6" t="s">
        <v>321</v>
      </c>
      <c r="AT410" s="216" t="s">
        <v>159</v>
      </c>
      <c r="AU410" s="216" t="s">
        <v>85</v>
      </c>
      <c r="AY410" s="18" t="s">
        <v>156</v>
      </c>
      <c r="BE410" s="217">
        <f>IF(N410="základní",J410,0)</f>
        <v>0</v>
      </c>
      <c r="BF410" s="217">
        <f>IF(N410="snížená",J410,0)</f>
        <v>0</v>
      </c>
      <c r="BG410" s="217">
        <f>IF(N410="zákl. přenesená",J410,0)</f>
        <v>0</v>
      </c>
      <c r="BH410" s="217">
        <f>IF(N410="sníž. přenesená",J410,0)</f>
        <v>0</v>
      </c>
      <c r="BI410" s="217">
        <f>IF(N410="nulová",J410,0)</f>
        <v>0</v>
      </c>
      <c r="BJ410" s="18" t="s">
        <v>83</v>
      </c>
      <c r="BK410" s="217">
        <f>ROUND(I410*H410,2)</f>
        <v>0</v>
      </c>
      <c r="BL410" s="18" t="s">
        <v>321</v>
      </c>
      <c r="BM410" s="216" t="s">
        <v>564</v>
      </c>
    </row>
    <row r="411" s="2" customFormat="1">
      <c r="A411" s="39"/>
      <c r="B411" s="40"/>
      <c r="C411" s="41"/>
      <c r="D411" s="218" t="s">
        <v>166</v>
      </c>
      <c r="E411" s="41"/>
      <c r="F411" s="219" t="s">
        <v>565</v>
      </c>
      <c r="G411" s="41"/>
      <c r="H411" s="41"/>
      <c r="I411" s="220"/>
      <c r="J411" s="41"/>
      <c r="K411" s="41"/>
      <c r="L411" s="45"/>
      <c r="M411" s="221"/>
      <c r="N411" s="222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166</v>
      </c>
      <c r="AU411" s="18" t="s">
        <v>85</v>
      </c>
    </row>
    <row r="412" s="12" customFormat="1" ht="22.8" customHeight="1">
      <c r="A412" s="12"/>
      <c r="B412" s="189"/>
      <c r="C412" s="190"/>
      <c r="D412" s="191" t="s">
        <v>74</v>
      </c>
      <c r="E412" s="203" t="s">
        <v>566</v>
      </c>
      <c r="F412" s="203" t="s">
        <v>93</v>
      </c>
      <c r="G412" s="190"/>
      <c r="H412" s="190"/>
      <c r="I412" s="193"/>
      <c r="J412" s="204">
        <f>BK412</f>
        <v>0</v>
      </c>
      <c r="K412" s="190"/>
      <c r="L412" s="195"/>
      <c r="M412" s="196"/>
      <c r="N412" s="197"/>
      <c r="O412" s="197"/>
      <c r="P412" s="198">
        <f>SUM(P413:P421)</f>
        <v>0</v>
      </c>
      <c r="Q412" s="197"/>
      <c r="R412" s="198">
        <f>SUM(R413:R421)</f>
        <v>0.0018</v>
      </c>
      <c r="S412" s="197"/>
      <c r="T412" s="199">
        <f>SUM(T413:T421)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00" t="s">
        <v>85</v>
      </c>
      <c r="AT412" s="201" t="s">
        <v>74</v>
      </c>
      <c r="AU412" s="201" t="s">
        <v>83</v>
      </c>
      <c r="AY412" s="200" t="s">
        <v>156</v>
      </c>
      <c r="BK412" s="202">
        <f>SUM(BK413:BK421)</f>
        <v>0</v>
      </c>
    </row>
    <row r="413" s="2" customFormat="1" ht="16.5" customHeight="1">
      <c r="A413" s="39"/>
      <c r="B413" s="40"/>
      <c r="C413" s="205" t="s">
        <v>567</v>
      </c>
      <c r="D413" s="205" t="s">
        <v>159</v>
      </c>
      <c r="E413" s="206" t="s">
        <v>568</v>
      </c>
      <c r="F413" s="207" t="s">
        <v>569</v>
      </c>
      <c r="G413" s="208" t="s">
        <v>295</v>
      </c>
      <c r="H413" s="209">
        <v>30</v>
      </c>
      <c r="I413" s="210"/>
      <c r="J413" s="211">
        <f>ROUND(I413*H413,2)</f>
        <v>0</v>
      </c>
      <c r="K413" s="207" t="s">
        <v>163</v>
      </c>
      <c r="L413" s="45"/>
      <c r="M413" s="212" t="s">
        <v>19</v>
      </c>
      <c r="N413" s="213" t="s">
        <v>46</v>
      </c>
      <c r="O413" s="85"/>
      <c r="P413" s="214">
        <f>O413*H413</f>
        <v>0</v>
      </c>
      <c r="Q413" s="214">
        <v>0</v>
      </c>
      <c r="R413" s="214">
        <f>Q413*H413</f>
        <v>0</v>
      </c>
      <c r="S413" s="214">
        <v>0</v>
      </c>
      <c r="T413" s="215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6" t="s">
        <v>321</v>
      </c>
      <c r="AT413" s="216" t="s">
        <v>159</v>
      </c>
      <c r="AU413" s="216" t="s">
        <v>85</v>
      </c>
      <c r="AY413" s="18" t="s">
        <v>156</v>
      </c>
      <c r="BE413" s="217">
        <f>IF(N413="základní",J413,0)</f>
        <v>0</v>
      </c>
      <c r="BF413" s="217">
        <f>IF(N413="snížená",J413,0)</f>
        <v>0</v>
      </c>
      <c r="BG413" s="217">
        <f>IF(N413="zákl. přenesená",J413,0)</f>
        <v>0</v>
      </c>
      <c r="BH413" s="217">
        <f>IF(N413="sníž. přenesená",J413,0)</f>
        <v>0</v>
      </c>
      <c r="BI413" s="217">
        <f>IF(N413="nulová",J413,0)</f>
        <v>0</v>
      </c>
      <c r="BJ413" s="18" t="s">
        <v>83</v>
      </c>
      <c r="BK413" s="217">
        <f>ROUND(I413*H413,2)</f>
        <v>0</v>
      </c>
      <c r="BL413" s="18" t="s">
        <v>321</v>
      </c>
      <c r="BM413" s="216" t="s">
        <v>570</v>
      </c>
    </row>
    <row r="414" s="2" customFormat="1">
      <c r="A414" s="39"/>
      <c r="B414" s="40"/>
      <c r="C414" s="41"/>
      <c r="D414" s="218" t="s">
        <v>166</v>
      </c>
      <c r="E414" s="41"/>
      <c r="F414" s="219" t="s">
        <v>571</v>
      </c>
      <c r="G414" s="41"/>
      <c r="H414" s="41"/>
      <c r="I414" s="220"/>
      <c r="J414" s="41"/>
      <c r="K414" s="41"/>
      <c r="L414" s="45"/>
      <c r="M414" s="221"/>
      <c r="N414" s="222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166</v>
      </c>
      <c r="AU414" s="18" t="s">
        <v>85</v>
      </c>
    </row>
    <row r="415" s="14" customFormat="1">
      <c r="A415" s="14"/>
      <c r="B415" s="234"/>
      <c r="C415" s="235"/>
      <c r="D415" s="225" t="s">
        <v>168</v>
      </c>
      <c r="E415" s="236" t="s">
        <v>19</v>
      </c>
      <c r="F415" s="237" t="s">
        <v>572</v>
      </c>
      <c r="G415" s="235"/>
      <c r="H415" s="238">
        <v>15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4" t="s">
        <v>168</v>
      </c>
      <c r="AU415" s="244" t="s">
        <v>85</v>
      </c>
      <c r="AV415" s="14" t="s">
        <v>85</v>
      </c>
      <c r="AW415" s="14" t="s">
        <v>35</v>
      </c>
      <c r="AX415" s="14" t="s">
        <v>75</v>
      </c>
      <c r="AY415" s="244" t="s">
        <v>156</v>
      </c>
    </row>
    <row r="416" s="14" customFormat="1">
      <c r="A416" s="14"/>
      <c r="B416" s="234"/>
      <c r="C416" s="235"/>
      <c r="D416" s="225" t="s">
        <v>168</v>
      </c>
      <c r="E416" s="236" t="s">
        <v>19</v>
      </c>
      <c r="F416" s="237" t="s">
        <v>573</v>
      </c>
      <c r="G416" s="235"/>
      <c r="H416" s="238">
        <v>15</v>
      </c>
      <c r="I416" s="239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4" t="s">
        <v>168</v>
      </c>
      <c r="AU416" s="244" t="s">
        <v>85</v>
      </c>
      <c r="AV416" s="14" t="s">
        <v>85</v>
      </c>
      <c r="AW416" s="14" t="s">
        <v>35</v>
      </c>
      <c r="AX416" s="14" t="s">
        <v>75</v>
      </c>
      <c r="AY416" s="244" t="s">
        <v>156</v>
      </c>
    </row>
    <row r="417" s="15" customFormat="1">
      <c r="A417" s="15"/>
      <c r="B417" s="245"/>
      <c r="C417" s="246"/>
      <c r="D417" s="225" t="s">
        <v>168</v>
      </c>
      <c r="E417" s="247" t="s">
        <v>19</v>
      </c>
      <c r="F417" s="248" t="s">
        <v>196</v>
      </c>
      <c r="G417" s="246"/>
      <c r="H417" s="249">
        <v>30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5" t="s">
        <v>168</v>
      </c>
      <c r="AU417" s="255" t="s">
        <v>85</v>
      </c>
      <c r="AV417" s="15" t="s">
        <v>164</v>
      </c>
      <c r="AW417" s="15" t="s">
        <v>35</v>
      </c>
      <c r="AX417" s="15" t="s">
        <v>83</v>
      </c>
      <c r="AY417" s="255" t="s">
        <v>156</v>
      </c>
    </row>
    <row r="418" s="2" customFormat="1" ht="16.5" customHeight="1">
      <c r="A418" s="39"/>
      <c r="B418" s="40"/>
      <c r="C418" s="256" t="s">
        <v>574</v>
      </c>
      <c r="D418" s="256" t="s">
        <v>299</v>
      </c>
      <c r="E418" s="257" t="s">
        <v>575</v>
      </c>
      <c r="F418" s="258" t="s">
        <v>576</v>
      </c>
      <c r="G418" s="259" t="s">
        <v>295</v>
      </c>
      <c r="H418" s="260">
        <v>15</v>
      </c>
      <c r="I418" s="261"/>
      <c r="J418" s="262">
        <f>ROUND(I418*H418,2)</f>
        <v>0</v>
      </c>
      <c r="K418" s="258" t="s">
        <v>19</v>
      </c>
      <c r="L418" s="263"/>
      <c r="M418" s="264" t="s">
        <v>19</v>
      </c>
      <c r="N418" s="265" t="s">
        <v>46</v>
      </c>
      <c r="O418" s="85"/>
      <c r="P418" s="214">
        <f>O418*H418</f>
        <v>0</v>
      </c>
      <c r="Q418" s="214">
        <v>0.00012</v>
      </c>
      <c r="R418" s="214">
        <f>Q418*H418</f>
        <v>0.0018</v>
      </c>
      <c r="S418" s="214">
        <v>0</v>
      </c>
      <c r="T418" s="21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6" t="s">
        <v>414</v>
      </c>
      <c r="AT418" s="216" t="s">
        <v>299</v>
      </c>
      <c r="AU418" s="216" t="s">
        <v>85</v>
      </c>
      <c r="AY418" s="18" t="s">
        <v>156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8" t="s">
        <v>83</v>
      </c>
      <c r="BK418" s="217">
        <f>ROUND(I418*H418,2)</f>
        <v>0</v>
      </c>
      <c r="BL418" s="18" t="s">
        <v>321</v>
      </c>
      <c r="BM418" s="216" t="s">
        <v>577</v>
      </c>
    </row>
    <row r="419" s="2" customFormat="1" ht="16.5" customHeight="1">
      <c r="A419" s="39"/>
      <c r="B419" s="40"/>
      <c r="C419" s="256" t="s">
        <v>578</v>
      </c>
      <c r="D419" s="256" t="s">
        <v>299</v>
      </c>
      <c r="E419" s="257" t="s">
        <v>579</v>
      </c>
      <c r="F419" s="258" t="s">
        <v>580</v>
      </c>
      <c r="G419" s="259" t="s">
        <v>295</v>
      </c>
      <c r="H419" s="260">
        <v>15</v>
      </c>
      <c r="I419" s="261"/>
      <c r="J419" s="262">
        <f>ROUND(I419*H419,2)</f>
        <v>0</v>
      </c>
      <c r="K419" s="258" t="s">
        <v>19</v>
      </c>
      <c r="L419" s="263"/>
      <c r="M419" s="264" t="s">
        <v>19</v>
      </c>
      <c r="N419" s="265" t="s">
        <v>46</v>
      </c>
      <c r="O419" s="85"/>
      <c r="P419" s="214">
        <f>O419*H419</f>
        <v>0</v>
      </c>
      <c r="Q419" s="214">
        <v>0</v>
      </c>
      <c r="R419" s="214">
        <f>Q419*H419</f>
        <v>0</v>
      </c>
      <c r="S419" s="214">
        <v>0</v>
      </c>
      <c r="T419" s="215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6" t="s">
        <v>414</v>
      </c>
      <c r="AT419" s="216" t="s">
        <v>299</v>
      </c>
      <c r="AU419" s="216" t="s">
        <v>85</v>
      </c>
      <c r="AY419" s="18" t="s">
        <v>156</v>
      </c>
      <c r="BE419" s="217">
        <f>IF(N419="základní",J419,0)</f>
        <v>0</v>
      </c>
      <c r="BF419" s="217">
        <f>IF(N419="snížená",J419,0)</f>
        <v>0</v>
      </c>
      <c r="BG419" s="217">
        <f>IF(N419="zákl. přenesená",J419,0)</f>
        <v>0</v>
      </c>
      <c r="BH419" s="217">
        <f>IF(N419="sníž. přenesená",J419,0)</f>
        <v>0</v>
      </c>
      <c r="BI419" s="217">
        <f>IF(N419="nulová",J419,0)</f>
        <v>0</v>
      </c>
      <c r="BJ419" s="18" t="s">
        <v>83</v>
      </c>
      <c r="BK419" s="217">
        <f>ROUND(I419*H419,2)</f>
        <v>0</v>
      </c>
      <c r="BL419" s="18" t="s">
        <v>321</v>
      </c>
      <c r="BM419" s="216" t="s">
        <v>581</v>
      </c>
    </row>
    <row r="420" s="2" customFormat="1" ht="24.15" customHeight="1">
      <c r="A420" s="39"/>
      <c r="B420" s="40"/>
      <c r="C420" s="205" t="s">
        <v>582</v>
      </c>
      <c r="D420" s="205" t="s">
        <v>159</v>
      </c>
      <c r="E420" s="206" t="s">
        <v>583</v>
      </c>
      <c r="F420" s="207" t="s">
        <v>584</v>
      </c>
      <c r="G420" s="208" t="s">
        <v>429</v>
      </c>
      <c r="H420" s="266"/>
      <c r="I420" s="210"/>
      <c r="J420" s="211">
        <f>ROUND(I420*H420,2)</f>
        <v>0</v>
      </c>
      <c r="K420" s="207" t="s">
        <v>163</v>
      </c>
      <c r="L420" s="45"/>
      <c r="M420" s="212" t="s">
        <v>19</v>
      </c>
      <c r="N420" s="213" t="s">
        <v>46</v>
      </c>
      <c r="O420" s="85"/>
      <c r="P420" s="214">
        <f>O420*H420</f>
        <v>0</v>
      </c>
      <c r="Q420" s="214">
        <v>0</v>
      </c>
      <c r="R420" s="214">
        <f>Q420*H420</f>
        <v>0</v>
      </c>
      <c r="S420" s="214">
        <v>0</v>
      </c>
      <c r="T420" s="215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16" t="s">
        <v>321</v>
      </c>
      <c r="AT420" s="216" t="s">
        <v>159</v>
      </c>
      <c r="AU420" s="216" t="s">
        <v>85</v>
      </c>
      <c r="AY420" s="18" t="s">
        <v>156</v>
      </c>
      <c r="BE420" s="217">
        <f>IF(N420="základní",J420,0)</f>
        <v>0</v>
      </c>
      <c r="BF420" s="217">
        <f>IF(N420="snížená",J420,0)</f>
        <v>0</v>
      </c>
      <c r="BG420" s="217">
        <f>IF(N420="zákl. přenesená",J420,0)</f>
        <v>0</v>
      </c>
      <c r="BH420" s="217">
        <f>IF(N420="sníž. přenesená",J420,0)</f>
        <v>0</v>
      </c>
      <c r="BI420" s="217">
        <f>IF(N420="nulová",J420,0)</f>
        <v>0</v>
      </c>
      <c r="BJ420" s="18" t="s">
        <v>83</v>
      </c>
      <c r="BK420" s="217">
        <f>ROUND(I420*H420,2)</f>
        <v>0</v>
      </c>
      <c r="BL420" s="18" t="s">
        <v>321</v>
      </c>
      <c r="BM420" s="216" t="s">
        <v>585</v>
      </c>
    </row>
    <row r="421" s="2" customFormat="1">
      <c r="A421" s="39"/>
      <c r="B421" s="40"/>
      <c r="C421" s="41"/>
      <c r="D421" s="218" t="s">
        <v>166</v>
      </c>
      <c r="E421" s="41"/>
      <c r="F421" s="219" t="s">
        <v>586</v>
      </c>
      <c r="G421" s="41"/>
      <c r="H421" s="41"/>
      <c r="I421" s="220"/>
      <c r="J421" s="41"/>
      <c r="K421" s="41"/>
      <c r="L421" s="45"/>
      <c r="M421" s="221"/>
      <c r="N421" s="222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166</v>
      </c>
      <c r="AU421" s="18" t="s">
        <v>85</v>
      </c>
    </row>
    <row r="422" s="12" customFormat="1" ht="22.8" customHeight="1">
      <c r="A422" s="12"/>
      <c r="B422" s="189"/>
      <c r="C422" s="190"/>
      <c r="D422" s="191" t="s">
        <v>74</v>
      </c>
      <c r="E422" s="203" t="s">
        <v>587</v>
      </c>
      <c r="F422" s="203" t="s">
        <v>588</v>
      </c>
      <c r="G422" s="190"/>
      <c r="H422" s="190"/>
      <c r="I422" s="193"/>
      <c r="J422" s="204">
        <f>BK422</f>
        <v>0</v>
      </c>
      <c r="K422" s="190"/>
      <c r="L422" s="195"/>
      <c r="M422" s="196"/>
      <c r="N422" s="197"/>
      <c r="O422" s="197"/>
      <c r="P422" s="198">
        <f>SUM(P423:P430)</f>
        <v>0</v>
      </c>
      <c r="Q422" s="197"/>
      <c r="R422" s="198">
        <f>SUM(R423:R430)</f>
        <v>1.0479487999999999</v>
      </c>
      <c r="S422" s="197"/>
      <c r="T422" s="199">
        <f>SUM(T423:T430)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0" t="s">
        <v>85</v>
      </c>
      <c r="AT422" s="201" t="s">
        <v>74</v>
      </c>
      <c r="AU422" s="201" t="s">
        <v>83</v>
      </c>
      <c r="AY422" s="200" t="s">
        <v>156</v>
      </c>
      <c r="BK422" s="202">
        <f>SUM(BK423:BK430)</f>
        <v>0</v>
      </c>
    </row>
    <row r="423" s="2" customFormat="1" ht="16.5" customHeight="1">
      <c r="A423" s="39"/>
      <c r="B423" s="40"/>
      <c r="C423" s="205" t="s">
        <v>589</v>
      </c>
      <c r="D423" s="205" t="s">
        <v>159</v>
      </c>
      <c r="E423" s="206" t="s">
        <v>590</v>
      </c>
      <c r="F423" s="207" t="s">
        <v>591</v>
      </c>
      <c r="G423" s="208" t="s">
        <v>162</v>
      </c>
      <c r="H423" s="209">
        <v>94.239999999999995</v>
      </c>
      <c r="I423" s="210"/>
      <c r="J423" s="211">
        <f>ROUND(I423*H423,2)</f>
        <v>0</v>
      </c>
      <c r="K423" s="207" t="s">
        <v>19</v>
      </c>
      <c r="L423" s="45"/>
      <c r="M423" s="212" t="s">
        <v>19</v>
      </c>
      <c r="N423" s="213" t="s">
        <v>46</v>
      </c>
      <c r="O423" s="85"/>
      <c r="P423" s="214">
        <f>O423*H423</f>
        <v>0</v>
      </c>
      <c r="Q423" s="214">
        <v>0.01094</v>
      </c>
      <c r="R423" s="214">
        <f>Q423*H423</f>
        <v>1.0309856</v>
      </c>
      <c r="S423" s="214">
        <v>0</v>
      </c>
      <c r="T423" s="215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6" t="s">
        <v>321</v>
      </c>
      <c r="AT423" s="216" t="s">
        <v>159</v>
      </c>
      <c r="AU423" s="216" t="s">
        <v>85</v>
      </c>
      <c r="AY423" s="18" t="s">
        <v>156</v>
      </c>
      <c r="BE423" s="217">
        <f>IF(N423="základní",J423,0)</f>
        <v>0</v>
      </c>
      <c r="BF423" s="217">
        <f>IF(N423="snížená",J423,0)</f>
        <v>0</v>
      </c>
      <c r="BG423" s="217">
        <f>IF(N423="zákl. přenesená",J423,0)</f>
        <v>0</v>
      </c>
      <c r="BH423" s="217">
        <f>IF(N423="sníž. přenesená",J423,0)</f>
        <v>0</v>
      </c>
      <c r="BI423" s="217">
        <f>IF(N423="nulová",J423,0)</f>
        <v>0</v>
      </c>
      <c r="BJ423" s="18" t="s">
        <v>83</v>
      </c>
      <c r="BK423" s="217">
        <f>ROUND(I423*H423,2)</f>
        <v>0</v>
      </c>
      <c r="BL423" s="18" t="s">
        <v>321</v>
      </c>
      <c r="BM423" s="216" t="s">
        <v>592</v>
      </c>
    </row>
    <row r="424" s="14" customFormat="1">
      <c r="A424" s="14"/>
      <c r="B424" s="234"/>
      <c r="C424" s="235"/>
      <c r="D424" s="225" t="s">
        <v>168</v>
      </c>
      <c r="E424" s="236" t="s">
        <v>19</v>
      </c>
      <c r="F424" s="237" t="s">
        <v>593</v>
      </c>
      <c r="G424" s="235"/>
      <c r="H424" s="238">
        <v>81.840000000000003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4" t="s">
        <v>168</v>
      </c>
      <c r="AU424" s="244" t="s">
        <v>85</v>
      </c>
      <c r="AV424" s="14" t="s">
        <v>85</v>
      </c>
      <c r="AW424" s="14" t="s">
        <v>35</v>
      </c>
      <c r="AX424" s="14" t="s">
        <v>75</v>
      </c>
      <c r="AY424" s="244" t="s">
        <v>156</v>
      </c>
    </row>
    <row r="425" s="14" customFormat="1">
      <c r="A425" s="14"/>
      <c r="B425" s="234"/>
      <c r="C425" s="235"/>
      <c r="D425" s="225" t="s">
        <v>168</v>
      </c>
      <c r="E425" s="236" t="s">
        <v>19</v>
      </c>
      <c r="F425" s="237" t="s">
        <v>594</v>
      </c>
      <c r="G425" s="235"/>
      <c r="H425" s="238">
        <v>12.4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4" t="s">
        <v>168</v>
      </c>
      <c r="AU425" s="244" t="s">
        <v>85</v>
      </c>
      <c r="AV425" s="14" t="s">
        <v>85</v>
      </c>
      <c r="AW425" s="14" t="s">
        <v>35</v>
      </c>
      <c r="AX425" s="14" t="s">
        <v>75</v>
      </c>
      <c r="AY425" s="244" t="s">
        <v>156</v>
      </c>
    </row>
    <row r="426" s="15" customFormat="1">
      <c r="A426" s="15"/>
      <c r="B426" s="245"/>
      <c r="C426" s="246"/>
      <c r="D426" s="225" t="s">
        <v>168</v>
      </c>
      <c r="E426" s="247" t="s">
        <v>19</v>
      </c>
      <c r="F426" s="248" t="s">
        <v>196</v>
      </c>
      <c r="G426" s="246"/>
      <c r="H426" s="249">
        <v>94.240000000000009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5" t="s">
        <v>168</v>
      </c>
      <c r="AU426" s="255" t="s">
        <v>85</v>
      </c>
      <c r="AV426" s="15" t="s">
        <v>164</v>
      </c>
      <c r="AW426" s="15" t="s">
        <v>35</v>
      </c>
      <c r="AX426" s="15" t="s">
        <v>83</v>
      </c>
      <c r="AY426" s="255" t="s">
        <v>156</v>
      </c>
    </row>
    <row r="427" s="2" customFormat="1" ht="16.5" customHeight="1">
      <c r="A427" s="39"/>
      <c r="B427" s="40"/>
      <c r="C427" s="205" t="s">
        <v>595</v>
      </c>
      <c r="D427" s="205" t="s">
        <v>159</v>
      </c>
      <c r="E427" s="206" t="s">
        <v>596</v>
      </c>
      <c r="F427" s="207" t="s">
        <v>597</v>
      </c>
      <c r="G427" s="208" t="s">
        <v>162</v>
      </c>
      <c r="H427" s="209">
        <v>94.239999999999995</v>
      </c>
      <c r="I427" s="210"/>
      <c r="J427" s="211">
        <f>ROUND(I427*H427,2)</f>
        <v>0</v>
      </c>
      <c r="K427" s="207" t="s">
        <v>163</v>
      </c>
      <c r="L427" s="45"/>
      <c r="M427" s="212" t="s">
        <v>19</v>
      </c>
      <c r="N427" s="213" t="s">
        <v>46</v>
      </c>
      <c r="O427" s="85"/>
      <c r="P427" s="214">
        <f>O427*H427</f>
        <v>0</v>
      </c>
      <c r="Q427" s="214">
        <v>0.00018000000000000001</v>
      </c>
      <c r="R427" s="214">
        <f>Q427*H427</f>
        <v>0.016963200000000001</v>
      </c>
      <c r="S427" s="214">
        <v>0</v>
      </c>
      <c r="T427" s="215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16" t="s">
        <v>321</v>
      </c>
      <c r="AT427" s="216" t="s">
        <v>159</v>
      </c>
      <c r="AU427" s="216" t="s">
        <v>85</v>
      </c>
      <c r="AY427" s="18" t="s">
        <v>156</v>
      </c>
      <c r="BE427" s="217">
        <f>IF(N427="základní",J427,0)</f>
        <v>0</v>
      </c>
      <c r="BF427" s="217">
        <f>IF(N427="snížená",J427,0)</f>
        <v>0</v>
      </c>
      <c r="BG427" s="217">
        <f>IF(N427="zákl. přenesená",J427,0)</f>
        <v>0</v>
      </c>
      <c r="BH427" s="217">
        <f>IF(N427="sníž. přenesená",J427,0)</f>
        <v>0</v>
      </c>
      <c r="BI427" s="217">
        <f>IF(N427="nulová",J427,0)</f>
        <v>0</v>
      </c>
      <c r="BJ427" s="18" t="s">
        <v>83</v>
      </c>
      <c r="BK427" s="217">
        <f>ROUND(I427*H427,2)</f>
        <v>0</v>
      </c>
      <c r="BL427" s="18" t="s">
        <v>321</v>
      </c>
      <c r="BM427" s="216" t="s">
        <v>598</v>
      </c>
    </row>
    <row r="428" s="2" customFormat="1">
      <c r="A428" s="39"/>
      <c r="B428" s="40"/>
      <c r="C428" s="41"/>
      <c r="D428" s="218" t="s">
        <v>166</v>
      </c>
      <c r="E428" s="41"/>
      <c r="F428" s="219" t="s">
        <v>599</v>
      </c>
      <c r="G428" s="41"/>
      <c r="H428" s="41"/>
      <c r="I428" s="220"/>
      <c r="J428" s="41"/>
      <c r="K428" s="41"/>
      <c r="L428" s="45"/>
      <c r="M428" s="221"/>
      <c r="N428" s="222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166</v>
      </c>
      <c r="AU428" s="18" t="s">
        <v>85</v>
      </c>
    </row>
    <row r="429" s="2" customFormat="1" ht="24.15" customHeight="1">
      <c r="A429" s="39"/>
      <c r="B429" s="40"/>
      <c r="C429" s="205" t="s">
        <v>600</v>
      </c>
      <c r="D429" s="205" t="s">
        <v>159</v>
      </c>
      <c r="E429" s="206" t="s">
        <v>601</v>
      </c>
      <c r="F429" s="207" t="s">
        <v>602</v>
      </c>
      <c r="G429" s="208" t="s">
        <v>429</v>
      </c>
      <c r="H429" s="266"/>
      <c r="I429" s="210"/>
      <c r="J429" s="211">
        <f>ROUND(I429*H429,2)</f>
        <v>0</v>
      </c>
      <c r="K429" s="207" t="s">
        <v>163</v>
      </c>
      <c r="L429" s="45"/>
      <c r="M429" s="212" t="s">
        <v>19</v>
      </c>
      <c r="N429" s="213" t="s">
        <v>46</v>
      </c>
      <c r="O429" s="85"/>
      <c r="P429" s="214">
        <f>O429*H429</f>
        <v>0</v>
      </c>
      <c r="Q429" s="214">
        <v>0</v>
      </c>
      <c r="R429" s="214">
        <f>Q429*H429</f>
        <v>0</v>
      </c>
      <c r="S429" s="214">
        <v>0</v>
      </c>
      <c r="T429" s="215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6" t="s">
        <v>321</v>
      </c>
      <c r="AT429" s="216" t="s">
        <v>159</v>
      </c>
      <c r="AU429" s="216" t="s">
        <v>85</v>
      </c>
      <c r="AY429" s="18" t="s">
        <v>156</v>
      </c>
      <c r="BE429" s="217">
        <f>IF(N429="základní",J429,0)</f>
        <v>0</v>
      </c>
      <c r="BF429" s="217">
        <f>IF(N429="snížená",J429,0)</f>
        <v>0</v>
      </c>
      <c r="BG429" s="217">
        <f>IF(N429="zákl. přenesená",J429,0)</f>
        <v>0</v>
      </c>
      <c r="BH429" s="217">
        <f>IF(N429="sníž. přenesená",J429,0)</f>
        <v>0</v>
      </c>
      <c r="BI429" s="217">
        <f>IF(N429="nulová",J429,0)</f>
        <v>0</v>
      </c>
      <c r="BJ429" s="18" t="s">
        <v>83</v>
      </c>
      <c r="BK429" s="217">
        <f>ROUND(I429*H429,2)</f>
        <v>0</v>
      </c>
      <c r="BL429" s="18" t="s">
        <v>321</v>
      </c>
      <c r="BM429" s="216" t="s">
        <v>603</v>
      </c>
    </row>
    <row r="430" s="2" customFormat="1">
      <c r="A430" s="39"/>
      <c r="B430" s="40"/>
      <c r="C430" s="41"/>
      <c r="D430" s="218" t="s">
        <v>166</v>
      </c>
      <c r="E430" s="41"/>
      <c r="F430" s="219" t="s">
        <v>604</v>
      </c>
      <c r="G430" s="41"/>
      <c r="H430" s="41"/>
      <c r="I430" s="220"/>
      <c r="J430" s="41"/>
      <c r="K430" s="41"/>
      <c r="L430" s="45"/>
      <c r="M430" s="221"/>
      <c r="N430" s="222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166</v>
      </c>
      <c r="AU430" s="18" t="s">
        <v>85</v>
      </c>
    </row>
    <row r="431" s="12" customFormat="1" ht="22.8" customHeight="1">
      <c r="A431" s="12"/>
      <c r="B431" s="189"/>
      <c r="C431" s="190"/>
      <c r="D431" s="191" t="s">
        <v>74</v>
      </c>
      <c r="E431" s="203" t="s">
        <v>605</v>
      </c>
      <c r="F431" s="203" t="s">
        <v>606</v>
      </c>
      <c r="G431" s="190"/>
      <c r="H431" s="190"/>
      <c r="I431" s="193"/>
      <c r="J431" s="204">
        <f>BK431</f>
        <v>0</v>
      </c>
      <c r="K431" s="190"/>
      <c r="L431" s="195"/>
      <c r="M431" s="196"/>
      <c r="N431" s="197"/>
      <c r="O431" s="197"/>
      <c r="P431" s="198">
        <f>SUM(P432:P743)</f>
        <v>0</v>
      </c>
      <c r="Q431" s="197"/>
      <c r="R431" s="198">
        <f>SUM(R432:R743)</f>
        <v>23.219893489999997</v>
      </c>
      <c r="S431" s="197"/>
      <c r="T431" s="199">
        <f>SUM(T432:T743)</f>
        <v>28.865956939999997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0" t="s">
        <v>85</v>
      </c>
      <c r="AT431" s="201" t="s">
        <v>74</v>
      </c>
      <c r="AU431" s="201" t="s">
        <v>83</v>
      </c>
      <c r="AY431" s="200" t="s">
        <v>156</v>
      </c>
      <c r="BK431" s="202">
        <f>SUM(BK432:BK743)</f>
        <v>0</v>
      </c>
    </row>
    <row r="432" s="2" customFormat="1" ht="24.15" customHeight="1">
      <c r="A432" s="39"/>
      <c r="B432" s="40"/>
      <c r="C432" s="205" t="s">
        <v>607</v>
      </c>
      <c r="D432" s="205" t="s">
        <v>159</v>
      </c>
      <c r="E432" s="206" t="s">
        <v>608</v>
      </c>
      <c r="F432" s="207" t="s">
        <v>609</v>
      </c>
      <c r="G432" s="208" t="s">
        <v>295</v>
      </c>
      <c r="H432" s="209">
        <v>2</v>
      </c>
      <c r="I432" s="210"/>
      <c r="J432" s="211">
        <f>ROUND(I432*H432,2)</f>
        <v>0</v>
      </c>
      <c r="K432" s="207" t="s">
        <v>163</v>
      </c>
      <c r="L432" s="45"/>
      <c r="M432" s="212" t="s">
        <v>19</v>
      </c>
      <c r="N432" s="213" t="s">
        <v>46</v>
      </c>
      <c r="O432" s="85"/>
      <c r="P432" s="214">
        <f>O432*H432</f>
        <v>0</v>
      </c>
      <c r="Q432" s="214">
        <v>0</v>
      </c>
      <c r="R432" s="214">
        <f>Q432*H432</f>
        <v>0</v>
      </c>
      <c r="S432" s="214">
        <v>0.0011999999999999999</v>
      </c>
      <c r="T432" s="215">
        <f>S432*H432</f>
        <v>0.0023999999999999998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6" t="s">
        <v>321</v>
      </c>
      <c r="AT432" s="216" t="s">
        <v>159</v>
      </c>
      <c r="AU432" s="216" t="s">
        <v>85</v>
      </c>
      <c r="AY432" s="18" t="s">
        <v>156</v>
      </c>
      <c r="BE432" s="217">
        <f>IF(N432="základní",J432,0)</f>
        <v>0</v>
      </c>
      <c r="BF432" s="217">
        <f>IF(N432="snížená",J432,0)</f>
        <v>0</v>
      </c>
      <c r="BG432" s="217">
        <f>IF(N432="zákl. přenesená",J432,0)</f>
        <v>0</v>
      </c>
      <c r="BH432" s="217">
        <f>IF(N432="sníž. přenesená",J432,0)</f>
        <v>0</v>
      </c>
      <c r="BI432" s="217">
        <f>IF(N432="nulová",J432,0)</f>
        <v>0</v>
      </c>
      <c r="BJ432" s="18" t="s">
        <v>83</v>
      </c>
      <c r="BK432" s="217">
        <f>ROUND(I432*H432,2)</f>
        <v>0</v>
      </c>
      <c r="BL432" s="18" t="s">
        <v>321</v>
      </c>
      <c r="BM432" s="216" t="s">
        <v>610</v>
      </c>
    </row>
    <row r="433" s="2" customFormat="1">
      <c r="A433" s="39"/>
      <c r="B433" s="40"/>
      <c r="C433" s="41"/>
      <c r="D433" s="218" t="s">
        <v>166</v>
      </c>
      <c r="E433" s="41"/>
      <c r="F433" s="219" t="s">
        <v>611</v>
      </c>
      <c r="G433" s="41"/>
      <c r="H433" s="41"/>
      <c r="I433" s="220"/>
      <c r="J433" s="41"/>
      <c r="K433" s="41"/>
      <c r="L433" s="45"/>
      <c r="M433" s="221"/>
      <c r="N433" s="222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166</v>
      </c>
      <c r="AU433" s="18" t="s">
        <v>85</v>
      </c>
    </row>
    <row r="434" s="13" customFormat="1">
      <c r="A434" s="13"/>
      <c r="B434" s="223"/>
      <c r="C434" s="224"/>
      <c r="D434" s="225" t="s">
        <v>168</v>
      </c>
      <c r="E434" s="226" t="s">
        <v>19</v>
      </c>
      <c r="F434" s="227" t="s">
        <v>612</v>
      </c>
      <c r="G434" s="224"/>
      <c r="H434" s="226" t="s">
        <v>19</v>
      </c>
      <c r="I434" s="228"/>
      <c r="J434" s="224"/>
      <c r="K434" s="224"/>
      <c r="L434" s="229"/>
      <c r="M434" s="230"/>
      <c r="N434" s="231"/>
      <c r="O434" s="231"/>
      <c r="P434" s="231"/>
      <c r="Q434" s="231"/>
      <c r="R434" s="231"/>
      <c r="S434" s="231"/>
      <c r="T434" s="23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3" t="s">
        <v>168</v>
      </c>
      <c r="AU434" s="233" t="s">
        <v>85</v>
      </c>
      <c r="AV434" s="13" t="s">
        <v>83</v>
      </c>
      <c r="AW434" s="13" t="s">
        <v>35</v>
      </c>
      <c r="AX434" s="13" t="s">
        <v>75</v>
      </c>
      <c r="AY434" s="233" t="s">
        <v>156</v>
      </c>
    </row>
    <row r="435" s="14" customFormat="1">
      <c r="A435" s="14"/>
      <c r="B435" s="234"/>
      <c r="C435" s="235"/>
      <c r="D435" s="225" t="s">
        <v>168</v>
      </c>
      <c r="E435" s="236" t="s">
        <v>19</v>
      </c>
      <c r="F435" s="237" t="s">
        <v>501</v>
      </c>
      <c r="G435" s="235"/>
      <c r="H435" s="238">
        <v>1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4" t="s">
        <v>168</v>
      </c>
      <c r="AU435" s="244" t="s">
        <v>85</v>
      </c>
      <c r="AV435" s="14" t="s">
        <v>85</v>
      </c>
      <c r="AW435" s="14" t="s">
        <v>35</v>
      </c>
      <c r="AX435" s="14" t="s">
        <v>75</v>
      </c>
      <c r="AY435" s="244" t="s">
        <v>156</v>
      </c>
    </row>
    <row r="436" s="14" customFormat="1">
      <c r="A436" s="14"/>
      <c r="B436" s="234"/>
      <c r="C436" s="235"/>
      <c r="D436" s="225" t="s">
        <v>168</v>
      </c>
      <c r="E436" s="236" t="s">
        <v>19</v>
      </c>
      <c r="F436" s="237" t="s">
        <v>613</v>
      </c>
      <c r="G436" s="235"/>
      <c r="H436" s="238">
        <v>1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4" t="s">
        <v>168</v>
      </c>
      <c r="AU436" s="244" t="s">
        <v>85</v>
      </c>
      <c r="AV436" s="14" t="s">
        <v>85</v>
      </c>
      <c r="AW436" s="14" t="s">
        <v>35</v>
      </c>
      <c r="AX436" s="14" t="s">
        <v>75</v>
      </c>
      <c r="AY436" s="244" t="s">
        <v>156</v>
      </c>
    </row>
    <row r="437" s="15" customFormat="1">
      <c r="A437" s="15"/>
      <c r="B437" s="245"/>
      <c r="C437" s="246"/>
      <c r="D437" s="225" t="s">
        <v>168</v>
      </c>
      <c r="E437" s="247" t="s">
        <v>19</v>
      </c>
      <c r="F437" s="248" t="s">
        <v>196</v>
      </c>
      <c r="G437" s="246"/>
      <c r="H437" s="249">
        <v>2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5" t="s">
        <v>168</v>
      </c>
      <c r="AU437" s="255" t="s">
        <v>85</v>
      </c>
      <c r="AV437" s="15" t="s">
        <v>164</v>
      </c>
      <c r="AW437" s="15" t="s">
        <v>35</v>
      </c>
      <c r="AX437" s="15" t="s">
        <v>83</v>
      </c>
      <c r="AY437" s="255" t="s">
        <v>156</v>
      </c>
    </row>
    <row r="438" s="2" customFormat="1" ht="24.15" customHeight="1">
      <c r="A438" s="39"/>
      <c r="B438" s="40"/>
      <c r="C438" s="205" t="s">
        <v>614</v>
      </c>
      <c r="D438" s="205" t="s">
        <v>159</v>
      </c>
      <c r="E438" s="206" t="s">
        <v>615</v>
      </c>
      <c r="F438" s="207" t="s">
        <v>616</v>
      </c>
      <c r="G438" s="208" t="s">
        <v>295</v>
      </c>
      <c r="H438" s="209">
        <v>4</v>
      </c>
      <c r="I438" s="210"/>
      <c r="J438" s="211">
        <f>ROUND(I438*H438,2)</f>
        <v>0</v>
      </c>
      <c r="K438" s="207" t="s">
        <v>163</v>
      </c>
      <c r="L438" s="45"/>
      <c r="M438" s="212" t="s">
        <v>19</v>
      </c>
      <c r="N438" s="213" t="s">
        <v>46</v>
      </c>
      <c r="O438" s="85"/>
      <c r="P438" s="214">
        <f>O438*H438</f>
        <v>0</v>
      </c>
      <c r="Q438" s="214">
        <v>0</v>
      </c>
      <c r="R438" s="214">
        <f>Q438*H438</f>
        <v>0</v>
      </c>
      <c r="S438" s="214">
        <v>0.012</v>
      </c>
      <c r="T438" s="215">
        <f>S438*H438</f>
        <v>0.048000000000000001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6" t="s">
        <v>321</v>
      </c>
      <c r="AT438" s="216" t="s">
        <v>159</v>
      </c>
      <c r="AU438" s="216" t="s">
        <v>85</v>
      </c>
      <c r="AY438" s="18" t="s">
        <v>156</v>
      </c>
      <c r="BE438" s="217">
        <f>IF(N438="základní",J438,0)</f>
        <v>0</v>
      </c>
      <c r="BF438" s="217">
        <f>IF(N438="snížená",J438,0)</f>
        <v>0</v>
      </c>
      <c r="BG438" s="217">
        <f>IF(N438="zákl. přenesená",J438,0)</f>
        <v>0</v>
      </c>
      <c r="BH438" s="217">
        <f>IF(N438="sníž. přenesená",J438,0)</f>
        <v>0</v>
      </c>
      <c r="BI438" s="217">
        <f>IF(N438="nulová",J438,0)</f>
        <v>0</v>
      </c>
      <c r="BJ438" s="18" t="s">
        <v>83</v>
      </c>
      <c r="BK438" s="217">
        <f>ROUND(I438*H438,2)</f>
        <v>0</v>
      </c>
      <c r="BL438" s="18" t="s">
        <v>321</v>
      </c>
      <c r="BM438" s="216" t="s">
        <v>617</v>
      </c>
    </row>
    <row r="439" s="2" customFormat="1">
      <c r="A439" s="39"/>
      <c r="B439" s="40"/>
      <c r="C439" s="41"/>
      <c r="D439" s="218" t="s">
        <v>166</v>
      </c>
      <c r="E439" s="41"/>
      <c r="F439" s="219" t="s">
        <v>618</v>
      </c>
      <c r="G439" s="41"/>
      <c r="H439" s="41"/>
      <c r="I439" s="220"/>
      <c r="J439" s="41"/>
      <c r="K439" s="41"/>
      <c r="L439" s="45"/>
      <c r="M439" s="221"/>
      <c r="N439" s="222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166</v>
      </c>
      <c r="AU439" s="18" t="s">
        <v>85</v>
      </c>
    </row>
    <row r="440" s="13" customFormat="1">
      <c r="A440" s="13"/>
      <c r="B440" s="223"/>
      <c r="C440" s="224"/>
      <c r="D440" s="225" t="s">
        <v>168</v>
      </c>
      <c r="E440" s="226" t="s">
        <v>19</v>
      </c>
      <c r="F440" s="227" t="s">
        <v>619</v>
      </c>
      <c r="G440" s="224"/>
      <c r="H440" s="226" t="s">
        <v>19</v>
      </c>
      <c r="I440" s="228"/>
      <c r="J440" s="224"/>
      <c r="K440" s="224"/>
      <c r="L440" s="229"/>
      <c r="M440" s="230"/>
      <c r="N440" s="231"/>
      <c r="O440" s="231"/>
      <c r="P440" s="231"/>
      <c r="Q440" s="231"/>
      <c r="R440" s="231"/>
      <c r="S440" s="231"/>
      <c r="T440" s="23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3" t="s">
        <v>168</v>
      </c>
      <c r="AU440" s="233" t="s">
        <v>85</v>
      </c>
      <c r="AV440" s="13" t="s">
        <v>83</v>
      </c>
      <c r="AW440" s="13" t="s">
        <v>35</v>
      </c>
      <c r="AX440" s="13" t="s">
        <v>75</v>
      </c>
      <c r="AY440" s="233" t="s">
        <v>156</v>
      </c>
    </row>
    <row r="441" s="14" customFormat="1">
      <c r="A441" s="14"/>
      <c r="B441" s="234"/>
      <c r="C441" s="235"/>
      <c r="D441" s="225" t="s">
        <v>168</v>
      </c>
      <c r="E441" s="236" t="s">
        <v>19</v>
      </c>
      <c r="F441" s="237" t="s">
        <v>620</v>
      </c>
      <c r="G441" s="235"/>
      <c r="H441" s="238">
        <v>4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4" t="s">
        <v>168</v>
      </c>
      <c r="AU441" s="244" t="s">
        <v>85</v>
      </c>
      <c r="AV441" s="14" t="s">
        <v>85</v>
      </c>
      <c r="AW441" s="14" t="s">
        <v>35</v>
      </c>
      <c r="AX441" s="14" t="s">
        <v>83</v>
      </c>
      <c r="AY441" s="244" t="s">
        <v>156</v>
      </c>
    </row>
    <row r="442" s="2" customFormat="1" ht="33" customHeight="1">
      <c r="A442" s="39"/>
      <c r="B442" s="40"/>
      <c r="C442" s="205" t="s">
        <v>621</v>
      </c>
      <c r="D442" s="205" t="s">
        <v>159</v>
      </c>
      <c r="E442" s="206" t="s">
        <v>622</v>
      </c>
      <c r="F442" s="207" t="s">
        <v>623</v>
      </c>
      <c r="G442" s="208" t="s">
        <v>162</v>
      </c>
      <c r="H442" s="209">
        <v>9</v>
      </c>
      <c r="I442" s="210"/>
      <c r="J442" s="211">
        <f>ROUND(I442*H442,2)</f>
        <v>0</v>
      </c>
      <c r="K442" s="207" t="s">
        <v>163</v>
      </c>
      <c r="L442" s="45"/>
      <c r="M442" s="212" t="s">
        <v>19</v>
      </c>
      <c r="N442" s="213" t="s">
        <v>46</v>
      </c>
      <c r="O442" s="85"/>
      <c r="P442" s="214">
        <f>O442*H442</f>
        <v>0</v>
      </c>
      <c r="Q442" s="214">
        <v>0.04428</v>
      </c>
      <c r="R442" s="214">
        <f>Q442*H442</f>
        <v>0.39851999999999999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321</v>
      </c>
      <c r="AT442" s="216" t="s">
        <v>159</v>
      </c>
      <c r="AU442" s="216" t="s">
        <v>85</v>
      </c>
      <c r="AY442" s="18" t="s">
        <v>156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83</v>
      </c>
      <c r="BK442" s="217">
        <f>ROUND(I442*H442,2)</f>
        <v>0</v>
      </c>
      <c r="BL442" s="18" t="s">
        <v>321</v>
      </c>
      <c r="BM442" s="216" t="s">
        <v>624</v>
      </c>
    </row>
    <row r="443" s="2" customFormat="1">
      <c r="A443" s="39"/>
      <c r="B443" s="40"/>
      <c r="C443" s="41"/>
      <c r="D443" s="218" t="s">
        <v>166</v>
      </c>
      <c r="E443" s="41"/>
      <c r="F443" s="219" t="s">
        <v>625</v>
      </c>
      <c r="G443" s="41"/>
      <c r="H443" s="41"/>
      <c r="I443" s="220"/>
      <c r="J443" s="41"/>
      <c r="K443" s="41"/>
      <c r="L443" s="45"/>
      <c r="M443" s="221"/>
      <c r="N443" s="222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166</v>
      </c>
      <c r="AU443" s="18" t="s">
        <v>85</v>
      </c>
    </row>
    <row r="444" s="14" customFormat="1">
      <c r="A444" s="14"/>
      <c r="B444" s="234"/>
      <c r="C444" s="235"/>
      <c r="D444" s="225" t="s">
        <v>168</v>
      </c>
      <c r="E444" s="236" t="s">
        <v>19</v>
      </c>
      <c r="F444" s="237" t="s">
        <v>626</v>
      </c>
      <c r="G444" s="235"/>
      <c r="H444" s="238">
        <v>9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4" t="s">
        <v>168</v>
      </c>
      <c r="AU444" s="244" t="s">
        <v>85</v>
      </c>
      <c r="AV444" s="14" t="s">
        <v>85</v>
      </c>
      <c r="AW444" s="14" t="s">
        <v>35</v>
      </c>
      <c r="AX444" s="14" t="s">
        <v>83</v>
      </c>
      <c r="AY444" s="244" t="s">
        <v>156</v>
      </c>
    </row>
    <row r="445" s="2" customFormat="1" ht="37.8" customHeight="1">
      <c r="A445" s="39"/>
      <c r="B445" s="40"/>
      <c r="C445" s="205" t="s">
        <v>627</v>
      </c>
      <c r="D445" s="205" t="s">
        <v>159</v>
      </c>
      <c r="E445" s="206" t="s">
        <v>628</v>
      </c>
      <c r="F445" s="207" t="s">
        <v>629</v>
      </c>
      <c r="G445" s="208" t="s">
        <v>162</v>
      </c>
      <c r="H445" s="209">
        <v>39.807000000000002</v>
      </c>
      <c r="I445" s="210"/>
      <c r="J445" s="211">
        <f>ROUND(I445*H445,2)</f>
        <v>0</v>
      </c>
      <c r="K445" s="207" t="s">
        <v>163</v>
      </c>
      <c r="L445" s="45"/>
      <c r="M445" s="212" t="s">
        <v>19</v>
      </c>
      <c r="N445" s="213" t="s">
        <v>46</v>
      </c>
      <c r="O445" s="85"/>
      <c r="P445" s="214">
        <f>O445*H445</f>
        <v>0</v>
      </c>
      <c r="Q445" s="214">
        <v>0.045539999999999997</v>
      </c>
      <c r="R445" s="214">
        <f>Q445*H445</f>
        <v>1.81281078</v>
      </c>
      <c r="S445" s="214">
        <v>0</v>
      </c>
      <c r="T445" s="215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16" t="s">
        <v>321</v>
      </c>
      <c r="AT445" s="216" t="s">
        <v>159</v>
      </c>
      <c r="AU445" s="216" t="s">
        <v>85</v>
      </c>
      <c r="AY445" s="18" t="s">
        <v>156</v>
      </c>
      <c r="BE445" s="217">
        <f>IF(N445="základní",J445,0)</f>
        <v>0</v>
      </c>
      <c r="BF445" s="217">
        <f>IF(N445="snížená",J445,0)</f>
        <v>0</v>
      </c>
      <c r="BG445" s="217">
        <f>IF(N445="zákl. přenesená",J445,0)</f>
        <v>0</v>
      </c>
      <c r="BH445" s="217">
        <f>IF(N445="sníž. přenesená",J445,0)</f>
        <v>0</v>
      </c>
      <c r="BI445" s="217">
        <f>IF(N445="nulová",J445,0)</f>
        <v>0</v>
      </c>
      <c r="BJ445" s="18" t="s">
        <v>83</v>
      </c>
      <c r="BK445" s="217">
        <f>ROUND(I445*H445,2)</f>
        <v>0</v>
      </c>
      <c r="BL445" s="18" t="s">
        <v>321</v>
      </c>
      <c r="BM445" s="216" t="s">
        <v>630</v>
      </c>
    </row>
    <row r="446" s="2" customFormat="1">
      <c r="A446" s="39"/>
      <c r="B446" s="40"/>
      <c r="C446" s="41"/>
      <c r="D446" s="218" t="s">
        <v>166</v>
      </c>
      <c r="E446" s="41"/>
      <c r="F446" s="219" t="s">
        <v>631</v>
      </c>
      <c r="G446" s="41"/>
      <c r="H446" s="41"/>
      <c r="I446" s="220"/>
      <c r="J446" s="41"/>
      <c r="K446" s="41"/>
      <c r="L446" s="45"/>
      <c r="M446" s="221"/>
      <c r="N446" s="222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166</v>
      </c>
      <c r="AU446" s="18" t="s">
        <v>85</v>
      </c>
    </row>
    <row r="447" s="13" customFormat="1">
      <c r="A447" s="13"/>
      <c r="B447" s="223"/>
      <c r="C447" s="224"/>
      <c r="D447" s="225" t="s">
        <v>168</v>
      </c>
      <c r="E447" s="226" t="s">
        <v>19</v>
      </c>
      <c r="F447" s="227" t="s">
        <v>632</v>
      </c>
      <c r="G447" s="224"/>
      <c r="H447" s="226" t="s">
        <v>19</v>
      </c>
      <c r="I447" s="228"/>
      <c r="J447" s="224"/>
      <c r="K447" s="224"/>
      <c r="L447" s="229"/>
      <c r="M447" s="230"/>
      <c r="N447" s="231"/>
      <c r="O447" s="231"/>
      <c r="P447" s="231"/>
      <c r="Q447" s="231"/>
      <c r="R447" s="231"/>
      <c r="S447" s="231"/>
      <c r="T447" s="23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3" t="s">
        <v>168</v>
      </c>
      <c r="AU447" s="233" t="s">
        <v>85</v>
      </c>
      <c r="AV447" s="13" t="s">
        <v>83</v>
      </c>
      <c r="AW447" s="13" t="s">
        <v>35</v>
      </c>
      <c r="AX447" s="13" t="s">
        <v>75</v>
      </c>
      <c r="AY447" s="233" t="s">
        <v>156</v>
      </c>
    </row>
    <row r="448" s="14" customFormat="1">
      <c r="A448" s="14"/>
      <c r="B448" s="234"/>
      <c r="C448" s="235"/>
      <c r="D448" s="225" t="s">
        <v>168</v>
      </c>
      <c r="E448" s="236" t="s">
        <v>19</v>
      </c>
      <c r="F448" s="237" t="s">
        <v>633</v>
      </c>
      <c r="G448" s="235"/>
      <c r="H448" s="238">
        <v>20.288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4" t="s">
        <v>168</v>
      </c>
      <c r="AU448" s="244" t="s">
        <v>85</v>
      </c>
      <c r="AV448" s="14" t="s">
        <v>85</v>
      </c>
      <c r="AW448" s="14" t="s">
        <v>35</v>
      </c>
      <c r="AX448" s="14" t="s">
        <v>75</v>
      </c>
      <c r="AY448" s="244" t="s">
        <v>156</v>
      </c>
    </row>
    <row r="449" s="13" customFormat="1">
      <c r="A449" s="13"/>
      <c r="B449" s="223"/>
      <c r="C449" s="224"/>
      <c r="D449" s="225" t="s">
        <v>168</v>
      </c>
      <c r="E449" s="226" t="s">
        <v>19</v>
      </c>
      <c r="F449" s="227" t="s">
        <v>634</v>
      </c>
      <c r="G449" s="224"/>
      <c r="H449" s="226" t="s">
        <v>19</v>
      </c>
      <c r="I449" s="228"/>
      <c r="J449" s="224"/>
      <c r="K449" s="224"/>
      <c r="L449" s="229"/>
      <c r="M449" s="230"/>
      <c r="N449" s="231"/>
      <c r="O449" s="231"/>
      <c r="P449" s="231"/>
      <c r="Q449" s="231"/>
      <c r="R449" s="231"/>
      <c r="S449" s="231"/>
      <c r="T449" s="23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3" t="s">
        <v>168</v>
      </c>
      <c r="AU449" s="233" t="s">
        <v>85</v>
      </c>
      <c r="AV449" s="13" t="s">
        <v>83</v>
      </c>
      <c r="AW449" s="13" t="s">
        <v>35</v>
      </c>
      <c r="AX449" s="13" t="s">
        <v>75</v>
      </c>
      <c r="AY449" s="233" t="s">
        <v>156</v>
      </c>
    </row>
    <row r="450" s="14" customFormat="1">
      <c r="A450" s="14"/>
      <c r="B450" s="234"/>
      <c r="C450" s="235"/>
      <c r="D450" s="225" t="s">
        <v>168</v>
      </c>
      <c r="E450" s="236" t="s">
        <v>19</v>
      </c>
      <c r="F450" s="237" t="s">
        <v>635</v>
      </c>
      <c r="G450" s="235"/>
      <c r="H450" s="238">
        <v>19.518999999999998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4" t="s">
        <v>168</v>
      </c>
      <c r="AU450" s="244" t="s">
        <v>85</v>
      </c>
      <c r="AV450" s="14" t="s">
        <v>85</v>
      </c>
      <c r="AW450" s="14" t="s">
        <v>35</v>
      </c>
      <c r="AX450" s="14" t="s">
        <v>75</v>
      </c>
      <c r="AY450" s="244" t="s">
        <v>156</v>
      </c>
    </row>
    <row r="451" s="15" customFormat="1">
      <c r="A451" s="15"/>
      <c r="B451" s="245"/>
      <c r="C451" s="246"/>
      <c r="D451" s="225" t="s">
        <v>168</v>
      </c>
      <c r="E451" s="247" t="s">
        <v>19</v>
      </c>
      <c r="F451" s="248" t="s">
        <v>196</v>
      </c>
      <c r="G451" s="246"/>
      <c r="H451" s="249">
        <v>39.807000000000002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5" t="s">
        <v>168</v>
      </c>
      <c r="AU451" s="255" t="s">
        <v>85</v>
      </c>
      <c r="AV451" s="15" t="s">
        <v>164</v>
      </c>
      <c r="AW451" s="15" t="s">
        <v>35</v>
      </c>
      <c r="AX451" s="15" t="s">
        <v>83</v>
      </c>
      <c r="AY451" s="255" t="s">
        <v>156</v>
      </c>
    </row>
    <row r="452" s="2" customFormat="1" ht="16.5" customHeight="1">
      <c r="A452" s="39"/>
      <c r="B452" s="40"/>
      <c r="C452" s="205" t="s">
        <v>636</v>
      </c>
      <c r="D452" s="205" t="s">
        <v>159</v>
      </c>
      <c r="E452" s="206" t="s">
        <v>637</v>
      </c>
      <c r="F452" s="207" t="s">
        <v>638</v>
      </c>
      <c r="G452" s="208" t="s">
        <v>162</v>
      </c>
      <c r="H452" s="209">
        <v>67.218999999999994</v>
      </c>
      <c r="I452" s="210"/>
      <c r="J452" s="211">
        <f>ROUND(I452*H452,2)</f>
        <v>0</v>
      </c>
      <c r="K452" s="207" t="s">
        <v>163</v>
      </c>
      <c r="L452" s="45"/>
      <c r="M452" s="212" t="s">
        <v>19</v>
      </c>
      <c r="N452" s="213" t="s">
        <v>46</v>
      </c>
      <c r="O452" s="85"/>
      <c r="P452" s="214">
        <f>O452*H452</f>
        <v>0</v>
      </c>
      <c r="Q452" s="214">
        <v>0.00085999999999999998</v>
      </c>
      <c r="R452" s="214">
        <f>Q452*H452</f>
        <v>0.057808339999999993</v>
      </c>
      <c r="S452" s="214">
        <v>0</v>
      </c>
      <c r="T452" s="215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6" t="s">
        <v>321</v>
      </c>
      <c r="AT452" s="216" t="s">
        <v>159</v>
      </c>
      <c r="AU452" s="216" t="s">
        <v>85</v>
      </c>
      <c r="AY452" s="18" t="s">
        <v>156</v>
      </c>
      <c r="BE452" s="217">
        <f>IF(N452="základní",J452,0)</f>
        <v>0</v>
      </c>
      <c r="BF452" s="217">
        <f>IF(N452="snížená",J452,0)</f>
        <v>0</v>
      </c>
      <c r="BG452" s="217">
        <f>IF(N452="zákl. přenesená",J452,0)</f>
        <v>0</v>
      </c>
      <c r="BH452" s="217">
        <f>IF(N452="sníž. přenesená",J452,0)</f>
        <v>0</v>
      </c>
      <c r="BI452" s="217">
        <f>IF(N452="nulová",J452,0)</f>
        <v>0</v>
      </c>
      <c r="BJ452" s="18" t="s">
        <v>83</v>
      </c>
      <c r="BK452" s="217">
        <f>ROUND(I452*H452,2)</f>
        <v>0</v>
      </c>
      <c r="BL452" s="18" t="s">
        <v>321</v>
      </c>
      <c r="BM452" s="216" t="s">
        <v>639</v>
      </c>
    </row>
    <row r="453" s="2" customFormat="1">
      <c r="A453" s="39"/>
      <c r="B453" s="40"/>
      <c r="C453" s="41"/>
      <c r="D453" s="218" t="s">
        <v>166</v>
      </c>
      <c r="E453" s="41"/>
      <c r="F453" s="219" t="s">
        <v>640</v>
      </c>
      <c r="G453" s="41"/>
      <c r="H453" s="41"/>
      <c r="I453" s="220"/>
      <c r="J453" s="41"/>
      <c r="K453" s="41"/>
      <c r="L453" s="45"/>
      <c r="M453" s="221"/>
      <c r="N453" s="222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166</v>
      </c>
      <c r="AU453" s="18" t="s">
        <v>85</v>
      </c>
    </row>
    <row r="454" s="13" customFormat="1">
      <c r="A454" s="13"/>
      <c r="B454" s="223"/>
      <c r="C454" s="224"/>
      <c r="D454" s="225" t="s">
        <v>168</v>
      </c>
      <c r="E454" s="226" t="s">
        <v>19</v>
      </c>
      <c r="F454" s="227" t="s">
        <v>641</v>
      </c>
      <c r="G454" s="224"/>
      <c r="H454" s="226" t="s">
        <v>19</v>
      </c>
      <c r="I454" s="228"/>
      <c r="J454" s="224"/>
      <c r="K454" s="224"/>
      <c r="L454" s="229"/>
      <c r="M454" s="230"/>
      <c r="N454" s="231"/>
      <c r="O454" s="231"/>
      <c r="P454" s="231"/>
      <c r="Q454" s="231"/>
      <c r="R454" s="231"/>
      <c r="S454" s="231"/>
      <c r="T454" s="23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3" t="s">
        <v>168</v>
      </c>
      <c r="AU454" s="233" t="s">
        <v>85</v>
      </c>
      <c r="AV454" s="13" t="s">
        <v>83</v>
      </c>
      <c r="AW454" s="13" t="s">
        <v>35</v>
      </c>
      <c r="AX454" s="13" t="s">
        <v>75</v>
      </c>
      <c r="AY454" s="233" t="s">
        <v>156</v>
      </c>
    </row>
    <row r="455" s="14" customFormat="1">
      <c r="A455" s="14"/>
      <c r="B455" s="234"/>
      <c r="C455" s="235"/>
      <c r="D455" s="225" t="s">
        <v>168</v>
      </c>
      <c r="E455" s="236" t="s">
        <v>19</v>
      </c>
      <c r="F455" s="237" t="s">
        <v>642</v>
      </c>
      <c r="G455" s="235"/>
      <c r="H455" s="238">
        <v>10.125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4" t="s">
        <v>168</v>
      </c>
      <c r="AU455" s="244" t="s">
        <v>85</v>
      </c>
      <c r="AV455" s="14" t="s">
        <v>85</v>
      </c>
      <c r="AW455" s="14" t="s">
        <v>35</v>
      </c>
      <c r="AX455" s="14" t="s">
        <v>75</v>
      </c>
      <c r="AY455" s="244" t="s">
        <v>156</v>
      </c>
    </row>
    <row r="456" s="13" customFormat="1">
      <c r="A456" s="13"/>
      <c r="B456" s="223"/>
      <c r="C456" s="224"/>
      <c r="D456" s="225" t="s">
        <v>168</v>
      </c>
      <c r="E456" s="226" t="s">
        <v>19</v>
      </c>
      <c r="F456" s="227" t="s">
        <v>643</v>
      </c>
      <c r="G456" s="224"/>
      <c r="H456" s="226" t="s">
        <v>19</v>
      </c>
      <c r="I456" s="228"/>
      <c r="J456" s="224"/>
      <c r="K456" s="224"/>
      <c r="L456" s="229"/>
      <c r="M456" s="230"/>
      <c r="N456" s="231"/>
      <c r="O456" s="231"/>
      <c r="P456" s="231"/>
      <c r="Q456" s="231"/>
      <c r="R456" s="231"/>
      <c r="S456" s="231"/>
      <c r="T456" s="23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3" t="s">
        <v>168</v>
      </c>
      <c r="AU456" s="233" t="s">
        <v>85</v>
      </c>
      <c r="AV456" s="13" t="s">
        <v>83</v>
      </c>
      <c r="AW456" s="13" t="s">
        <v>35</v>
      </c>
      <c r="AX456" s="13" t="s">
        <v>75</v>
      </c>
      <c r="AY456" s="233" t="s">
        <v>156</v>
      </c>
    </row>
    <row r="457" s="14" customFormat="1">
      <c r="A457" s="14"/>
      <c r="B457" s="234"/>
      <c r="C457" s="235"/>
      <c r="D457" s="225" t="s">
        <v>168</v>
      </c>
      <c r="E457" s="236" t="s">
        <v>19</v>
      </c>
      <c r="F457" s="237" t="s">
        <v>644</v>
      </c>
      <c r="G457" s="235"/>
      <c r="H457" s="238">
        <v>29.155999999999999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4" t="s">
        <v>168</v>
      </c>
      <c r="AU457" s="244" t="s">
        <v>85</v>
      </c>
      <c r="AV457" s="14" t="s">
        <v>85</v>
      </c>
      <c r="AW457" s="14" t="s">
        <v>35</v>
      </c>
      <c r="AX457" s="14" t="s">
        <v>75</v>
      </c>
      <c r="AY457" s="244" t="s">
        <v>156</v>
      </c>
    </row>
    <row r="458" s="13" customFormat="1">
      <c r="A458" s="13"/>
      <c r="B458" s="223"/>
      <c r="C458" s="224"/>
      <c r="D458" s="225" t="s">
        <v>168</v>
      </c>
      <c r="E458" s="226" t="s">
        <v>19</v>
      </c>
      <c r="F458" s="227" t="s">
        <v>645</v>
      </c>
      <c r="G458" s="224"/>
      <c r="H458" s="226" t="s">
        <v>19</v>
      </c>
      <c r="I458" s="228"/>
      <c r="J458" s="224"/>
      <c r="K458" s="224"/>
      <c r="L458" s="229"/>
      <c r="M458" s="230"/>
      <c r="N458" s="231"/>
      <c r="O458" s="231"/>
      <c r="P458" s="231"/>
      <c r="Q458" s="231"/>
      <c r="R458" s="231"/>
      <c r="S458" s="231"/>
      <c r="T458" s="23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3" t="s">
        <v>168</v>
      </c>
      <c r="AU458" s="233" t="s">
        <v>85</v>
      </c>
      <c r="AV458" s="13" t="s">
        <v>83</v>
      </c>
      <c r="AW458" s="13" t="s">
        <v>35</v>
      </c>
      <c r="AX458" s="13" t="s">
        <v>75</v>
      </c>
      <c r="AY458" s="233" t="s">
        <v>156</v>
      </c>
    </row>
    <row r="459" s="14" customFormat="1">
      <c r="A459" s="14"/>
      <c r="B459" s="234"/>
      <c r="C459" s="235"/>
      <c r="D459" s="225" t="s">
        <v>168</v>
      </c>
      <c r="E459" s="236" t="s">
        <v>19</v>
      </c>
      <c r="F459" s="237" t="s">
        <v>646</v>
      </c>
      <c r="G459" s="235"/>
      <c r="H459" s="238">
        <v>23.25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4" t="s">
        <v>168</v>
      </c>
      <c r="AU459" s="244" t="s">
        <v>85</v>
      </c>
      <c r="AV459" s="14" t="s">
        <v>85</v>
      </c>
      <c r="AW459" s="14" t="s">
        <v>35</v>
      </c>
      <c r="AX459" s="14" t="s">
        <v>75</v>
      </c>
      <c r="AY459" s="244" t="s">
        <v>156</v>
      </c>
    </row>
    <row r="460" s="13" customFormat="1">
      <c r="A460" s="13"/>
      <c r="B460" s="223"/>
      <c r="C460" s="224"/>
      <c r="D460" s="225" t="s">
        <v>168</v>
      </c>
      <c r="E460" s="226" t="s">
        <v>19</v>
      </c>
      <c r="F460" s="227" t="s">
        <v>647</v>
      </c>
      <c r="G460" s="224"/>
      <c r="H460" s="226" t="s">
        <v>19</v>
      </c>
      <c r="I460" s="228"/>
      <c r="J460" s="224"/>
      <c r="K460" s="224"/>
      <c r="L460" s="229"/>
      <c r="M460" s="230"/>
      <c r="N460" s="231"/>
      <c r="O460" s="231"/>
      <c r="P460" s="231"/>
      <c r="Q460" s="231"/>
      <c r="R460" s="231"/>
      <c r="S460" s="231"/>
      <c r="T460" s="23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3" t="s">
        <v>168</v>
      </c>
      <c r="AU460" s="233" t="s">
        <v>85</v>
      </c>
      <c r="AV460" s="13" t="s">
        <v>83</v>
      </c>
      <c r="AW460" s="13" t="s">
        <v>35</v>
      </c>
      <c r="AX460" s="13" t="s">
        <v>75</v>
      </c>
      <c r="AY460" s="233" t="s">
        <v>156</v>
      </c>
    </row>
    <row r="461" s="14" customFormat="1">
      <c r="A461" s="14"/>
      <c r="B461" s="234"/>
      <c r="C461" s="235"/>
      <c r="D461" s="225" t="s">
        <v>168</v>
      </c>
      <c r="E461" s="236" t="s">
        <v>19</v>
      </c>
      <c r="F461" s="237" t="s">
        <v>648</v>
      </c>
      <c r="G461" s="235"/>
      <c r="H461" s="238">
        <v>4.6879999999999997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4" t="s">
        <v>168</v>
      </c>
      <c r="AU461" s="244" t="s">
        <v>85</v>
      </c>
      <c r="AV461" s="14" t="s">
        <v>85</v>
      </c>
      <c r="AW461" s="14" t="s">
        <v>35</v>
      </c>
      <c r="AX461" s="14" t="s">
        <v>75</v>
      </c>
      <c r="AY461" s="244" t="s">
        <v>156</v>
      </c>
    </row>
    <row r="462" s="15" customFormat="1">
      <c r="A462" s="15"/>
      <c r="B462" s="245"/>
      <c r="C462" s="246"/>
      <c r="D462" s="225" t="s">
        <v>168</v>
      </c>
      <c r="E462" s="247" t="s">
        <v>19</v>
      </c>
      <c r="F462" s="248" t="s">
        <v>196</v>
      </c>
      <c r="G462" s="246"/>
      <c r="H462" s="249">
        <v>67.218999999999994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5" t="s">
        <v>168</v>
      </c>
      <c r="AU462" s="255" t="s">
        <v>85</v>
      </c>
      <c r="AV462" s="15" t="s">
        <v>164</v>
      </c>
      <c r="AW462" s="15" t="s">
        <v>35</v>
      </c>
      <c r="AX462" s="15" t="s">
        <v>83</v>
      </c>
      <c r="AY462" s="255" t="s">
        <v>156</v>
      </c>
    </row>
    <row r="463" s="2" customFormat="1" ht="16.5" customHeight="1">
      <c r="A463" s="39"/>
      <c r="B463" s="40"/>
      <c r="C463" s="256" t="s">
        <v>649</v>
      </c>
      <c r="D463" s="256" t="s">
        <v>299</v>
      </c>
      <c r="E463" s="257" t="s">
        <v>650</v>
      </c>
      <c r="F463" s="258" t="s">
        <v>651</v>
      </c>
      <c r="G463" s="259" t="s">
        <v>162</v>
      </c>
      <c r="H463" s="260">
        <v>68.784000000000006</v>
      </c>
      <c r="I463" s="261"/>
      <c r="J463" s="262">
        <f>ROUND(I463*H463,2)</f>
        <v>0</v>
      </c>
      <c r="K463" s="258" t="s">
        <v>163</v>
      </c>
      <c r="L463" s="263"/>
      <c r="M463" s="264" t="s">
        <v>19</v>
      </c>
      <c r="N463" s="265" t="s">
        <v>46</v>
      </c>
      <c r="O463" s="85"/>
      <c r="P463" s="214">
        <f>O463*H463</f>
        <v>0</v>
      </c>
      <c r="Q463" s="214">
        <v>0.0092999999999999992</v>
      </c>
      <c r="R463" s="214">
        <f>Q463*H463</f>
        <v>0.63969120000000002</v>
      </c>
      <c r="S463" s="214">
        <v>0</v>
      </c>
      <c r="T463" s="215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16" t="s">
        <v>414</v>
      </c>
      <c r="AT463" s="216" t="s">
        <v>299</v>
      </c>
      <c r="AU463" s="216" t="s">
        <v>85</v>
      </c>
      <c r="AY463" s="18" t="s">
        <v>156</v>
      </c>
      <c r="BE463" s="217">
        <f>IF(N463="základní",J463,0)</f>
        <v>0</v>
      </c>
      <c r="BF463" s="217">
        <f>IF(N463="snížená",J463,0)</f>
        <v>0</v>
      </c>
      <c r="BG463" s="217">
        <f>IF(N463="zákl. přenesená",J463,0)</f>
        <v>0</v>
      </c>
      <c r="BH463" s="217">
        <f>IF(N463="sníž. přenesená",J463,0)</f>
        <v>0</v>
      </c>
      <c r="BI463" s="217">
        <f>IF(N463="nulová",J463,0)</f>
        <v>0</v>
      </c>
      <c r="BJ463" s="18" t="s">
        <v>83</v>
      </c>
      <c r="BK463" s="217">
        <f>ROUND(I463*H463,2)</f>
        <v>0</v>
      </c>
      <c r="BL463" s="18" t="s">
        <v>321</v>
      </c>
      <c r="BM463" s="216" t="s">
        <v>652</v>
      </c>
    </row>
    <row r="464" s="14" customFormat="1">
      <c r="A464" s="14"/>
      <c r="B464" s="234"/>
      <c r="C464" s="235"/>
      <c r="D464" s="225" t="s">
        <v>168</v>
      </c>
      <c r="E464" s="235"/>
      <c r="F464" s="237" t="s">
        <v>653</v>
      </c>
      <c r="G464" s="235"/>
      <c r="H464" s="238">
        <v>68.784000000000006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4" t="s">
        <v>168</v>
      </c>
      <c r="AU464" s="244" t="s">
        <v>85</v>
      </c>
      <c r="AV464" s="14" t="s">
        <v>85</v>
      </c>
      <c r="AW464" s="14" t="s">
        <v>4</v>
      </c>
      <c r="AX464" s="14" t="s">
        <v>83</v>
      </c>
      <c r="AY464" s="244" t="s">
        <v>156</v>
      </c>
    </row>
    <row r="465" s="2" customFormat="1" ht="16.5" customHeight="1">
      <c r="A465" s="39"/>
      <c r="B465" s="40"/>
      <c r="C465" s="256" t="s">
        <v>654</v>
      </c>
      <c r="D465" s="256" t="s">
        <v>299</v>
      </c>
      <c r="E465" s="257" t="s">
        <v>655</v>
      </c>
      <c r="F465" s="258" t="s">
        <v>656</v>
      </c>
      <c r="G465" s="259" t="s">
        <v>162</v>
      </c>
      <c r="H465" s="260">
        <v>5.157</v>
      </c>
      <c r="I465" s="261"/>
      <c r="J465" s="262">
        <f>ROUND(I465*H465,2)</f>
        <v>0</v>
      </c>
      <c r="K465" s="258" t="s">
        <v>163</v>
      </c>
      <c r="L465" s="263"/>
      <c r="M465" s="264" t="s">
        <v>19</v>
      </c>
      <c r="N465" s="265" t="s">
        <v>46</v>
      </c>
      <c r="O465" s="85"/>
      <c r="P465" s="214">
        <f>O465*H465</f>
        <v>0</v>
      </c>
      <c r="Q465" s="214">
        <v>0.010500000000000001</v>
      </c>
      <c r="R465" s="214">
        <f>Q465*H465</f>
        <v>0.054148500000000002</v>
      </c>
      <c r="S465" s="214">
        <v>0</v>
      </c>
      <c r="T465" s="215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16" t="s">
        <v>414</v>
      </c>
      <c r="AT465" s="216" t="s">
        <v>299</v>
      </c>
      <c r="AU465" s="216" t="s">
        <v>85</v>
      </c>
      <c r="AY465" s="18" t="s">
        <v>156</v>
      </c>
      <c r="BE465" s="217">
        <f>IF(N465="základní",J465,0)</f>
        <v>0</v>
      </c>
      <c r="BF465" s="217">
        <f>IF(N465="snížená",J465,0)</f>
        <v>0</v>
      </c>
      <c r="BG465" s="217">
        <f>IF(N465="zákl. přenesená",J465,0)</f>
        <v>0</v>
      </c>
      <c r="BH465" s="217">
        <f>IF(N465="sníž. přenesená",J465,0)</f>
        <v>0</v>
      </c>
      <c r="BI465" s="217">
        <f>IF(N465="nulová",J465,0)</f>
        <v>0</v>
      </c>
      <c r="BJ465" s="18" t="s">
        <v>83</v>
      </c>
      <c r="BK465" s="217">
        <f>ROUND(I465*H465,2)</f>
        <v>0</v>
      </c>
      <c r="BL465" s="18" t="s">
        <v>321</v>
      </c>
      <c r="BM465" s="216" t="s">
        <v>657</v>
      </c>
    </row>
    <row r="466" s="13" customFormat="1">
      <c r="A466" s="13"/>
      <c r="B466" s="223"/>
      <c r="C466" s="224"/>
      <c r="D466" s="225" t="s">
        <v>168</v>
      </c>
      <c r="E466" s="226" t="s">
        <v>19</v>
      </c>
      <c r="F466" s="227" t="s">
        <v>647</v>
      </c>
      <c r="G466" s="224"/>
      <c r="H466" s="226" t="s">
        <v>19</v>
      </c>
      <c r="I466" s="228"/>
      <c r="J466" s="224"/>
      <c r="K466" s="224"/>
      <c r="L466" s="229"/>
      <c r="M466" s="230"/>
      <c r="N466" s="231"/>
      <c r="O466" s="231"/>
      <c r="P466" s="231"/>
      <c r="Q466" s="231"/>
      <c r="R466" s="231"/>
      <c r="S466" s="231"/>
      <c r="T466" s="23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3" t="s">
        <v>168</v>
      </c>
      <c r="AU466" s="233" t="s">
        <v>85</v>
      </c>
      <c r="AV466" s="13" t="s">
        <v>83</v>
      </c>
      <c r="AW466" s="13" t="s">
        <v>35</v>
      </c>
      <c r="AX466" s="13" t="s">
        <v>75</v>
      </c>
      <c r="AY466" s="233" t="s">
        <v>156</v>
      </c>
    </row>
    <row r="467" s="14" customFormat="1">
      <c r="A467" s="14"/>
      <c r="B467" s="234"/>
      <c r="C467" s="235"/>
      <c r="D467" s="225" t="s">
        <v>168</v>
      </c>
      <c r="E467" s="236" t="s">
        <v>19</v>
      </c>
      <c r="F467" s="237" t="s">
        <v>648</v>
      </c>
      <c r="G467" s="235"/>
      <c r="H467" s="238">
        <v>4.6879999999999997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4" t="s">
        <v>168</v>
      </c>
      <c r="AU467" s="244" t="s">
        <v>85</v>
      </c>
      <c r="AV467" s="14" t="s">
        <v>85</v>
      </c>
      <c r="AW467" s="14" t="s">
        <v>35</v>
      </c>
      <c r="AX467" s="14" t="s">
        <v>83</v>
      </c>
      <c r="AY467" s="244" t="s">
        <v>156</v>
      </c>
    </row>
    <row r="468" s="14" customFormat="1">
      <c r="A468" s="14"/>
      <c r="B468" s="234"/>
      <c r="C468" s="235"/>
      <c r="D468" s="225" t="s">
        <v>168</v>
      </c>
      <c r="E468" s="235"/>
      <c r="F468" s="237" t="s">
        <v>658</v>
      </c>
      <c r="G468" s="235"/>
      <c r="H468" s="238">
        <v>5.157</v>
      </c>
      <c r="I468" s="239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4" t="s">
        <v>168</v>
      </c>
      <c r="AU468" s="244" t="s">
        <v>85</v>
      </c>
      <c r="AV468" s="14" t="s">
        <v>85</v>
      </c>
      <c r="AW468" s="14" t="s">
        <v>4</v>
      </c>
      <c r="AX468" s="14" t="s">
        <v>83</v>
      </c>
      <c r="AY468" s="244" t="s">
        <v>156</v>
      </c>
    </row>
    <row r="469" s="2" customFormat="1" ht="37.8" customHeight="1">
      <c r="A469" s="39"/>
      <c r="B469" s="40"/>
      <c r="C469" s="205" t="s">
        <v>659</v>
      </c>
      <c r="D469" s="205" t="s">
        <v>159</v>
      </c>
      <c r="E469" s="206" t="s">
        <v>660</v>
      </c>
      <c r="F469" s="207" t="s">
        <v>661</v>
      </c>
      <c r="G469" s="208" t="s">
        <v>162</v>
      </c>
      <c r="H469" s="209">
        <v>16.388000000000002</v>
      </c>
      <c r="I469" s="210"/>
      <c r="J469" s="211">
        <f>ROUND(I469*H469,2)</f>
        <v>0</v>
      </c>
      <c r="K469" s="207" t="s">
        <v>19</v>
      </c>
      <c r="L469" s="45"/>
      <c r="M469" s="212" t="s">
        <v>19</v>
      </c>
      <c r="N469" s="213" t="s">
        <v>46</v>
      </c>
      <c r="O469" s="85"/>
      <c r="P469" s="214">
        <f>O469*H469</f>
        <v>0</v>
      </c>
      <c r="Q469" s="214">
        <v>0.04589</v>
      </c>
      <c r="R469" s="214">
        <f>Q469*H469</f>
        <v>0.75204532000000013</v>
      </c>
      <c r="S469" s="214">
        <v>0</v>
      </c>
      <c r="T469" s="215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16" t="s">
        <v>321</v>
      </c>
      <c r="AT469" s="216" t="s">
        <v>159</v>
      </c>
      <c r="AU469" s="216" t="s">
        <v>85</v>
      </c>
      <c r="AY469" s="18" t="s">
        <v>156</v>
      </c>
      <c r="BE469" s="217">
        <f>IF(N469="základní",J469,0)</f>
        <v>0</v>
      </c>
      <c r="BF469" s="217">
        <f>IF(N469="snížená",J469,0)</f>
        <v>0</v>
      </c>
      <c r="BG469" s="217">
        <f>IF(N469="zákl. přenesená",J469,0)</f>
        <v>0</v>
      </c>
      <c r="BH469" s="217">
        <f>IF(N469="sníž. přenesená",J469,0)</f>
        <v>0</v>
      </c>
      <c r="BI469" s="217">
        <f>IF(N469="nulová",J469,0)</f>
        <v>0</v>
      </c>
      <c r="BJ469" s="18" t="s">
        <v>83</v>
      </c>
      <c r="BK469" s="217">
        <f>ROUND(I469*H469,2)</f>
        <v>0</v>
      </c>
      <c r="BL469" s="18" t="s">
        <v>321</v>
      </c>
      <c r="BM469" s="216" t="s">
        <v>662</v>
      </c>
    </row>
    <row r="470" s="13" customFormat="1">
      <c r="A470" s="13"/>
      <c r="B470" s="223"/>
      <c r="C470" s="224"/>
      <c r="D470" s="225" t="s">
        <v>168</v>
      </c>
      <c r="E470" s="226" t="s">
        <v>19</v>
      </c>
      <c r="F470" s="227" t="s">
        <v>663</v>
      </c>
      <c r="G470" s="224"/>
      <c r="H470" s="226" t="s">
        <v>19</v>
      </c>
      <c r="I470" s="228"/>
      <c r="J470" s="224"/>
      <c r="K470" s="224"/>
      <c r="L470" s="229"/>
      <c r="M470" s="230"/>
      <c r="N470" s="231"/>
      <c r="O470" s="231"/>
      <c r="P470" s="231"/>
      <c r="Q470" s="231"/>
      <c r="R470" s="231"/>
      <c r="S470" s="231"/>
      <c r="T470" s="23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3" t="s">
        <v>168</v>
      </c>
      <c r="AU470" s="233" t="s">
        <v>85</v>
      </c>
      <c r="AV470" s="13" t="s">
        <v>83</v>
      </c>
      <c r="AW470" s="13" t="s">
        <v>35</v>
      </c>
      <c r="AX470" s="13" t="s">
        <v>75</v>
      </c>
      <c r="AY470" s="233" t="s">
        <v>156</v>
      </c>
    </row>
    <row r="471" s="14" customFormat="1">
      <c r="A471" s="14"/>
      <c r="B471" s="234"/>
      <c r="C471" s="235"/>
      <c r="D471" s="225" t="s">
        <v>168</v>
      </c>
      <c r="E471" s="236" t="s">
        <v>19</v>
      </c>
      <c r="F471" s="237" t="s">
        <v>664</v>
      </c>
      <c r="G471" s="235"/>
      <c r="H471" s="238">
        <v>2.5499999999999998</v>
      </c>
      <c r="I471" s="239"/>
      <c r="J471" s="235"/>
      <c r="K471" s="235"/>
      <c r="L471" s="240"/>
      <c r="M471" s="241"/>
      <c r="N471" s="242"/>
      <c r="O471" s="242"/>
      <c r="P471" s="242"/>
      <c r="Q471" s="242"/>
      <c r="R471" s="242"/>
      <c r="S471" s="242"/>
      <c r="T471" s="24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4" t="s">
        <v>168</v>
      </c>
      <c r="AU471" s="244" t="s">
        <v>85</v>
      </c>
      <c r="AV471" s="14" t="s">
        <v>85</v>
      </c>
      <c r="AW471" s="14" t="s">
        <v>35</v>
      </c>
      <c r="AX471" s="14" t="s">
        <v>75</v>
      </c>
      <c r="AY471" s="244" t="s">
        <v>156</v>
      </c>
    </row>
    <row r="472" s="13" customFormat="1">
      <c r="A472" s="13"/>
      <c r="B472" s="223"/>
      <c r="C472" s="224"/>
      <c r="D472" s="225" t="s">
        <v>168</v>
      </c>
      <c r="E472" s="226" t="s">
        <v>19</v>
      </c>
      <c r="F472" s="227" t="s">
        <v>665</v>
      </c>
      <c r="G472" s="224"/>
      <c r="H472" s="226" t="s">
        <v>19</v>
      </c>
      <c r="I472" s="228"/>
      <c r="J472" s="224"/>
      <c r="K472" s="224"/>
      <c r="L472" s="229"/>
      <c r="M472" s="230"/>
      <c r="N472" s="231"/>
      <c r="O472" s="231"/>
      <c r="P472" s="231"/>
      <c r="Q472" s="231"/>
      <c r="R472" s="231"/>
      <c r="S472" s="231"/>
      <c r="T472" s="23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3" t="s">
        <v>168</v>
      </c>
      <c r="AU472" s="233" t="s">
        <v>85</v>
      </c>
      <c r="AV472" s="13" t="s">
        <v>83</v>
      </c>
      <c r="AW472" s="13" t="s">
        <v>35</v>
      </c>
      <c r="AX472" s="13" t="s">
        <v>75</v>
      </c>
      <c r="AY472" s="233" t="s">
        <v>156</v>
      </c>
    </row>
    <row r="473" s="14" customFormat="1">
      <c r="A473" s="14"/>
      <c r="B473" s="234"/>
      <c r="C473" s="235"/>
      <c r="D473" s="225" t="s">
        <v>168</v>
      </c>
      <c r="E473" s="236" t="s">
        <v>19</v>
      </c>
      <c r="F473" s="237" t="s">
        <v>666</v>
      </c>
      <c r="G473" s="235"/>
      <c r="H473" s="238">
        <v>7.125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4" t="s">
        <v>168</v>
      </c>
      <c r="AU473" s="244" t="s">
        <v>85</v>
      </c>
      <c r="AV473" s="14" t="s">
        <v>85</v>
      </c>
      <c r="AW473" s="14" t="s">
        <v>35</v>
      </c>
      <c r="AX473" s="14" t="s">
        <v>75</v>
      </c>
      <c r="AY473" s="244" t="s">
        <v>156</v>
      </c>
    </row>
    <row r="474" s="13" customFormat="1">
      <c r="A474" s="13"/>
      <c r="B474" s="223"/>
      <c r="C474" s="224"/>
      <c r="D474" s="225" t="s">
        <v>168</v>
      </c>
      <c r="E474" s="226" t="s">
        <v>19</v>
      </c>
      <c r="F474" s="227" t="s">
        <v>647</v>
      </c>
      <c r="G474" s="224"/>
      <c r="H474" s="226" t="s">
        <v>19</v>
      </c>
      <c r="I474" s="228"/>
      <c r="J474" s="224"/>
      <c r="K474" s="224"/>
      <c r="L474" s="229"/>
      <c r="M474" s="230"/>
      <c r="N474" s="231"/>
      <c r="O474" s="231"/>
      <c r="P474" s="231"/>
      <c r="Q474" s="231"/>
      <c r="R474" s="231"/>
      <c r="S474" s="231"/>
      <c r="T474" s="23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3" t="s">
        <v>168</v>
      </c>
      <c r="AU474" s="233" t="s">
        <v>85</v>
      </c>
      <c r="AV474" s="13" t="s">
        <v>83</v>
      </c>
      <c r="AW474" s="13" t="s">
        <v>35</v>
      </c>
      <c r="AX474" s="13" t="s">
        <v>75</v>
      </c>
      <c r="AY474" s="233" t="s">
        <v>156</v>
      </c>
    </row>
    <row r="475" s="14" customFormat="1">
      <c r="A475" s="14"/>
      <c r="B475" s="234"/>
      <c r="C475" s="235"/>
      <c r="D475" s="225" t="s">
        <v>168</v>
      </c>
      <c r="E475" s="236" t="s">
        <v>19</v>
      </c>
      <c r="F475" s="237" t="s">
        <v>667</v>
      </c>
      <c r="G475" s="235"/>
      <c r="H475" s="238">
        <v>6.7130000000000001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4" t="s">
        <v>168</v>
      </c>
      <c r="AU475" s="244" t="s">
        <v>85</v>
      </c>
      <c r="AV475" s="14" t="s">
        <v>85</v>
      </c>
      <c r="AW475" s="14" t="s">
        <v>35</v>
      </c>
      <c r="AX475" s="14" t="s">
        <v>75</v>
      </c>
      <c r="AY475" s="244" t="s">
        <v>156</v>
      </c>
    </row>
    <row r="476" s="15" customFormat="1">
      <c r="A476" s="15"/>
      <c r="B476" s="245"/>
      <c r="C476" s="246"/>
      <c r="D476" s="225" t="s">
        <v>168</v>
      </c>
      <c r="E476" s="247" t="s">
        <v>19</v>
      </c>
      <c r="F476" s="248" t="s">
        <v>196</v>
      </c>
      <c r="G476" s="246"/>
      <c r="H476" s="249">
        <v>16.388000000000002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5" t="s">
        <v>168</v>
      </c>
      <c r="AU476" s="255" t="s">
        <v>85</v>
      </c>
      <c r="AV476" s="15" t="s">
        <v>164</v>
      </c>
      <c r="AW476" s="15" t="s">
        <v>35</v>
      </c>
      <c r="AX476" s="15" t="s">
        <v>83</v>
      </c>
      <c r="AY476" s="255" t="s">
        <v>156</v>
      </c>
    </row>
    <row r="477" s="2" customFormat="1" ht="44.25" customHeight="1">
      <c r="A477" s="39"/>
      <c r="B477" s="40"/>
      <c r="C477" s="205" t="s">
        <v>668</v>
      </c>
      <c r="D477" s="205" t="s">
        <v>159</v>
      </c>
      <c r="E477" s="206" t="s">
        <v>669</v>
      </c>
      <c r="F477" s="207" t="s">
        <v>670</v>
      </c>
      <c r="G477" s="208" t="s">
        <v>162</v>
      </c>
      <c r="H477" s="209">
        <v>49.780999999999999</v>
      </c>
      <c r="I477" s="210"/>
      <c r="J477" s="211">
        <f>ROUND(I477*H477,2)</f>
        <v>0</v>
      </c>
      <c r="K477" s="207" t="s">
        <v>163</v>
      </c>
      <c r="L477" s="45"/>
      <c r="M477" s="212" t="s">
        <v>19</v>
      </c>
      <c r="N477" s="213" t="s">
        <v>46</v>
      </c>
      <c r="O477" s="85"/>
      <c r="P477" s="214">
        <f>O477*H477</f>
        <v>0</v>
      </c>
      <c r="Q477" s="214">
        <v>0.03005</v>
      </c>
      <c r="R477" s="214">
        <f>Q477*H477</f>
        <v>1.4959190499999999</v>
      </c>
      <c r="S477" s="214">
        <v>0</v>
      </c>
      <c r="T477" s="215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16" t="s">
        <v>321</v>
      </c>
      <c r="AT477" s="216" t="s">
        <v>159</v>
      </c>
      <c r="AU477" s="216" t="s">
        <v>85</v>
      </c>
      <c r="AY477" s="18" t="s">
        <v>156</v>
      </c>
      <c r="BE477" s="217">
        <f>IF(N477="základní",J477,0)</f>
        <v>0</v>
      </c>
      <c r="BF477" s="217">
        <f>IF(N477="snížená",J477,0)</f>
        <v>0</v>
      </c>
      <c r="BG477" s="217">
        <f>IF(N477="zákl. přenesená",J477,0)</f>
        <v>0</v>
      </c>
      <c r="BH477" s="217">
        <f>IF(N477="sníž. přenesená",J477,0)</f>
        <v>0</v>
      </c>
      <c r="BI477" s="217">
        <f>IF(N477="nulová",J477,0)</f>
        <v>0</v>
      </c>
      <c r="BJ477" s="18" t="s">
        <v>83</v>
      </c>
      <c r="BK477" s="217">
        <f>ROUND(I477*H477,2)</f>
        <v>0</v>
      </c>
      <c r="BL477" s="18" t="s">
        <v>321</v>
      </c>
      <c r="BM477" s="216" t="s">
        <v>671</v>
      </c>
    </row>
    <row r="478" s="2" customFormat="1">
      <c r="A478" s="39"/>
      <c r="B478" s="40"/>
      <c r="C478" s="41"/>
      <c r="D478" s="218" t="s">
        <v>166</v>
      </c>
      <c r="E478" s="41"/>
      <c r="F478" s="219" t="s">
        <v>672</v>
      </c>
      <c r="G478" s="41"/>
      <c r="H478" s="41"/>
      <c r="I478" s="220"/>
      <c r="J478" s="41"/>
      <c r="K478" s="41"/>
      <c r="L478" s="45"/>
      <c r="M478" s="221"/>
      <c r="N478" s="222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166</v>
      </c>
      <c r="AU478" s="18" t="s">
        <v>85</v>
      </c>
    </row>
    <row r="479" s="13" customFormat="1">
      <c r="A479" s="13"/>
      <c r="B479" s="223"/>
      <c r="C479" s="224"/>
      <c r="D479" s="225" t="s">
        <v>168</v>
      </c>
      <c r="E479" s="226" t="s">
        <v>19</v>
      </c>
      <c r="F479" s="227" t="s">
        <v>673</v>
      </c>
      <c r="G479" s="224"/>
      <c r="H479" s="226" t="s">
        <v>19</v>
      </c>
      <c r="I479" s="228"/>
      <c r="J479" s="224"/>
      <c r="K479" s="224"/>
      <c r="L479" s="229"/>
      <c r="M479" s="230"/>
      <c r="N479" s="231"/>
      <c r="O479" s="231"/>
      <c r="P479" s="231"/>
      <c r="Q479" s="231"/>
      <c r="R479" s="231"/>
      <c r="S479" s="231"/>
      <c r="T479" s="23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3" t="s">
        <v>168</v>
      </c>
      <c r="AU479" s="233" t="s">
        <v>85</v>
      </c>
      <c r="AV479" s="13" t="s">
        <v>83</v>
      </c>
      <c r="AW479" s="13" t="s">
        <v>35</v>
      </c>
      <c r="AX479" s="13" t="s">
        <v>75</v>
      </c>
      <c r="AY479" s="233" t="s">
        <v>156</v>
      </c>
    </row>
    <row r="480" s="14" customFormat="1">
      <c r="A480" s="14"/>
      <c r="B480" s="234"/>
      <c r="C480" s="235"/>
      <c r="D480" s="225" t="s">
        <v>168</v>
      </c>
      <c r="E480" s="236" t="s">
        <v>19</v>
      </c>
      <c r="F480" s="237" t="s">
        <v>674</v>
      </c>
      <c r="G480" s="235"/>
      <c r="H480" s="238">
        <v>19.5</v>
      </c>
      <c r="I480" s="239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4" t="s">
        <v>168</v>
      </c>
      <c r="AU480" s="244" t="s">
        <v>85</v>
      </c>
      <c r="AV480" s="14" t="s">
        <v>85</v>
      </c>
      <c r="AW480" s="14" t="s">
        <v>35</v>
      </c>
      <c r="AX480" s="14" t="s">
        <v>75</v>
      </c>
      <c r="AY480" s="244" t="s">
        <v>156</v>
      </c>
    </row>
    <row r="481" s="13" customFormat="1">
      <c r="A481" s="13"/>
      <c r="B481" s="223"/>
      <c r="C481" s="224"/>
      <c r="D481" s="225" t="s">
        <v>168</v>
      </c>
      <c r="E481" s="226" t="s">
        <v>19</v>
      </c>
      <c r="F481" s="227" t="s">
        <v>675</v>
      </c>
      <c r="G481" s="224"/>
      <c r="H481" s="226" t="s">
        <v>19</v>
      </c>
      <c r="I481" s="228"/>
      <c r="J481" s="224"/>
      <c r="K481" s="224"/>
      <c r="L481" s="229"/>
      <c r="M481" s="230"/>
      <c r="N481" s="231"/>
      <c r="O481" s="231"/>
      <c r="P481" s="231"/>
      <c r="Q481" s="231"/>
      <c r="R481" s="231"/>
      <c r="S481" s="231"/>
      <c r="T481" s="23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3" t="s">
        <v>168</v>
      </c>
      <c r="AU481" s="233" t="s">
        <v>85</v>
      </c>
      <c r="AV481" s="13" t="s">
        <v>83</v>
      </c>
      <c r="AW481" s="13" t="s">
        <v>35</v>
      </c>
      <c r="AX481" s="13" t="s">
        <v>75</v>
      </c>
      <c r="AY481" s="233" t="s">
        <v>156</v>
      </c>
    </row>
    <row r="482" s="14" customFormat="1">
      <c r="A482" s="14"/>
      <c r="B482" s="234"/>
      <c r="C482" s="235"/>
      <c r="D482" s="225" t="s">
        <v>168</v>
      </c>
      <c r="E482" s="236" t="s">
        <v>19</v>
      </c>
      <c r="F482" s="237" t="s">
        <v>674</v>
      </c>
      <c r="G482" s="235"/>
      <c r="H482" s="238">
        <v>19.5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4" t="s">
        <v>168</v>
      </c>
      <c r="AU482" s="244" t="s">
        <v>85</v>
      </c>
      <c r="AV482" s="14" t="s">
        <v>85</v>
      </c>
      <c r="AW482" s="14" t="s">
        <v>35</v>
      </c>
      <c r="AX482" s="14" t="s">
        <v>75</v>
      </c>
      <c r="AY482" s="244" t="s">
        <v>156</v>
      </c>
    </row>
    <row r="483" s="13" customFormat="1">
      <c r="A483" s="13"/>
      <c r="B483" s="223"/>
      <c r="C483" s="224"/>
      <c r="D483" s="225" t="s">
        <v>168</v>
      </c>
      <c r="E483" s="226" t="s">
        <v>19</v>
      </c>
      <c r="F483" s="227" t="s">
        <v>665</v>
      </c>
      <c r="G483" s="224"/>
      <c r="H483" s="226" t="s">
        <v>19</v>
      </c>
      <c r="I483" s="228"/>
      <c r="J483" s="224"/>
      <c r="K483" s="224"/>
      <c r="L483" s="229"/>
      <c r="M483" s="230"/>
      <c r="N483" s="231"/>
      <c r="O483" s="231"/>
      <c r="P483" s="231"/>
      <c r="Q483" s="231"/>
      <c r="R483" s="231"/>
      <c r="S483" s="231"/>
      <c r="T483" s="23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3" t="s">
        <v>168</v>
      </c>
      <c r="AU483" s="233" t="s">
        <v>85</v>
      </c>
      <c r="AV483" s="13" t="s">
        <v>83</v>
      </c>
      <c r="AW483" s="13" t="s">
        <v>35</v>
      </c>
      <c r="AX483" s="13" t="s">
        <v>75</v>
      </c>
      <c r="AY483" s="233" t="s">
        <v>156</v>
      </c>
    </row>
    <row r="484" s="14" customFormat="1">
      <c r="A484" s="14"/>
      <c r="B484" s="234"/>
      <c r="C484" s="235"/>
      <c r="D484" s="225" t="s">
        <v>168</v>
      </c>
      <c r="E484" s="236" t="s">
        <v>19</v>
      </c>
      <c r="F484" s="237" t="s">
        <v>676</v>
      </c>
      <c r="G484" s="235"/>
      <c r="H484" s="238">
        <v>10.781000000000001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4" t="s">
        <v>168</v>
      </c>
      <c r="AU484" s="244" t="s">
        <v>85</v>
      </c>
      <c r="AV484" s="14" t="s">
        <v>85</v>
      </c>
      <c r="AW484" s="14" t="s">
        <v>35</v>
      </c>
      <c r="AX484" s="14" t="s">
        <v>75</v>
      </c>
      <c r="AY484" s="244" t="s">
        <v>156</v>
      </c>
    </row>
    <row r="485" s="15" customFormat="1">
      <c r="A485" s="15"/>
      <c r="B485" s="245"/>
      <c r="C485" s="246"/>
      <c r="D485" s="225" t="s">
        <v>168</v>
      </c>
      <c r="E485" s="247" t="s">
        <v>19</v>
      </c>
      <c r="F485" s="248" t="s">
        <v>196</v>
      </c>
      <c r="G485" s="246"/>
      <c r="H485" s="249">
        <v>49.780999999999999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5" t="s">
        <v>168</v>
      </c>
      <c r="AU485" s="255" t="s">
        <v>85</v>
      </c>
      <c r="AV485" s="15" t="s">
        <v>164</v>
      </c>
      <c r="AW485" s="15" t="s">
        <v>35</v>
      </c>
      <c r="AX485" s="15" t="s">
        <v>83</v>
      </c>
      <c r="AY485" s="255" t="s">
        <v>156</v>
      </c>
    </row>
    <row r="486" s="2" customFormat="1" ht="33" customHeight="1">
      <c r="A486" s="39"/>
      <c r="B486" s="40"/>
      <c r="C486" s="205" t="s">
        <v>677</v>
      </c>
      <c r="D486" s="205" t="s">
        <v>159</v>
      </c>
      <c r="E486" s="206" t="s">
        <v>678</v>
      </c>
      <c r="F486" s="207" t="s">
        <v>679</v>
      </c>
      <c r="G486" s="208" t="s">
        <v>162</v>
      </c>
      <c r="H486" s="209">
        <v>14.68</v>
      </c>
      <c r="I486" s="210"/>
      <c r="J486" s="211">
        <f>ROUND(I486*H486,2)</f>
        <v>0</v>
      </c>
      <c r="K486" s="207" t="s">
        <v>19</v>
      </c>
      <c r="L486" s="45"/>
      <c r="M486" s="212" t="s">
        <v>19</v>
      </c>
      <c r="N486" s="213" t="s">
        <v>46</v>
      </c>
      <c r="O486" s="85"/>
      <c r="P486" s="214">
        <f>O486*H486</f>
        <v>0</v>
      </c>
      <c r="Q486" s="214">
        <v>0.02503</v>
      </c>
      <c r="R486" s="214">
        <f>Q486*H486</f>
        <v>0.3674404</v>
      </c>
      <c r="S486" s="214">
        <v>0</v>
      </c>
      <c r="T486" s="215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16" t="s">
        <v>321</v>
      </c>
      <c r="AT486" s="216" t="s">
        <v>159</v>
      </c>
      <c r="AU486" s="216" t="s">
        <v>85</v>
      </c>
      <c r="AY486" s="18" t="s">
        <v>156</v>
      </c>
      <c r="BE486" s="217">
        <f>IF(N486="základní",J486,0)</f>
        <v>0</v>
      </c>
      <c r="BF486" s="217">
        <f>IF(N486="snížená",J486,0)</f>
        <v>0</v>
      </c>
      <c r="BG486" s="217">
        <f>IF(N486="zákl. přenesená",J486,0)</f>
        <v>0</v>
      </c>
      <c r="BH486" s="217">
        <f>IF(N486="sníž. přenesená",J486,0)</f>
        <v>0</v>
      </c>
      <c r="BI486" s="217">
        <f>IF(N486="nulová",J486,0)</f>
        <v>0</v>
      </c>
      <c r="BJ486" s="18" t="s">
        <v>83</v>
      </c>
      <c r="BK486" s="217">
        <f>ROUND(I486*H486,2)</f>
        <v>0</v>
      </c>
      <c r="BL486" s="18" t="s">
        <v>321</v>
      </c>
      <c r="BM486" s="216" t="s">
        <v>680</v>
      </c>
    </row>
    <row r="487" s="13" customFormat="1">
      <c r="A487" s="13"/>
      <c r="B487" s="223"/>
      <c r="C487" s="224"/>
      <c r="D487" s="225" t="s">
        <v>168</v>
      </c>
      <c r="E487" s="226" t="s">
        <v>19</v>
      </c>
      <c r="F487" s="227" t="s">
        <v>681</v>
      </c>
      <c r="G487" s="224"/>
      <c r="H487" s="226" t="s">
        <v>19</v>
      </c>
      <c r="I487" s="228"/>
      <c r="J487" s="224"/>
      <c r="K487" s="224"/>
      <c r="L487" s="229"/>
      <c r="M487" s="230"/>
      <c r="N487" s="231"/>
      <c r="O487" s="231"/>
      <c r="P487" s="231"/>
      <c r="Q487" s="231"/>
      <c r="R487" s="231"/>
      <c r="S487" s="231"/>
      <c r="T487" s="23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3" t="s">
        <v>168</v>
      </c>
      <c r="AU487" s="233" t="s">
        <v>85</v>
      </c>
      <c r="AV487" s="13" t="s">
        <v>83</v>
      </c>
      <c r="AW487" s="13" t="s">
        <v>35</v>
      </c>
      <c r="AX487" s="13" t="s">
        <v>75</v>
      </c>
      <c r="AY487" s="233" t="s">
        <v>156</v>
      </c>
    </row>
    <row r="488" s="13" customFormat="1">
      <c r="A488" s="13"/>
      <c r="B488" s="223"/>
      <c r="C488" s="224"/>
      <c r="D488" s="225" t="s">
        <v>168</v>
      </c>
      <c r="E488" s="226" t="s">
        <v>19</v>
      </c>
      <c r="F488" s="227" t="s">
        <v>682</v>
      </c>
      <c r="G488" s="224"/>
      <c r="H488" s="226" t="s">
        <v>19</v>
      </c>
      <c r="I488" s="228"/>
      <c r="J488" s="224"/>
      <c r="K488" s="224"/>
      <c r="L488" s="229"/>
      <c r="M488" s="230"/>
      <c r="N488" s="231"/>
      <c r="O488" s="231"/>
      <c r="P488" s="231"/>
      <c r="Q488" s="231"/>
      <c r="R488" s="231"/>
      <c r="S488" s="231"/>
      <c r="T488" s="23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3" t="s">
        <v>168</v>
      </c>
      <c r="AU488" s="233" t="s">
        <v>85</v>
      </c>
      <c r="AV488" s="13" t="s">
        <v>83</v>
      </c>
      <c r="AW488" s="13" t="s">
        <v>35</v>
      </c>
      <c r="AX488" s="13" t="s">
        <v>75</v>
      </c>
      <c r="AY488" s="233" t="s">
        <v>156</v>
      </c>
    </row>
    <row r="489" s="14" customFormat="1">
      <c r="A489" s="14"/>
      <c r="B489" s="234"/>
      <c r="C489" s="235"/>
      <c r="D489" s="225" t="s">
        <v>168</v>
      </c>
      <c r="E489" s="236" t="s">
        <v>19</v>
      </c>
      <c r="F489" s="237" t="s">
        <v>683</v>
      </c>
      <c r="G489" s="235"/>
      <c r="H489" s="238">
        <v>1.0349999999999999</v>
      </c>
      <c r="I489" s="239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4" t="s">
        <v>168</v>
      </c>
      <c r="AU489" s="244" t="s">
        <v>85</v>
      </c>
      <c r="AV489" s="14" t="s">
        <v>85</v>
      </c>
      <c r="AW489" s="14" t="s">
        <v>35</v>
      </c>
      <c r="AX489" s="14" t="s">
        <v>75</v>
      </c>
      <c r="AY489" s="244" t="s">
        <v>156</v>
      </c>
    </row>
    <row r="490" s="13" customFormat="1">
      <c r="A490" s="13"/>
      <c r="B490" s="223"/>
      <c r="C490" s="224"/>
      <c r="D490" s="225" t="s">
        <v>168</v>
      </c>
      <c r="E490" s="226" t="s">
        <v>19</v>
      </c>
      <c r="F490" s="227" t="s">
        <v>684</v>
      </c>
      <c r="G490" s="224"/>
      <c r="H490" s="226" t="s">
        <v>19</v>
      </c>
      <c r="I490" s="228"/>
      <c r="J490" s="224"/>
      <c r="K490" s="224"/>
      <c r="L490" s="229"/>
      <c r="M490" s="230"/>
      <c r="N490" s="231"/>
      <c r="O490" s="231"/>
      <c r="P490" s="231"/>
      <c r="Q490" s="231"/>
      <c r="R490" s="231"/>
      <c r="S490" s="231"/>
      <c r="T490" s="23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3" t="s">
        <v>168</v>
      </c>
      <c r="AU490" s="233" t="s">
        <v>85</v>
      </c>
      <c r="AV490" s="13" t="s">
        <v>83</v>
      </c>
      <c r="AW490" s="13" t="s">
        <v>35</v>
      </c>
      <c r="AX490" s="13" t="s">
        <v>75</v>
      </c>
      <c r="AY490" s="233" t="s">
        <v>156</v>
      </c>
    </row>
    <row r="491" s="14" customFormat="1">
      <c r="A491" s="14"/>
      <c r="B491" s="234"/>
      <c r="C491" s="235"/>
      <c r="D491" s="225" t="s">
        <v>168</v>
      </c>
      <c r="E491" s="236" t="s">
        <v>19</v>
      </c>
      <c r="F491" s="237" t="s">
        <v>683</v>
      </c>
      <c r="G491" s="235"/>
      <c r="H491" s="238">
        <v>1.0349999999999999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4" t="s">
        <v>168</v>
      </c>
      <c r="AU491" s="244" t="s">
        <v>85</v>
      </c>
      <c r="AV491" s="14" t="s">
        <v>85</v>
      </c>
      <c r="AW491" s="14" t="s">
        <v>35</v>
      </c>
      <c r="AX491" s="14" t="s">
        <v>75</v>
      </c>
      <c r="AY491" s="244" t="s">
        <v>156</v>
      </c>
    </row>
    <row r="492" s="13" customFormat="1">
      <c r="A492" s="13"/>
      <c r="B492" s="223"/>
      <c r="C492" s="224"/>
      <c r="D492" s="225" t="s">
        <v>168</v>
      </c>
      <c r="E492" s="226" t="s">
        <v>19</v>
      </c>
      <c r="F492" s="227" t="s">
        <v>685</v>
      </c>
      <c r="G492" s="224"/>
      <c r="H492" s="226" t="s">
        <v>19</v>
      </c>
      <c r="I492" s="228"/>
      <c r="J492" s="224"/>
      <c r="K492" s="224"/>
      <c r="L492" s="229"/>
      <c r="M492" s="230"/>
      <c r="N492" s="231"/>
      <c r="O492" s="231"/>
      <c r="P492" s="231"/>
      <c r="Q492" s="231"/>
      <c r="R492" s="231"/>
      <c r="S492" s="231"/>
      <c r="T492" s="23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3" t="s">
        <v>168</v>
      </c>
      <c r="AU492" s="233" t="s">
        <v>85</v>
      </c>
      <c r="AV492" s="13" t="s">
        <v>83</v>
      </c>
      <c r="AW492" s="13" t="s">
        <v>35</v>
      </c>
      <c r="AX492" s="13" t="s">
        <v>75</v>
      </c>
      <c r="AY492" s="233" t="s">
        <v>156</v>
      </c>
    </row>
    <row r="493" s="14" customFormat="1">
      <c r="A493" s="14"/>
      <c r="B493" s="234"/>
      <c r="C493" s="235"/>
      <c r="D493" s="225" t="s">
        <v>168</v>
      </c>
      <c r="E493" s="236" t="s">
        <v>19</v>
      </c>
      <c r="F493" s="237" t="s">
        <v>686</v>
      </c>
      <c r="G493" s="235"/>
      <c r="H493" s="238">
        <v>2.25</v>
      </c>
      <c r="I493" s="239"/>
      <c r="J493" s="235"/>
      <c r="K493" s="235"/>
      <c r="L493" s="240"/>
      <c r="M493" s="241"/>
      <c r="N493" s="242"/>
      <c r="O493" s="242"/>
      <c r="P493" s="242"/>
      <c r="Q493" s="242"/>
      <c r="R493" s="242"/>
      <c r="S493" s="242"/>
      <c r="T493" s="24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4" t="s">
        <v>168</v>
      </c>
      <c r="AU493" s="244" t="s">
        <v>85</v>
      </c>
      <c r="AV493" s="14" t="s">
        <v>85</v>
      </c>
      <c r="AW493" s="14" t="s">
        <v>35</v>
      </c>
      <c r="AX493" s="14" t="s">
        <v>75</v>
      </c>
      <c r="AY493" s="244" t="s">
        <v>156</v>
      </c>
    </row>
    <row r="494" s="13" customFormat="1">
      <c r="A494" s="13"/>
      <c r="B494" s="223"/>
      <c r="C494" s="224"/>
      <c r="D494" s="225" t="s">
        <v>168</v>
      </c>
      <c r="E494" s="226" t="s">
        <v>19</v>
      </c>
      <c r="F494" s="227" t="s">
        <v>687</v>
      </c>
      <c r="G494" s="224"/>
      <c r="H494" s="226" t="s">
        <v>19</v>
      </c>
      <c r="I494" s="228"/>
      <c r="J494" s="224"/>
      <c r="K494" s="224"/>
      <c r="L494" s="229"/>
      <c r="M494" s="230"/>
      <c r="N494" s="231"/>
      <c r="O494" s="231"/>
      <c r="P494" s="231"/>
      <c r="Q494" s="231"/>
      <c r="R494" s="231"/>
      <c r="S494" s="231"/>
      <c r="T494" s="23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3" t="s">
        <v>168</v>
      </c>
      <c r="AU494" s="233" t="s">
        <v>85</v>
      </c>
      <c r="AV494" s="13" t="s">
        <v>83</v>
      </c>
      <c r="AW494" s="13" t="s">
        <v>35</v>
      </c>
      <c r="AX494" s="13" t="s">
        <v>75</v>
      </c>
      <c r="AY494" s="233" t="s">
        <v>156</v>
      </c>
    </row>
    <row r="495" s="14" customFormat="1">
      <c r="A495" s="14"/>
      <c r="B495" s="234"/>
      <c r="C495" s="235"/>
      <c r="D495" s="225" t="s">
        <v>168</v>
      </c>
      <c r="E495" s="236" t="s">
        <v>19</v>
      </c>
      <c r="F495" s="237" t="s">
        <v>683</v>
      </c>
      <c r="G495" s="235"/>
      <c r="H495" s="238">
        <v>1.0349999999999999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4" t="s">
        <v>168</v>
      </c>
      <c r="AU495" s="244" t="s">
        <v>85</v>
      </c>
      <c r="AV495" s="14" t="s">
        <v>85</v>
      </c>
      <c r="AW495" s="14" t="s">
        <v>35</v>
      </c>
      <c r="AX495" s="14" t="s">
        <v>75</v>
      </c>
      <c r="AY495" s="244" t="s">
        <v>156</v>
      </c>
    </row>
    <row r="496" s="13" customFormat="1">
      <c r="A496" s="13"/>
      <c r="B496" s="223"/>
      <c r="C496" s="224"/>
      <c r="D496" s="225" t="s">
        <v>168</v>
      </c>
      <c r="E496" s="226" t="s">
        <v>19</v>
      </c>
      <c r="F496" s="227" t="s">
        <v>688</v>
      </c>
      <c r="G496" s="224"/>
      <c r="H496" s="226" t="s">
        <v>19</v>
      </c>
      <c r="I496" s="228"/>
      <c r="J496" s="224"/>
      <c r="K496" s="224"/>
      <c r="L496" s="229"/>
      <c r="M496" s="230"/>
      <c r="N496" s="231"/>
      <c r="O496" s="231"/>
      <c r="P496" s="231"/>
      <c r="Q496" s="231"/>
      <c r="R496" s="231"/>
      <c r="S496" s="231"/>
      <c r="T496" s="23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3" t="s">
        <v>168</v>
      </c>
      <c r="AU496" s="233" t="s">
        <v>85</v>
      </c>
      <c r="AV496" s="13" t="s">
        <v>83</v>
      </c>
      <c r="AW496" s="13" t="s">
        <v>35</v>
      </c>
      <c r="AX496" s="13" t="s">
        <v>75</v>
      </c>
      <c r="AY496" s="233" t="s">
        <v>156</v>
      </c>
    </row>
    <row r="497" s="14" customFormat="1">
      <c r="A497" s="14"/>
      <c r="B497" s="234"/>
      <c r="C497" s="235"/>
      <c r="D497" s="225" t="s">
        <v>168</v>
      </c>
      <c r="E497" s="236" t="s">
        <v>19</v>
      </c>
      <c r="F497" s="237" t="s">
        <v>683</v>
      </c>
      <c r="G497" s="235"/>
      <c r="H497" s="238">
        <v>1.0349999999999999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4" t="s">
        <v>168</v>
      </c>
      <c r="AU497" s="244" t="s">
        <v>85</v>
      </c>
      <c r="AV497" s="14" t="s">
        <v>85</v>
      </c>
      <c r="AW497" s="14" t="s">
        <v>35</v>
      </c>
      <c r="AX497" s="14" t="s">
        <v>75</v>
      </c>
      <c r="AY497" s="244" t="s">
        <v>156</v>
      </c>
    </row>
    <row r="498" s="13" customFormat="1">
      <c r="A498" s="13"/>
      <c r="B498" s="223"/>
      <c r="C498" s="224"/>
      <c r="D498" s="225" t="s">
        <v>168</v>
      </c>
      <c r="E498" s="226" t="s">
        <v>19</v>
      </c>
      <c r="F498" s="227" t="s">
        <v>689</v>
      </c>
      <c r="G498" s="224"/>
      <c r="H498" s="226" t="s">
        <v>19</v>
      </c>
      <c r="I498" s="228"/>
      <c r="J498" s="224"/>
      <c r="K498" s="224"/>
      <c r="L498" s="229"/>
      <c r="M498" s="230"/>
      <c r="N498" s="231"/>
      <c r="O498" s="231"/>
      <c r="P498" s="231"/>
      <c r="Q498" s="231"/>
      <c r="R498" s="231"/>
      <c r="S498" s="231"/>
      <c r="T498" s="23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3" t="s">
        <v>168</v>
      </c>
      <c r="AU498" s="233" t="s">
        <v>85</v>
      </c>
      <c r="AV498" s="13" t="s">
        <v>83</v>
      </c>
      <c r="AW498" s="13" t="s">
        <v>35</v>
      </c>
      <c r="AX498" s="13" t="s">
        <v>75</v>
      </c>
      <c r="AY498" s="233" t="s">
        <v>156</v>
      </c>
    </row>
    <row r="499" s="14" customFormat="1">
      <c r="A499" s="14"/>
      <c r="B499" s="234"/>
      <c r="C499" s="235"/>
      <c r="D499" s="225" t="s">
        <v>168</v>
      </c>
      <c r="E499" s="236" t="s">
        <v>19</v>
      </c>
      <c r="F499" s="237" t="s">
        <v>683</v>
      </c>
      <c r="G499" s="235"/>
      <c r="H499" s="238">
        <v>1.0349999999999999</v>
      </c>
      <c r="I499" s="239"/>
      <c r="J499" s="235"/>
      <c r="K499" s="235"/>
      <c r="L499" s="240"/>
      <c r="M499" s="241"/>
      <c r="N499" s="242"/>
      <c r="O499" s="242"/>
      <c r="P499" s="242"/>
      <c r="Q499" s="242"/>
      <c r="R499" s="242"/>
      <c r="S499" s="242"/>
      <c r="T499" s="24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4" t="s">
        <v>168</v>
      </c>
      <c r="AU499" s="244" t="s">
        <v>85</v>
      </c>
      <c r="AV499" s="14" t="s">
        <v>85</v>
      </c>
      <c r="AW499" s="14" t="s">
        <v>35</v>
      </c>
      <c r="AX499" s="14" t="s">
        <v>75</v>
      </c>
      <c r="AY499" s="244" t="s">
        <v>156</v>
      </c>
    </row>
    <row r="500" s="13" customFormat="1">
      <c r="A500" s="13"/>
      <c r="B500" s="223"/>
      <c r="C500" s="224"/>
      <c r="D500" s="225" t="s">
        <v>168</v>
      </c>
      <c r="E500" s="226" t="s">
        <v>19</v>
      </c>
      <c r="F500" s="227" t="s">
        <v>690</v>
      </c>
      <c r="G500" s="224"/>
      <c r="H500" s="226" t="s">
        <v>19</v>
      </c>
      <c r="I500" s="228"/>
      <c r="J500" s="224"/>
      <c r="K500" s="224"/>
      <c r="L500" s="229"/>
      <c r="M500" s="230"/>
      <c r="N500" s="231"/>
      <c r="O500" s="231"/>
      <c r="P500" s="231"/>
      <c r="Q500" s="231"/>
      <c r="R500" s="231"/>
      <c r="S500" s="231"/>
      <c r="T500" s="23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3" t="s">
        <v>168</v>
      </c>
      <c r="AU500" s="233" t="s">
        <v>85</v>
      </c>
      <c r="AV500" s="13" t="s">
        <v>83</v>
      </c>
      <c r="AW500" s="13" t="s">
        <v>35</v>
      </c>
      <c r="AX500" s="13" t="s">
        <v>75</v>
      </c>
      <c r="AY500" s="233" t="s">
        <v>156</v>
      </c>
    </row>
    <row r="501" s="14" customFormat="1">
      <c r="A501" s="14"/>
      <c r="B501" s="234"/>
      <c r="C501" s="235"/>
      <c r="D501" s="225" t="s">
        <v>168</v>
      </c>
      <c r="E501" s="236" t="s">
        <v>19</v>
      </c>
      <c r="F501" s="237" t="s">
        <v>683</v>
      </c>
      <c r="G501" s="235"/>
      <c r="H501" s="238">
        <v>1.0349999999999999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4" t="s">
        <v>168</v>
      </c>
      <c r="AU501" s="244" t="s">
        <v>85</v>
      </c>
      <c r="AV501" s="14" t="s">
        <v>85</v>
      </c>
      <c r="AW501" s="14" t="s">
        <v>35</v>
      </c>
      <c r="AX501" s="14" t="s">
        <v>75</v>
      </c>
      <c r="AY501" s="244" t="s">
        <v>156</v>
      </c>
    </row>
    <row r="502" s="13" customFormat="1">
      <c r="A502" s="13"/>
      <c r="B502" s="223"/>
      <c r="C502" s="224"/>
      <c r="D502" s="225" t="s">
        <v>168</v>
      </c>
      <c r="E502" s="226" t="s">
        <v>19</v>
      </c>
      <c r="F502" s="227" t="s">
        <v>691</v>
      </c>
      <c r="G502" s="224"/>
      <c r="H502" s="226" t="s">
        <v>19</v>
      </c>
      <c r="I502" s="228"/>
      <c r="J502" s="224"/>
      <c r="K502" s="224"/>
      <c r="L502" s="229"/>
      <c r="M502" s="230"/>
      <c r="N502" s="231"/>
      <c r="O502" s="231"/>
      <c r="P502" s="231"/>
      <c r="Q502" s="231"/>
      <c r="R502" s="231"/>
      <c r="S502" s="231"/>
      <c r="T502" s="23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3" t="s">
        <v>168</v>
      </c>
      <c r="AU502" s="233" t="s">
        <v>85</v>
      </c>
      <c r="AV502" s="13" t="s">
        <v>83</v>
      </c>
      <c r="AW502" s="13" t="s">
        <v>35</v>
      </c>
      <c r="AX502" s="13" t="s">
        <v>75</v>
      </c>
      <c r="AY502" s="233" t="s">
        <v>156</v>
      </c>
    </row>
    <row r="503" s="14" customFormat="1">
      <c r="A503" s="14"/>
      <c r="B503" s="234"/>
      <c r="C503" s="235"/>
      <c r="D503" s="225" t="s">
        <v>168</v>
      </c>
      <c r="E503" s="236" t="s">
        <v>19</v>
      </c>
      <c r="F503" s="237" t="s">
        <v>683</v>
      </c>
      <c r="G503" s="235"/>
      <c r="H503" s="238">
        <v>1.0349999999999999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4" t="s">
        <v>168</v>
      </c>
      <c r="AU503" s="244" t="s">
        <v>85</v>
      </c>
      <c r="AV503" s="14" t="s">
        <v>85</v>
      </c>
      <c r="AW503" s="14" t="s">
        <v>35</v>
      </c>
      <c r="AX503" s="14" t="s">
        <v>75</v>
      </c>
      <c r="AY503" s="244" t="s">
        <v>156</v>
      </c>
    </row>
    <row r="504" s="14" customFormat="1">
      <c r="A504" s="14"/>
      <c r="B504" s="234"/>
      <c r="C504" s="235"/>
      <c r="D504" s="225" t="s">
        <v>168</v>
      </c>
      <c r="E504" s="236" t="s">
        <v>19</v>
      </c>
      <c r="F504" s="237" t="s">
        <v>692</v>
      </c>
      <c r="G504" s="235"/>
      <c r="H504" s="238">
        <v>1.6200000000000001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4" t="s">
        <v>168</v>
      </c>
      <c r="AU504" s="244" t="s">
        <v>85</v>
      </c>
      <c r="AV504" s="14" t="s">
        <v>85</v>
      </c>
      <c r="AW504" s="14" t="s">
        <v>35</v>
      </c>
      <c r="AX504" s="14" t="s">
        <v>75</v>
      </c>
      <c r="AY504" s="244" t="s">
        <v>156</v>
      </c>
    </row>
    <row r="505" s="13" customFormat="1">
      <c r="A505" s="13"/>
      <c r="B505" s="223"/>
      <c r="C505" s="224"/>
      <c r="D505" s="225" t="s">
        <v>168</v>
      </c>
      <c r="E505" s="226" t="s">
        <v>19</v>
      </c>
      <c r="F505" s="227" t="s">
        <v>693</v>
      </c>
      <c r="G505" s="224"/>
      <c r="H505" s="226" t="s">
        <v>19</v>
      </c>
      <c r="I505" s="228"/>
      <c r="J505" s="224"/>
      <c r="K505" s="224"/>
      <c r="L505" s="229"/>
      <c r="M505" s="230"/>
      <c r="N505" s="231"/>
      <c r="O505" s="231"/>
      <c r="P505" s="231"/>
      <c r="Q505" s="231"/>
      <c r="R505" s="231"/>
      <c r="S505" s="231"/>
      <c r="T505" s="23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3" t="s">
        <v>168</v>
      </c>
      <c r="AU505" s="233" t="s">
        <v>85</v>
      </c>
      <c r="AV505" s="13" t="s">
        <v>83</v>
      </c>
      <c r="AW505" s="13" t="s">
        <v>35</v>
      </c>
      <c r="AX505" s="13" t="s">
        <v>75</v>
      </c>
      <c r="AY505" s="233" t="s">
        <v>156</v>
      </c>
    </row>
    <row r="506" s="14" customFormat="1">
      <c r="A506" s="14"/>
      <c r="B506" s="234"/>
      <c r="C506" s="235"/>
      <c r="D506" s="225" t="s">
        <v>168</v>
      </c>
      <c r="E506" s="236" t="s">
        <v>19</v>
      </c>
      <c r="F506" s="237" t="s">
        <v>694</v>
      </c>
      <c r="G506" s="235"/>
      <c r="H506" s="238">
        <v>1.2649999999999999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4" t="s">
        <v>168</v>
      </c>
      <c r="AU506" s="244" t="s">
        <v>85</v>
      </c>
      <c r="AV506" s="14" t="s">
        <v>85</v>
      </c>
      <c r="AW506" s="14" t="s">
        <v>35</v>
      </c>
      <c r="AX506" s="14" t="s">
        <v>75</v>
      </c>
      <c r="AY506" s="244" t="s">
        <v>156</v>
      </c>
    </row>
    <row r="507" s="13" customFormat="1">
      <c r="A507" s="13"/>
      <c r="B507" s="223"/>
      <c r="C507" s="224"/>
      <c r="D507" s="225" t="s">
        <v>168</v>
      </c>
      <c r="E507" s="226" t="s">
        <v>19</v>
      </c>
      <c r="F507" s="227" t="s">
        <v>695</v>
      </c>
      <c r="G507" s="224"/>
      <c r="H507" s="226" t="s">
        <v>19</v>
      </c>
      <c r="I507" s="228"/>
      <c r="J507" s="224"/>
      <c r="K507" s="224"/>
      <c r="L507" s="229"/>
      <c r="M507" s="230"/>
      <c r="N507" s="231"/>
      <c r="O507" s="231"/>
      <c r="P507" s="231"/>
      <c r="Q507" s="231"/>
      <c r="R507" s="231"/>
      <c r="S507" s="231"/>
      <c r="T507" s="23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3" t="s">
        <v>168</v>
      </c>
      <c r="AU507" s="233" t="s">
        <v>85</v>
      </c>
      <c r="AV507" s="13" t="s">
        <v>83</v>
      </c>
      <c r="AW507" s="13" t="s">
        <v>35</v>
      </c>
      <c r="AX507" s="13" t="s">
        <v>75</v>
      </c>
      <c r="AY507" s="233" t="s">
        <v>156</v>
      </c>
    </row>
    <row r="508" s="14" customFormat="1">
      <c r="A508" s="14"/>
      <c r="B508" s="234"/>
      <c r="C508" s="235"/>
      <c r="D508" s="225" t="s">
        <v>168</v>
      </c>
      <c r="E508" s="236" t="s">
        <v>19</v>
      </c>
      <c r="F508" s="237" t="s">
        <v>696</v>
      </c>
      <c r="G508" s="235"/>
      <c r="H508" s="238">
        <v>1.2649999999999999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4" t="s">
        <v>168</v>
      </c>
      <c r="AU508" s="244" t="s">
        <v>85</v>
      </c>
      <c r="AV508" s="14" t="s">
        <v>85</v>
      </c>
      <c r="AW508" s="14" t="s">
        <v>35</v>
      </c>
      <c r="AX508" s="14" t="s">
        <v>75</v>
      </c>
      <c r="AY508" s="244" t="s">
        <v>156</v>
      </c>
    </row>
    <row r="509" s="13" customFormat="1">
      <c r="A509" s="13"/>
      <c r="B509" s="223"/>
      <c r="C509" s="224"/>
      <c r="D509" s="225" t="s">
        <v>168</v>
      </c>
      <c r="E509" s="226" t="s">
        <v>19</v>
      </c>
      <c r="F509" s="227" t="s">
        <v>697</v>
      </c>
      <c r="G509" s="224"/>
      <c r="H509" s="226" t="s">
        <v>19</v>
      </c>
      <c r="I509" s="228"/>
      <c r="J509" s="224"/>
      <c r="K509" s="224"/>
      <c r="L509" s="229"/>
      <c r="M509" s="230"/>
      <c r="N509" s="231"/>
      <c r="O509" s="231"/>
      <c r="P509" s="231"/>
      <c r="Q509" s="231"/>
      <c r="R509" s="231"/>
      <c r="S509" s="231"/>
      <c r="T509" s="23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3" t="s">
        <v>168</v>
      </c>
      <c r="AU509" s="233" t="s">
        <v>85</v>
      </c>
      <c r="AV509" s="13" t="s">
        <v>83</v>
      </c>
      <c r="AW509" s="13" t="s">
        <v>35</v>
      </c>
      <c r="AX509" s="13" t="s">
        <v>75</v>
      </c>
      <c r="AY509" s="233" t="s">
        <v>156</v>
      </c>
    </row>
    <row r="510" s="14" customFormat="1">
      <c r="A510" s="14"/>
      <c r="B510" s="234"/>
      <c r="C510" s="235"/>
      <c r="D510" s="225" t="s">
        <v>168</v>
      </c>
      <c r="E510" s="236" t="s">
        <v>19</v>
      </c>
      <c r="F510" s="237" t="s">
        <v>698</v>
      </c>
      <c r="G510" s="235"/>
      <c r="H510" s="238">
        <v>1.0349999999999999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4" t="s">
        <v>168</v>
      </c>
      <c r="AU510" s="244" t="s">
        <v>85</v>
      </c>
      <c r="AV510" s="14" t="s">
        <v>85</v>
      </c>
      <c r="AW510" s="14" t="s">
        <v>35</v>
      </c>
      <c r="AX510" s="14" t="s">
        <v>75</v>
      </c>
      <c r="AY510" s="244" t="s">
        <v>156</v>
      </c>
    </row>
    <row r="511" s="15" customFormat="1">
      <c r="A511" s="15"/>
      <c r="B511" s="245"/>
      <c r="C511" s="246"/>
      <c r="D511" s="225" t="s">
        <v>168</v>
      </c>
      <c r="E511" s="247" t="s">
        <v>19</v>
      </c>
      <c r="F511" s="248" t="s">
        <v>196</v>
      </c>
      <c r="G511" s="246"/>
      <c r="H511" s="249">
        <v>14.680000000000003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55" t="s">
        <v>168</v>
      </c>
      <c r="AU511" s="255" t="s">
        <v>85</v>
      </c>
      <c r="AV511" s="15" t="s">
        <v>164</v>
      </c>
      <c r="AW511" s="15" t="s">
        <v>35</v>
      </c>
      <c r="AX511" s="15" t="s">
        <v>83</v>
      </c>
      <c r="AY511" s="255" t="s">
        <v>156</v>
      </c>
    </row>
    <row r="512" s="2" customFormat="1" ht="21.75" customHeight="1">
      <c r="A512" s="39"/>
      <c r="B512" s="40"/>
      <c r="C512" s="205" t="s">
        <v>699</v>
      </c>
      <c r="D512" s="205" t="s">
        <v>159</v>
      </c>
      <c r="E512" s="206" t="s">
        <v>700</v>
      </c>
      <c r="F512" s="207" t="s">
        <v>701</v>
      </c>
      <c r="G512" s="208" t="s">
        <v>162</v>
      </c>
      <c r="H512" s="209">
        <v>10</v>
      </c>
      <c r="I512" s="210"/>
      <c r="J512" s="211">
        <f>ROUND(I512*H512,2)</f>
        <v>0</v>
      </c>
      <c r="K512" s="207" t="s">
        <v>163</v>
      </c>
      <c r="L512" s="45"/>
      <c r="M512" s="212" t="s">
        <v>19</v>
      </c>
      <c r="N512" s="213" t="s">
        <v>46</v>
      </c>
      <c r="O512" s="85"/>
      <c r="P512" s="214">
        <f>O512*H512</f>
        <v>0</v>
      </c>
      <c r="Q512" s="214">
        <v>0.00013999999999999999</v>
      </c>
      <c r="R512" s="214">
        <f>Q512*H512</f>
        <v>0.0013999999999999998</v>
      </c>
      <c r="S512" s="214">
        <v>0</v>
      </c>
      <c r="T512" s="215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16" t="s">
        <v>321</v>
      </c>
      <c r="AT512" s="216" t="s">
        <v>159</v>
      </c>
      <c r="AU512" s="216" t="s">
        <v>85</v>
      </c>
      <c r="AY512" s="18" t="s">
        <v>156</v>
      </c>
      <c r="BE512" s="217">
        <f>IF(N512="základní",J512,0)</f>
        <v>0</v>
      </c>
      <c r="BF512" s="217">
        <f>IF(N512="snížená",J512,0)</f>
        <v>0</v>
      </c>
      <c r="BG512" s="217">
        <f>IF(N512="zákl. přenesená",J512,0)</f>
        <v>0</v>
      </c>
      <c r="BH512" s="217">
        <f>IF(N512="sníž. přenesená",J512,0)</f>
        <v>0</v>
      </c>
      <c r="BI512" s="217">
        <f>IF(N512="nulová",J512,0)</f>
        <v>0</v>
      </c>
      <c r="BJ512" s="18" t="s">
        <v>83</v>
      </c>
      <c r="BK512" s="217">
        <f>ROUND(I512*H512,2)</f>
        <v>0</v>
      </c>
      <c r="BL512" s="18" t="s">
        <v>321</v>
      </c>
      <c r="BM512" s="216" t="s">
        <v>702</v>
      </c>
    </row>
    <row r="513" s="2" customFormat="1">
      <c r="A513" s="39"/>
      <c r="B513" s="40"/>
      <c r="C513" s="41"/>
      <c r="D513" s="218" t="s">
        <v>166</v>
      </c>
      <c r="E513" s="41"/>
      <c r="F513" s="219" t="s">
        <v>703</v>
      </c>
      <c r="G513" s="41"/>
      <c r="H513" s="41"/>
      <c r="I513" s="220"/>
      <c r="J513" s="41"/>
      <c r="K513" s="41"/>
      <c r="L513" s="45"/>
      <c r="M513" s="221"/>
      <c r="N513" s="222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166</v>
      </c>
      <c r="AU513" s="18" t="s">
        <v>85</v>
      </c>
    </row>
    <row r="514" s="14" customFormat="1">
      <c r="A514" s="14"/>
      <c r="B514" s="234"/>
      <c r="C514" s="235"/>
      <c r="D514" s="225" t="s">
        <v>168</v>
      </c>
      <c r="E514" s="236" t="s">
        <v>19</v>
      </c>
      <c r="F514" s="237" t="s">
        <v>704</v>
      </c>
      <c r="G514" s="235"/>
      <c r="H514" s="238">
        <v>10</v>
      </c>
      <c r="I514" s="239"/>
      <c r="J514" s="235"/>
      <c r="K514" s="235"/>
      <c r="L514" s="240"/>
      <c r="M514" s="241"/>
      <c r="N514" s="242"/>
      <c r="O514" s="242"/>
      <c r="P514" s="242"/>
      <c r="Q514" s="242"/>
      <c r="R514" s="242"/>
      <c r="S514" s="242"/>
      <c r="T514" s="24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4" t="s">
        <v>168</v>
      </c>
      <c r="AU514" s="244" t="s">
        <v>85</v>
      </c>
      <c r="AV514" s="14" t="s">
        <v>85</v>
      </c>
      <c r="AW514" s="14" t="s">
        <v>35</v>
      </c>
      <c r="AX514" s="14" t="s">
        <v>83</v>
      </c>
      <c r="AY514" s="244" t="s">
        <v>156</v>
      </c>
    </row>
    <row r="515" s="2" customFormat="1" ht="33" customHeight="1">
      <c r="A515" s="39"/>
      <c r="B515" s="40"/>
      <c r="C515" s="205" t="s">
        <v>705</v>
      </c>
      <c r="D515" s="205" t="s">
        <v>159</v>
      </c>
      <c r="E515" s="206" t="s">
        <v>706</v>
      </c>
      <c r="F515" s="207" t="s">
        <v>707</v>
      </c>
      <c r="G515" s="208" t="s">
        <v>317</v>
      </c>
      <c r="H515" s="209">
        <v>18.899999999999999</v>
      </c>
      <c r="I515" s="210"/>
      <c r="J515" s="211">
        <f>ROUND(I515*H515,2)</f>
        <v>0</v>
      </c>
      <c r="K515" s="207" t="s">
        <v>163</v>
      </c>
      <c r="L515" s="45"/>
      <c r="M515" s="212" t="s">
        <v>19</v>
      </c>
      <c r="N515" s="213" t="s">
        <v>46</v>
      </c>
      <c r="O515" s="85"/>
      <c r="P515" s="214">
        <f>O515*H515</f>
        <v>0</v>
      </c>
      <c r="Q515" s="214">
        <v>0.020029999999999999</v>
      </c>
      <c r="R515" s="214">
        <f>Q515*H515</f>
        <v>0.37856699999999993</v>
      </c>
      <c r="S515" s="214">
        <v>0</v>
      </c>
      <c r="T515" s="215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16" t="s">
        <v>321</v>
      </c>
      <c r="AT515" s="216" t="s">
        <v>159</v>
      </c>
      <c r="AU515" s="216" t="s">
        <v>85</v>
      </c>
      <c r="AY515" s="18" t="s">
        <v>156</v>
      </c>
      <c r="BE515" s="217">
        <f>IF(N515="základní",J515,0)</f>
        <v>0</v>
      </c>
      <c r="BF515" s="217">
        <f>IF(N515="snížená",J515,0)</f>
        <v>0</v>
      </c>
      <c r="BG515" s="217">
        <f>IF(N515="zákl. přenesená",J515,0)</f>
        <v>0</v>
      </c>
      <c r="BH515" s="217">
        <f>IF(N515="sníž. přenesená",J515,0)</f>
        <v>0</v>
      </c>
      <c r="BI515" s="217">
        <f>IF(N515="nulová",J515,0)</f>
        <v>0</v>
      </c>
      <c r="BJ515" s="18" t="s">
        <v>83</v>
      </c>
      <c r="BK515" s="217">
        <f>ROUND(I515*H515,2)</f>
        <v>0</v>
      </c>
      <c r="BL515" s="18" t="s">
        <v>321</v>
      </c>
      <c r="BM515" s="216" t="s">
        <v>708</v>
      </c>
    </row>
    <row r="516" s="2" customFormat="1">
      <c r="A516" s="39"/>
      <c r="B516" s="40"/>
      <c r="C516" s="41"/>
      <c r="D516" s="218" t="s">
        <v>166</v>
      </c>
      <c r="E516" s="41"/>
      <c r="F516" s="219" t="s">
        <v>709</v>
      </c>
      <c r="G516" s="41"/>
      <c r="H516" s="41"/>
      <c r="I516" s="220"/>
      <c r="J516" s="41"/>
      <c r="K516" s="41"/>
      <c r="L516" s="45"/>
      <c r="M516" s="221"/>
      <c r="N516" s="222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166</v>
      </c>
      <c r="AU516" s="18" t="s">
        <v>85</v>
      </c>
    </row>
    <row r="517" s="13" customFormat="1">
      <c r="A517" s="13"/>
      <c r="B517" s="223"/>
      <c r="C517" s="224"/>
      <c r="D517" s="225" t="s">
        <v>168</v>
      </c>
      <c r="E517" s="226" t="s">
        <v>19</v>
      </c>
      <c r="F517" s="227" t="s">
        <v>710</v>
      </c>
      <c r="G517" s="224"/>
      <c r="H517" s="226" t="s">
        <v>19</v>
      </c>
      <c r="I517" s="228"/>
      <c r="J517" s="224"/>
      <c r="K517" s="224"/>
      <c r="L517" s="229"/>
      <c r="M517" s="230"/>
      <c r="N517" s="231"/>
      <c r="O517" s="231"/>
      <c r="P517" s="231"/>
      <c r="Q517" s="231"/>
      <c r="R517" s="231"/>
      <c r="S517" s="231"/>
      <c r="T517" s="23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3" t="s">
        <v>168</v>
      </c>
      <c r="AU517" s="233" t="s">
        <v>85</v>
      </c>
      <c r="AV517" s="13" t="s">
        <v>83</v>
      </c>
      <c r="AW517" s="13" t="s">
        <v>35</v>
      </c>
      <c r="AX517" s="13" t="s">
        <v>75</v>
      </c>
      <c r="AY517" s="233" t="s">
        <v>156</v>
      </c>
    </row>
    <row r="518" s="14" customFormat="1">
      <c r="A518" s="14"/>
      <c r="B518" s="234"/>
      <c r="C518" s="235"/>
      <c r="D518" s="225" t="s">
        <v>168</v>
      </c>
      <c r="E518" s="236" t="s">
        <v>19</v>
      </c>
      <c r="F518" s="237" t="s">
        <v>711</v>
      </c>
      <c r="G518" s="235"/>
      <c r="H518" s="238">
        <v>18.899999999999999</v>
      </c>
      <c r="I518" s="239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4" t="s">
        <v>168</v>
      </c>
      <c r="AU518" s="244" t="s">
        <v>85</v>
      </c>
      <c r="AV518" s="14" t="s">
        <v>85</v>
      </c>
      <c r="AW518" s="14" t="s">
        <v>35</v>
      </c>
      <c r="AX518" s="14" t="s">
        <v>83</v>
      </c>
      <c r="AY518" s="244" t="s">
        <v>156</v>
      </c>
    </row>
    <row r="519" s="2" customFormat="1" ht="21.75" customHeight="1">
      <c r="A519" s="39"/>
      <c r="B519" s="40"/>
      <c r="C519" s="205" t="s">
        <v>712</v>
      </c>
      <c r="D519" s="205" t="s">
        <v>159</v>
      </c>
      <c r="E519" s="206" t="s">
        <v>713</v>
      </c>
      <c r="F519" s="207" t="s">
        <v>714</v>
      </c>
      <c r="G519" s="208" t="s">
        <v>295</v>
      </c>
      <c r="H519" s="209">
        <v>22</v>
      </c>
      <c r="I519" s="210"/>
      <c r="J519" s="211">
        <f>ROUND(I519*H519,2)</f>
        <v>0</v>
      </c>
      <c r="K519" s="207" t="s">
        <v>163</v>
      </c>
      <c r="L519" s="45"/>
      <c r="M519" s="212" t="s">
        <v>19</v>
      </c>
      <c r="N519" s="213" t="s">
        <v>46</v>
      </c>
      <c r="O519" s="85"/>
      <c r="P519" s="214">
        <f>O519*H519</f>
        <v>0</v>
      </c>
      <c r="Q519" s="214">
        <v>0.00022000000000000001</v>
      </c>
      <c r="R519" s="214">
        <f>Q519*H519</f>
        <v>0.0048400000000000006</v>
      </c>
      <c r="S519" s="214">
        <v>0</v>
      </c>
      <c r="T519" s="215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16" t="s">
        <v>321</v>
      </c>
      <c r="AT519" s="216" t="s">
        <v>159</v>
      </c>
      <c r="AU519" s="216" t="s">
        <v>85</v>
      </c>
      <c r="AY519" s="18" t="s">
        <v>156</v>
      </c>
      <c r="BE519" s="217">
        <f>IF(N519="základní",J519,0)</f>
        <v>0</v>
      </c>
      <c r="BF519" s="217">
        <f>IF(N519="snížená",J519,0)</f>
        <v>0</v>
      </c>
      <c r="BG519" s="217">
        <f>IF(N519="zákl. přenesená",J519,0)</f>
        <v>0</v>
      </c>
      <c r="BH519" s="217">
        <f>IF(N519="sníž. přenesená",J519,0)</f>
        <v>0</v>
      </c>
      <c r="BI519" s="217">
        <f>IF(N519="nulová",J519,0)</f>
        <v>0</v>
      </c>
      <c r="BJ519" s="18" t="s">
        <v>83</v>
      </c>
      <c r="BK519" s="217">
        <f>ROUND(I519*H519,2)</f>
        <v>0</v>
      </c>
      <c r="BL519" s="18" t="s">
        <v>321</v>
      </c>
      <c r="BM519" s="216" t="s">
        <v>715</v>
      </c>
    </row>
    <row r="520" s="2" customFormat="1">
      <c r="A520" s="39"/>
      <c r="B520" s="40"/>
      <c r="C520" s="41"/>
      <c r="D520" s="218" t="s">
        <v>166</v>
      </c>
      <c r="E520" s="41"/>
      <c r="F520" s="219" t="s">
        <v>716</v>
      </c>
      <c r="G520" s="41"/>
      <c r="H520" s="41"/>
      <c r="I520" s="220"/>
      <c r="J520" s="41"/>
      <c r="K520" s="41"/>
      <c r="L520" s="45"/>
      <c r="M520" s="221"/>
      <c r="N520" s="222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166</v>
      </c>
      <c r="AU520" s="18" t="s">
        <v>85</v>
      </c>
    </row>
    <row r="521" s="14" customFormat="1">
      <c r="A521" s="14"/>
      <c r="B521" s="234"/>
      <c r="C521" s="235"/>
      <c r="D521" s="225" t="s">
        <v>168</v>
      </c>
      <c r="E521" s="236" t="s">
        <v>19</v>
      </c>
      <c r="F521" s="237" t="s">
        <v>717</v>
      </c>
      <c r="G521" s="235"/>
      <c r="H521" s="238">
        <v>22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4" t="s">
        <v>168</v>
      </c>
      <c r="AU521" s="244" t="s">
        <v>85</v>
      </c>
      <c r="AV521" s="14" t="s">
        <v>85</v>
      </c>
      <c r="AW521" s="14" t="s">
        <v>35</v>
      </c>
      <c r="AX521" s="14" t="s">
        <v>83</v>
      </c>
      <c r="AY521" s="244" t="s">
        <v>156</v>
      </c>
    </row>
    <row r="522" s="2" customFormat="1" ht="24.15" customHeight="1">
      <c r="A522" s="39"/>
      <c r="B522" s="40"/>
      <c r="C522" s="256" t="s">
        <v>718</v>
      </c>
      <c r="D522" s="256" t="s">
        <v>299</v>
      </c>
      <c r="E522" s="257" t="s">
        <v>719</v>
      </c>
      <c r="F522" s="258" t="s">
        <v>720</v>
      </c>
      <c r="G522" s="259" t="s">
        <v>295</v>
      </c>
      <c r="H522" s="260">
        <v>3</v>
      </c>
      <c r="I522" s="261"/>
      <c r="J522" s="262">
        <f>ROUND(I522*H522,2)</f>
        <v>0</v>
      </c>
      <c r="K522" s="258" t="s">
        <v>19</v>
      </c>
      <c r="L522" s="263"/>
      <c r="M522" s="264" t="s">
        <v>19</v>
      </c>
      <c r="N522" s="265" t="s">
        <v>46</v>
      </c>
      <c r="O522" s="85"/>
      <c r="P522" s="214">
        <f>O522*H522</f>
        <v>0</v>
      </c>
      <c r="Q522" s="214">
        <v>0.01521</v>
      </c>
      <c r="R522" s="214">
        <f>Q522*H522</f>
        <v>0.045629999999999997</v>
      </c>
      <c r="S522" s="214">
        <v>0</v>
      </c>
      <c r="T522" s="215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16" t="s">
        <v>414</v>
      </c>
      <c r="AT522" s="216" t="s">
        <v>299</v>
      </c>
      <c r="AU522" s="216" t="s">
        <v>85</v>
      </c>
      <c r="AY522" s="18" t="s">
        <v>156</v>
      </c>
      <c r="BE522" s="217">
        <f>IF(N522="základní",J522,0)</f>
        <v>0</v>
      </c>
      <c r="BF522" s="217">
        <f>IF(N522="snížená",J522,0)</f>
        <v>0</v>
      </c>
      <c r="BG522" s="217">
        <f>IF(N522="zákl. přenesená",J522,0)</f>
        <v>0</v>
      </c>
      <c r="BH522" s="217">
        <f>IF(N522="sníž. přenesená",J522,0)</f>
        <v>0</v>
      </c>
      <c r="BI522" s="217">
        <f>IF(N522="nulová",J522,0)</f>
        <v>0</v>
      </c>
      <c r="BJ522" s="18" t="s">
        <v>83</v>
      </c>
      <c r="BK522" s="217">
        <f>ROUND(I522*H522,2)</f>
        <v>0</v>
      </c>
      <c r="BL522" s="18" t="s">
        <v>321</v>
      </c>
      <c r="BM522" s="216" t="s">
        <v>721</v>
      </c>
    </row>
    <row r="523" s="2" customFormat="1" ht="24.15" customHeight="1">
      <c r="A523" s="39"/>
      <c r="B523" s="40"/>
      <c r="C523" s="256" t="s">
        <v>722</v>
      </c>
      <c r="D523" s="256" t="s">
        <v>299</v>
      </c>
      <c r="E523" s="257" t="s">
        <v>723</v>
      </c>
      <c r="F523" s="258" t="s">
        <v>724</v>
      </c>
      <c r="G523" s="259" t="s">
        <v>295</v>
      </c>
      <c r="H523" s="260">
        <v>11</v>
      </c>
      <c r="I523" s="261"/>
      <c r="J523" s="262">
        <f>ROUND(I523*H523,2)</f>
        <v>0</v>
      </c>
      <c r="K523" s="258" t="s">
        <v>19</v>
      </c>
      <c r="L523" s="263"/>
      <c r="M523" s="264" t="s">
        <v>19</v>
      </c>
      <c r="N523" s="265" t="s">
        <v>46</v>
      </c>
      <c r="O523" s="85"/>
      <c r="P523" s="214">
        <f>O523*H523</f>
        <v>0</v>
      </c>
      <c r="Q523" s="214">
        <v>0.016240000000000001</v>
      </c>
      <c r="R523" s="214">
        <f>Q523*H523</f>
        <v>0.17864000000000002</v>
      </c>
      <c r="S523" s="214">
        <v>0</v>
      </c>
      <c r="T523" s="215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16" t="s">
        <v>414</v>
      </c>
      <c r="AT523" s="216" t="s">
        <v>299</v>
      </c>
      <c r="AU523" s="216" t="s">
        <v>85</v>
      </c>
      <c r="AY523" s="18" t="s">
        <v>156</v>
      </c>
      <c r="BE523" s="217">
        <f>IF(N523="základní",J523,0)</f>
        <v>0</v>
      </c>
      <c r="BF523" s="217">
        <f>IF(N523="snížená",J523,0)</f>
        <v>0</v>
      </c>
      <c r="BG523" s="217">
        <f>IF(N523="zákl. přenesená",J523,0)</f>
        <v>0</v>
      </c>
      <c r="BH523" s="217">
        <f>IF(N523="sníž. přenesená",J523,0)</f>
        <v>0</v>
      </c>
      <c r="BI523" s="217">
        <f>IF(N523="nulová",J523,0)</f>
        <v>0</v>
      </c>
      <c r="BJ523" s="18" t="s">
        <v>83</v>
      </c>
      <c r="BK523" s="217">
        <f>ROUND(I523*H523,2)</f>
        <v>0</v>
      </c>
      <c r="BL523" s="18" t="s">
        <v>321</v>
      </c>
      <c r="BM523" s="216" t="s">
        <v>725</v>
      </c>
    </row>
    <row r="524" s="14" customFormat="1">
      <c r="A524" s="14"/>
      <c r="B524" s="234"/>
      <c r="C524" s="235"/>
      <c r="D524" s="225" t="s">
        <v>168</v>
      </c>
      <c r="E524" s="236" t="s">
        <v>19</v>
      </c>
      <c r="F524" s="237" t="s">
        <v>726</v>
      </c>
      <c r="G524" s="235"/>
      <c r="H524" s="238">
        <v>11</v>
      </c>
      <c r="I524" s="239"/>
      <c r="J524" s="235"/>
      <c r="K524" s="235"/>
      <c r="L524" s="240"/>
      <c r="M524" s="241"/>
      <c r="N524" s="242"/>
      <c r="O524" s="242"/>
      <c r="P524" s="242"/>
      <c r="Q524" s="242"/>
      <c r="R524" s="242"/>
      <c r="S524" s="242"/>
      <c r="T524" s="24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4" t="s">
        <v>168</v>
      </c>
      <c r="AU524" s="244" t="s">
        <v>85</v>
      </c>
      <c r="AV524" s="14" t="s">
        <v>85</v>
      </c>
      <c r="AW524" s="14" t="s">
        <v>35</v>
      </c>
      <c r="AX524" s="14" t="s">
        <v>83</v>
      </c>
      <c r="AY524" s="244" t="s">
        <v>156</v>
      </c>
    </row>
    <row r="525" s="2" customFormat="1" ht="24.15" customHeight="1">
      <c r="A525" s="39"/>
      <c r="B525" s="40"/>
      <c r="C525" s="256" t="s">
        <v>727</v>
      </c>
      <c r="D525" s="256" t="s">
        <v>299</v>
      </c>
      <c r="E525" s="257" t="s">
        <v>728</v>
      </c>
      <c r="F525" s="258" t="s">
        <v>729</v>
      </c>
      <c r="G525" s="259" t="s">
        <v>295</v>
      </c>
      <c r="H525" s="260">
        <v>6</v>
      </c>
      <c r="I525" s="261"/>
      <c r="J525" s="262">
        <f>ROUND(I525*H525,2)</f>
        <v>0</v>
      </c>
      <c r="K525" s="258" t="s">
        <v>19</v>
      </c>
      <c r="L525" s="263"/>
      <c r="M525" s="264" t="s">
        <v>19</v>
      </c>
      <c r="N525" s="265" t="s">
        <v>46</v>
      </c>
      <c r="O525" s="85"/>
      <c r="P525" s="214">
        <f>O525*H525</f>
        <v>0</v>
      </c>
      <c r="Q525" s="214">
        <v>0.012250000000000001</v>
      </c>
      <c r="R525" s="214">
        <f>Q525*H525</f>
        <v>0.07350000000000001</v>
      </c>
      <c r="S525" s="214">
        <v>0</v>
      </c>
      <c r="T525" s="215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16" t="s">
        <v>414</v>
      </c>
      <c r="AT525" s="216" t="s">
        <v>299</v>
      </c>
      <c r="AU525" s="216" t="s">
        <v>85</v>
      </c>
      <c r="AY525" s="18" t="s">
        <v>156</v>
      </c>
      <c r="BE525" s="217">
        <f>IF(N525="základní",J525,0)</f>
        <v>0</v>
      </c>
      <c r="BF525" s="217">
        <f>IF(N525="snížená",J525,0)</f>
        <v>0</v>
      </c>
      <c r="BG525" s="217">
        <f>IF(N525="zákl. přenesená",J525,0)</f>
        <v>0</v>
      </c>
      <c r="BH525" s="217">
        <f>IF(N525="sníž. přenesená",J525,0)</f>
        <v>0</v>
      </c>
      <c r="BI525" s="217">
        <f>IF(N525="nulová",J525,0)</f>
        <v>0</v>
      </c>
      <c r="BJ525" s="18" t="s">
        <v>83</v>
      </c>
      <c r="BK525" s="217">
        <f>ROUND(I525*H525,2)</f>
        <v>0</v>
      </c>
      <c r="BL525" s="18" t="s">
        <v>321</v>
      </c>
      <c r="BM525" s="216" t="s">
        <v>730</v>
      </c>
    </row>
    <row r="526" s="2" customFormat="1" ht="24.15" customHeight="1">
      <c r="A526" s="39"/>
      <c r="B526" s="40"/>
      <c r="C526" s="256" t="s">
        <v>731</v>
      </c>
      <c r="D526" s="256" t="s">
        <v>299</v>
      </c>
      <c r="E526" s="257" t="s">
        <v>732</v>
      </c>
      <c r="F526" s="258" t="s">
        <v>733</v>
      </c>
      <c r="G526" s="259" t="s">
        <v>295</v>
      </c>
      <c r="H526" s="260">
        <v>2</v>
      </c>
      <c r="I526" s="261"/>
      <c r="J526" s="262">
        <f>ROUND(I526*H526,2)</f>
        <v>0</v>
      </c>
      <c r="K526" s="258" t="s">
        <v>19</v>
      </c>
      <c r="L526" s="263"/>
      <c r="M526" s="264" t="s">
        <v>19</v>
      </c>
      <c r="N526" s="265" t="s">
        <v>46</v>
      </c>
      <c r="O526" s="85"/>
      <c r="P526" s="214">
        <f>O526*H526</f>
        <v>0</v>
      </c>
      <c r="Q526" s="214">
        <v>0.01553</v>
      </c>
      <c r="R526" s="214">
        <f>Q526*H526</f>
        <v>0.031060000000000001</v>
      </c>
      <c r="S526" s="214">
        <v>0</v>
      </c>
      <c r="T526" s="215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16" t="s">
        <v>414</v>
      </c>
      <c r="AT526" s="216" t="s">
        <v>299</v>
      </c>
      <c r="AU526" s="216" t="s">
        <v>85</v>
      </c>
      <c r="AY526" s="18" t="s">
        <v>156</v>
      </c>
      <c r="BE526" s="217">
        <f>IF(N526="základní",J526,0)</f>
        <v>0</v>
      </c>
      <c r="BF526" s="217">
        <f>IF(N526="snížená",J526,0)</f>
        <v>0</v>
      </c>
      <c r="BG526" s="217">
        <f>IF(N526="zákl. přenesená",J526,0)</f>
        <v>0</v>
      </c>
      <c r="BH526" s="217">
        <f>IF(N526="sníž. přenesená",J526,0)</f>
        <v>0</v>
      </c>
      <c r="BI526" s="217">
        <f>IF(N526="nulová",J526,0)</f>
        <v>0</v>
      </c>
      <c r="BJ526" s="18" t="s">
        <v>83</v>
      </c>
      <c r="BK526" s="217">
        <f>ROUND(I526*H526,2)</f>
        <v>0</v>
      </c>
      <c r="BL526" s="18" t="s">
        <v>321</v>
      </c>
      <c r="BM526" s="216" t="s">
        <v>734</v>
      </c>
    </row>
    <row r="527" s="2" customFormat="1" ht="24.15" customHeight="1">
      <c r="A527" s="39"/>
      <c r="B527" s="40"/>
      <c r="C527" s="205" t="s">
        <v>735</v>
      </c>
      <c r="D527" s="205" t="s">
        <v>159</v>
      </c>
      <c r="E527" s="206" t="s">
        <v>736</v>
      </c>
      <c r="F527" s="207" t="s">
        <v>737</v>
      </c>
      <c r="G527" s="208" t="s">
        <v>295</v>
      </c>
      <c r="H527" s="209">
        <v>7</v>
      </c>
      <c r="I527" s="210"/>
      <c r="J527" s="211">
        <f>ROUND(I527*H527,2)</f>
        <v>0</v>
      </c>
      <c r="K527" s="207" t="s">
        <v>163</v>
      </c>
      <c r="L527" s="45"/>
      <c r="M527" s="212" t="s">
        <v>19</v>
      </c>
      <c r="N527" s="213" t="s">
        <v>46</v>
      </c>
      <c r="O527" s="85"/>
      <c r="P527" s="214">
        <f>O527*H527</f>
        <v>0</v>
      </c>
      <c r="Q527" s="214">
        <v>0</v>
      </c>
      <c r="R527" s="214">
        <f>Q527*H527</f>
        <v>0</v>
      </c>
      <c r="S527" s="214">
        <v>0</v>
      </c>
      <c r="T527" s="215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16" t="s">
        <v>321</v>
      </c>
      <c r="AT527" s="216" t="s">
        <v>159</v>
      </c>
      <c r="AU527" s="216" t="s">
        <v>85</v>
      </c>
      <c r="AY527" s="18" t="s">
        <v>156</v>
      </c>
      <c r="BE527" s="217">
        <f>IF(N527="základní",J527,0)</f>
        <v>0</v>
      </c>
      <c r="BF527" s="217">
        <f>IF(N527="snížená",J527,0)</f>
        <v>0</v>
      </c>
      <c r="BG527" s="217">
        <f>IF(N527="zákl. přenesená",J527,0)</f>
        <v>0</v>
      </c>
      <c r="BH527" s="217">
        <f>IF(N527="sníž. přenesená",J527,0)</f>
        <v>0</v>
      </c>
      <c r="BI527" s="217">
        <f>IF(N527="nulová",J527,0)</f>
        <v>0</v>
      </c>
      <c r="BJ527" s="18" t="s">
        <v>83</v>
      </c>
      <c r="BK527" s="217">
        <f>ROUND(I527*H527,2)</f>
        <v>0</v>
      </c>
      <c r="BL527" s="18" t="s">
        <v>321</v>
      </c>
      <c r="BM527" s="216" t="s">
        <v>738</v>
      </c>
    </row>
    <row r="528" s="2" customFormat="1">
      <c r="A528" s="39"/>
      <c r="B528" s="40"/>
      <c r="C528" s="41"/>
      <c r="D528" s="218" t="s">
        <v>166</v>
      </c>
      <c r="E528" s="41"/>
      <c r="F528" s="219" t="s">
        <v>739</v>
      </c>
      <c r="G528" s="41"/>
      <c r="H528" s="41"/>
      <c r="I528" s="220"/>
      <c r="J528" s="41"/>
      <c r="K528" s="41"/>
      <c r="L528" s="45"/>
      <c r="M528" s="221"/>
      <c r="N528" s="222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166</v>
      </c>
      <c r="AU528" s="18" t="s">
        <v>85</v>
      </c>
    </row>
    <row r="529" s="2" customFormat="1" ht="16.5" customHeight="1">
      <c r="A529" s="39"/>
      <c r="B529" s="40"/>
      <c r="C529" s="256" t="s">
        <v>740</v>
      </c>
      <c r="D529" s="256" t="s">
        <v>299</v>
      </c>
      <c r="E529" s="257" t="s">
        <v>741</v>
      </c>
      <c r="F529" s="258" t="s">
        <v>742</v>
      </c>
      <c r="G529" s="259" t="s">
        <v>295</v>
      </c>
      <c r="H529" s="260">
        <v>7</v>
      </c>
      <c r="I529" s="261"/>
      <c r="J529" s="262">
        <f>ROUND(I529*H529,2)</f>
        <v>0</v>
      </c>
      <c r="K529" s="258" t="s">
        <v>19</v>
      </c>
      <c r="L529" s="263"/>
      <c r="M529" s="264" t="s">
        <v>19</v>
      </c>
      <c r="N529" s="265" t="s">
        <v>46</v>
      </c>
      <c r="O529" s="85"/>
      <c r="P529" s="214">
        <f>O529*H529</f>
        <v>0</v>
      </c>
      <c r="Q529" s="214">
        <v>0.042500000000000003</v>
      </c>
      <c r="R529" s="214">
        <f>Q529*H529</f>
        <v>0.29750000000000004</v>
      </c>
      <c r="S529" s="214">
        <v>0</v>
      </c>
      <c r="T529" s="215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16" t="s">
        <v>414</v>
      </c>
      <c r="AT529" s="216" t="s">
        <v>299</v>
      </c>
      <c r="AU529" s="216" t="s">
        <v>85</v>
      </c>
      <c r="AY529" s="18" t="s">
        <v>156</v>
      </c>
      <c r="BE529" s="217">
        <f>IF(N529="základní",J529,0)</f>
        <v>0</v>
      </c>
      <c r="BF529" s="217">
        <f>IF(N529="snížená",J529,0)</f>
        <v>0</v>
      </c>
      <c r="BG529" s="217">
        <f>IF(N529="zákl. přenesená",J529,0)</f>
        <v>0</v>
      </c>
      <c r="BH529" s="217">
        <f>IF(N529="sníž. přenesená",J529,0)</f>
        <v>0</v>
      </c>
      <c r="BI529" s="217">
        <f>IF(N529="nulová",J529,0)</f>
        <v>0</v>
      </c>
      <c r="BJ529" s="18" t="s">
        <v>83</v>
      </c>
      <c r="BK529" s="217">
        <f>ROUND(I529*H529,2)</f>
        <v>0</v>
      </c>
      <c r="BL529" s="18" t="s">
        <v>321</v>
      </c>
      <c r="BM529" s="216" t="s">
        <v>743</v>
      </c>
    </row>
    <row r="530" s="2" customFormat="1" ht="62.7" customHeight="1">
      <c r="A530" s="39"/>
      <c r="B530" s="40"/>
      <c r="C530" s="205" t="s">
        <v>744</v>
      </c>
      <c r="D530" s="205" t="s">
        <v>159</v>
      </c>
      <c r="E530" s="206" t="s">
        <v>745</v>
      </c>
      <c r="F530" s="207" t="s">
        <v>746</v>
      </c>
      <c r="G530" s="208" t="s">
        <v>162</v>
      </c>
      <c r="H530" s="209">
        <v>43.969999999999999</v>
      </c>
      <c r="I530" s="210"/>
      <c r="J530" s="211">
        <f>ROUND(I530*H530,2)</f>
        <v>0</v>
      </c>
      <c r="K530" s="207" t="s">
        <v>19</v>
      </c>
      <c r="L530" s="45"/>
      <c r="M530" s="212" t="s">
        <v>19</v>
      </c>
      <c r="N530" s="213" t="s">
        <v>46</v>
      </c>
      <c r="O530" s="85"/>
      <c r="P530" s="214">
        <f>O530*H530</f>
        <v>0</v>
      </c>
      <c r="Q530" s="214">
        <v>0.068479999999999999</v>
      </c>
      <c r="R530" s="214">
        <f>Q530*H530</f>
        <v>3.0110655999999998</v>
      </c>
      <c r="S530" s="214">
        <v>0</v>
      </c>
      <c r="T530" s="215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16" t="s">
        <v>321</v>
      </c>
      <c r="AT530" s="216" t="s">
        <v>159</v>
      </c>
      <c r="AU530" s="216" t="s">
        <v>85</v>
      </c>
      <c r="AY530" s="18" t="s">
        <v>156</v>
      </c>
      <c r="BE530" s="217">
        <f>IF(N530="základní",J530,0)</f>
        <v>0</v>
      </c>
      <c r="BF530" s="217">
        <f>IF(N530="snížená",J530,0)</f>
        <v>0</v>
      </c>
      <c r="BG530" s="217">
        <f>IF(N530="zákl. přenesená",J530,0)</f>
        <v>0</v>
      </c>
      <c r="BH530" s="217">
        <f>IF(N530="sníž. přenesená",J530,0)</f>
        <v>0</v>
      </c>
      <c r="BI530" s="217">
        <f>IF(N530="nulová",J530,0)</f>
        <v>0</v>
      </c>
      <c r="BJ530" s="18" t="s">
        <v>83</v>
      </c>
      <c r="BK530" s="217">
        <f>ROUND(I530*H530,2)</f>
        <v>0</v>
      </c>
      <c r="BL530" s="18" t="s">
        <v>321</v>
      </c>
      <c r="BM530" s="216" t="s">
        <v>747</v>
      </c>
    </row>
    <row r="531" s="13" customFormat="1">
      <c r="A531" s="13"/>
      <c r="B531" s="223"/>
      <c r="C531" s="224"/>
      <c r="D531" s="225" t="s">
        <v>168</v>
      </c>
      <c r="E531" s="226" t="s">
        <v>19</v>
      </c>
      <c r="F531" s="227" t="s">
        <v>663</v>
      </c>
      <c r="G531" s="224"/>
      <c r="H531" s="226" t="s">
        <v>19</v>
      </c>
      <c r="I531" s="228"/>
      <c r="J531" s="224"/>
      <c r="K531" s="224"/>
      <c r="L531" s="229"/>
      <c r="M531" s="230"/>
      <c r="N531" s="231"/>
      <c r="O531" s="231"/>
      <c r="P531" s="231"/>
      <c r="Q531" s="231"/>
      <c r="R531" s="231"/>
      <c r="S531" s="231"/>
      <c r="T531" s="23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3" t="s">
        <v>168</v>
      </c>
      <c r="AU531" s="233" t="s">
        <v>85</v>
      </c>
      <c r="AV531" s="13" t="s">
        <v>83</v>
      </c>
      <c r="AW531" s="13" t="s">
        <v>35</v>
      </c>
      <c r="AX531" s="13" t="s">
        <v>75</v>
      </c>
      <c r="AY531" s="233" t="s">
        <v>156</v>
      </c>
    </row>
    <row r="532" s="14" customFormat="1">
      <c r="A532" s="14"/>
      <c r="B532" s="234"/>
      <c r="C532" s="235"/>
      <c r="D532" s="225" t="s">
        <v>168</v>
      </c>
      <c r="E532" s="236" t="s">
        <v>19</v>
      </c>
      <c r="F532" s="237" t="s">
        <v>748</v>
      </c>
      <c r="G532" s="235"/>
      <c r="H532" s="238">
        <v>14.813000000000001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4" t="s">
        <v>168</v>
      </c>
      <c r="AU532" s="244" t="s">
        <v>85</v>
      </c>
      <c r="AV532" s="14" t="s">
        <v>85</v>
      </c>
      <c r="AW532" s="14" t="s">
        <v>35</v>
      </c>
      <c r="AX532" s="14" t="s">
        <v>75</v>
      </c>
      <c r="AY532" s="244" t="s">
        <v>156</v>
      </c>
    </row>
    <row r="533" s="13" customFormat="1">
      <c r="A533" s="13"/>
      <c r="B533" s="223"/>
      <c r="C533" s="224"/>
      <c r="D533" s="225" t="s">
        <v>168</v>
      </c>
      <c r="E533" s="226" t="s">
        <v>19</v>
      </c>
      <c r="F533" s="227" t="s">
        <v>685</v>
      </c>
      <c r="G533" s="224"/>
      <c r="H533" s="226" t="s">
        <v>19</v>
      </c>
      <c r="I533" s="228"/>
      <c r="J533" s="224"/>
      <c r="K533" s="224"/>
      <c r="L533" s="229"/>
      <c r="M533" s="230"/>
      <c r="N533" s="231"/>
      <c r="O533" s="231"/>
      <c r="P533" s="231"/>
      <c r="Q533" s="231"/>
      <c r="R533" s="231"/>
      <c r="S533" s="231"/>
      <c r="T533" s="23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3" t="s">
        <v>168</v>
      </c>
      <c r="AU533" s="233" t="s">
        <v>85</v>
      </c>
      <c r="AV533" s="13" t="s">
        <v>83</v>
      </c>
      <c r="AW533" s="13" t="s">
        <v>35</v>
      </c>
      <c r="AX533" s="13" t="s">
        <v>75</v>
      </c>
      <c r="AY533" s="233" t="s">
        <v>156</v>
      </c>
    </row>
    <row r="534" s="14" customFormat="1">
      <c r="A534" s="14"/>
      <c r="B534" s="234"/>
      <c r="C534" s="235"/>
      <c r="D534" s="225" t="s">
        <v>168</v>
      </c>
      <c r="E534" s="236" t="s">
        <v>19</v>
      </c>
      <c r="F534" s="237" t="s">
        <v>749</v>
      </c>
      <c r="G534" s="235"/>
      <c r="H534" s="238">
        <v>14.438000000000001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4" t="s">
        <v>168</v>
      </c>
      <c r="AU534" s="244" t="s">
        <v>85</v>
      </c>
      <c r="AV534" s="14" t="s">
        <v>85</v>
      </c>
      <c r="AW534" s="14" t="s">
        <v>35</v>
      </c>
      <c r="AX534" s="14" t="s">
        <v>75</v>
      </c>
      <c r="AY534" s="244" t="s">
        <v>156</v>
      </c>
    </row>
    <row r="535" s="13" customFormat="1">
      <c r="A535" s="13"/>
      <c r="B535" s="223"/>
      <c r="C535" s="224"/>
      <c r="D535" s="225" t="s">
        <v>168</v>
      </c>
      <c r="E535" s="226" t="s">
        <v>19</v>
      </c>
      <c r="F535" s="227" t="s">
        <v>750</v>
      </c>
      <c r="G535" s="224"/>
      <c r="H535" s="226" t="s">
        <v>19</v>
      </c>
      <c r="I535" s="228"/>
      <c r="J535" s="224"/>
      <c r="K535" s="224"/>
      <c r="L535" s="229"/>
      <c r="M535" s="230"/>
      <c r="N535" s="231"/>
      <c r="O535" s="231"/>
      <c r="P535" s="231"/>
      <c r="Q535" s="231"/>
      <c r="R535" s="231"/>
      <c r="S535" s="231"/>
      <c r="T535" s="23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3" t="s">
        <v>168</v>
      </c>
      <c r="AU535" s="233" t="s">
        <v>85</v>
      </c>
      <c r="AV535" s="13" t="s">
        <v>83</v>
      </c>
      <c r="AW535" s="13" t="s">
        <v>35</v>
      </c>
      <c r="AX535" s="13" t="s">
        <v>75</v>
      </c>
      <c r="AY535" s="233" t="s">
        <v>156</v>
      </c>
    </row>
    <row r="536" s="14" customFormat="1">
      <c r="A536" s="14"/>
      <c r="B536" s="234"/>
      <c r="C536" s="235"/>
      <c r="D536" s="225" t="s">
        <v>168</v>
      </c>
      <c r="E536" s="236" t="s">
        <v>19</v>
      </c>
      <c r="F536" s="237" t="s">
        <v>751</v>
      </c>
      <c r="G536" s="235"/>
      <c r="H536" s="238">
        <v>7.2190000000000003</v>
      </c>
      <c r="I536" s="239"/>
      <c r="J536" s="235"/>
      <c r="K536" s="235"/>
      <c r="L536" s="240"/>
      <c r="M536" s="241"/>
      <c r="N536" s="242"/>
      <c r="O536" s="242"/>
      <c r="P536" s="242"/>
      <c r="Q536" s="242"/>
      <c r="R536" s="242"/>
      <c r="S536" s="242"/>
      <c r="T536" s="24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4" t="s">
        <v>168</v>
      </c>
      <c r="AU536" s="244" t="s">
        <v>85</v>
      </c>
      <c r="AV536" s="14" t="s">
        <v>85</v>
      </c>
      <c r="AW536" s="14" t="s">
        <v>35</v>
      </c>
      <c r="AX536" s="14" t="s">
        <v>75</v>
      </c>
      <c r="AY536" s="244" t="s">
        <v>156</v>
      </c>
    </row>
    <row r="537" s="13" customFormat="1">
      <c r="A537" s="13"/>
      <c r="B537" s="223"/>
      <c r="C537" s="224"/>
      <c r="D537" s="225" t="s">
        <v>168</v>
      </c>
      <c r="E537" s="226" t="s">
        <v>19</v>
      </c>
      <c r="F537" s="227" t="s">
        <v>665</v>
      </c>
      <c r="G537" s="224"/>
      <c r="H537" s="226" t="s">
        <v>19</v>
      </c>
      <c r="I537" s="228"/>
      <c r="J537" s="224"/>
      <c r="K537" s="224"/>
      <c r="L537" s="229"/>
      <c r="M537" s="230"/>
      <c r="N537" s="231"/>
      <c r="O537" s="231"/>
      <c r="P537" s="231"/>
      <c r="Q537" s="231"/>
      <c r="R537" s="231"/>
      <c r="S537" s="231"/>
      <c r="T537" s="23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3" t="s">
        <v>168</v>
      </c>
      <c r="AU537" s="233" t="s">
        <v>85</v>
      </c>
      <c r="AV537" s="13" t="s">
        <v>83</v>
      </c>
      <c r="AW537" s="13" t="s">
        <v>35</v>
      </c>
      <c r="AX537" s="13" t="s">
        <v>75</v>
      </c>
      <c r="AY537" s="233" t="s">
        <v>156</v>
      </c>
    </row>
    <row r="538" s="14" customFormat="1">
      <c r="A538" s="14"/>
      <c r="B538" s="234"/>
      <c r="C538" s="235"/>
      <c r="D538" s="225" t="s">
        <v>168</v>
      </c>
      <c r="E538" s="236" t="s">
        <v>19</v>
      </c>
      <c r="F538" s="237" t="s">
        <v>752</v>
      </c>
      <c r="G538" s="235"/>
      <c r="H538" s="238">
        <v>7.5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4" t="s">
        <v>168</v>
      </c>
      <c r="AU538" s="244" t="s">
        <v>85</v>
      </c>
      <c r="AV538" s="14" t="s">
        <v>85</v>
      </c>
      <c r="AW538" s="14" t="s">
        <v>35</v>
      </c>
      <c r="AX538" s="14" t="s">
        <v>75</v>
      </c>
      <c r="AY538" s="244" t="s">
        <v>156</v>
      </c>
    </row>
    <row r="539" s="15" customFormat="1">
      <c r="A539" s="15"/>
      <c r="B539" s="245"/>
      <c r="C539" s="246"/>
      <c r="D539" s="225" t="s">
        <v>168</v>
      </c>
      <c r="E539" s="247" t="s">
        <v>19</v>
      </c>
      <c r="F539" s="248" t="s">
        <v>196</v>
      </c>
      <c r="G539" s="246"/>
      <c r="H539" s="249">
        <v>43.969999999999999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5" t="s">
        <v>168</v>
      </c>
      <c r="AU539" s="255" t="s">
        <v>85</v>
      </c>
      <c r="AV539" s="15" t="s">
        <v>164</v>
      </c>
      <c r="AW539" s="15" t="s">
        <v>35</v>
      </c>
      <c r="AX539" s="15" t="s">
        <v>83</v>
      </c>
      <c r="AY539" s="255" t="s">
        <v>156</v>
      </c>
    </row>
    <row r="540" s="2" customFormat="1" ht="55.5" customHeight="1">
      <c r="A540" s="39"/>
      <c r="B540" s="40"/>
      <c r="C540" s="205" t="s">
        <v>753</v>
      </c>
      <c r="D540" s="205" t="s">
        <v>159</v>
      </c>
      <c r="E540" s="206" t="s">
        <v>754</v>
      </c>
      <c r="F540" s="207" t="s">
        <v>755</v>
      </c>
      <c r="G540" s="208" t="s">
        <v>162</v>
      </c>
      <c r="H540" s="209">
        <v>6.75</v>
      </c>
      <c r="I540" s="210"/>
      <c r="J540" s="211">
        <f>ROUND(I540*H540,2)</f>
        <v>0</v>
      </c>
      <c r="K540" s="207" t="s">
        <v>19</v>
      </c>
      <c r="L540" s="45"/>
      <c r="M540" s="212" t="s">
        <v>19</v>
      </c>
      <c r="N540" s="213" t="s">
        <v>46</v>
      </c>
      <c r="O540" s="85"/>
      <c r="P540" s="214">
        <f>O540*H540</f>
        <v>0</v>
      </c>
      <c r="Q540" s="214">
        <v>0.068479999999999999</v>
      </c>
      <c r="R540" s="214">
        <f>Q540*H540</f>
        <v>0.46223999999999998</v>
      </c>
      <c r="S540" s="214">
        <v>0</v>
      </c>
      <c r="T540" s="215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16" t="s">
        <v>321</v>
      </c>
      <c r="AT540" s="216" t="s">
        <v>159</v>
      </c>
      <c r="AU540" s="216" t="s">
        <v>85</v>
      </c>
      <c r="AY540" s="18" t="s">
        <v>156</v>
      </c>
      <c r="BE540" s="217">
        <f>IF(N540="základní",J540,0)</f>
        <v>0</v>
      </c>
      <c r="BF540" s="217">
        <f>IF(N540="snížená",J540,0)</f>
        <v>0</v>
      </c>
      <c r="BG540" s="217">
        <f>IF(N540="zákl. přenesená",J540,0)</f>
        <v>0</v>
      </c>
      <c r="BH540" s="217">
        <f>IF(N540="sníž. přenesená",J540,0)</f>
        <v>0</v>
      </c>
      <c r="BI540" s="217">
        <f>IF(N540="nulová",J540,0)</f>
        <v>0</v>
      </c>
      <c r="BJ540" s="18" t="s">
        <v>83</v>
      </c>
      <c r="BK540" s="217">
        <f>ROUND(I540*H540,2)</f>
        <v>0</v>
      </c>
      <c r="BL540" s="18" t="s">
        <v>321</v>
      </c>
      <c r="BM540" s="216" t="s">
        <v>756</v>
      </c>
    </row>
    <row r="541" s="13" customFormat="1">
      <c r="A541" s="13"/>
      <c r="B541" s="223"/>
      <c r="C541" s="224"/>
      <c r="D541" s="225" t="s">
        <v>168</v>
      </c>
      <c r="E541" s="226" t="s">
        <v>19</v>
      </c>
      <c r="F541" s="227" t="s">
        <v>757</v>
      </c>
      <c r="G541" s="224"/>
      <c r="H541" s="226" t="s">
        <v>19</v>
      </c>
      <c r="I541" s="228"/>
      <c r="J541" s="224"/>
      <c r="K541" s="224"/>
      <c r="L541" s="229"/>
      <c r="M541" s="230"/>
      <c r="N541" s="231"/>
      <c r="O541" s="231"/>
      <c r="P541" s="231"/>
      <c r="Q541" s="231"/>
      <c r="R541" s="231"/>
      <c r="S541" s="231"/>
      <c r="T541" s="23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3" t="s">
        <v>168</v>
      </c>
      <c r="AU541" s="233" t="s">
        <v>85</v>
      </c>
      <c r="AV541" s="13" t="s">
        <v>83</v>
      </c>
      <c r="AW541" s="13" t="s">
        <v>35</v>
      </c>
      <c r="AX541" s="13" t="s">
        <v>75</v>
      </c>
      <c r="AY541" s="233" t="s">
        <v>156</v>
      </c>
    </row>
    <row r="542" s="14" customFormat="1">
      <c r="A542" s="14"/>
      <c r="B542" s="234"/>
      <c r="C542" s="235"/>
      <c r="D542" s="225" t="s">
        <v>168</v>
      </c>
      <c r="E542" s="236" t="s">
        <v>19</v>
      </c>
      <c r="F542" s="237" t="s">
        <v>758</v>
      </c>
      <c r="G542" s="235"/>
      <c r="H542" s="238">
        <v>6.75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4" t="s">
        <v>168</v>
      </c>
      <c r="AU542" s="244" t="s">
        <v>85</v>
      </c>
      <c r="AV542" s="14" t="s">
        <v>85</v>
      </c>
      <c r="AW542" s="14" t="s">
        <v>35</v>
      </c>
      <c r="AX542" s="14" t="s">
        <v>83</v>
      </c>
      <c r="AY542" s="244" t="s">
        <v>156</v>
      </c>
    </row>
    <row r="543" s="2" customFormat="1" ht="62.7" customHeight="1">
      <c r="A543" s="39"/>
      <c r="B543" s="40"/>
      <c r="C543" s="205" t="s">
        <v>759</v>
      </c>
      <c r="D543" s="205" t="s">
        <v>159</v>
      </c>
      <c r="E543" s="206" t="s">
        <v>760</v>
      </c>
      <c r="F543" s="207" t="s">
        <v>761</v>
      </c>
      <c r="G543" s="208" t="s">
        <v>162</v>
      </c>
      <c r="H543" s="209">
        <v>25.893999999999998</v>
      </c>
      <c r="I543" s="210"/>
      <c r="J543" s="211">
        <f>ROUND(I543*H543,2)</f>
        <v>0</v>
      </c>
      <c r="K543" s="207" t="s">
        <v>19</v>
      </c>
      <c r="L543" s="45"/>
      <c r="M543" s="212" t="s">
        <v>19</v>
      </c>
      <c r="N543" s="213" t="s">
        <v>46</v>
      </c>
      <c r="O543" s="85"/>
      <c r="P543" s="214">
        <f>O543*H543</f>
        <v>0</v>
      </c>
      <c r="Q543" s="214">
        <v>0.068479999999999999</v>
      </c>
      <c r="R543" s="214">
        <f>Q543*H543</f>
        <v>1.7732211199999999</v>
      </c>
      <c r="S543" s="214">
        <v>0</v>
      </c>
      <c r="T543" s="215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16" t="s">
        <v>321</v>
      </c>
      <c r="AT543" s="216" t="s">
        <v>159</v>
      </c>
      <c r="AU543" s="216" t="s">
        <v>85</v>
      </c>
      <c r="AY543" s="18" t="s">
        <v>156</v>
      </c>
      <c r="BE543" s="217">
        <f>IF(N543="základní",J543,0)</f>
        <v>0</v>
      </c>
      <c r="BF543" s="217">
        <f>IF(N543="snížená",J543,0)</f>
        <v>0</v>
      </c>
      <c r="BG543" s="217">
        <f>IF(N543="zákl. přenesená",J543,0)</f>
        <v>0</v>
      </c>
      <c r="BH543" s="217">
        <f>IF(N543="sníž. přenesená",J543,0)</f>
        <v>0</v>
      </c>
      <c r="BI543" s="217">
        <f>IF(N543="nulová",J543,0)</f>
        <v>0</v>
      </c>
      <c r="BJ543" s="18" t="s">
        <v>83</v>
      </c>
      <c r="BK543" s="217">
        <f>ROUND(I543*H543,2)</f>
        <v>0</v>
      </c>
      <c r="BL543" s="18" t="s">
        <v>321</v>
      </c>
      <c r="BM543" s="216" t="s">
        <v>762</v>
      </c>
    </row>
    <row r="544" s="13" customFormat="1">
      <c r="A544" s="13"/>
      <c r="B544" s="223"/>
      <c r="C544" s="224"/>
      <c r="D544" s="225" t="s">
        <v>168</v>
      </c>
      <c r="E544" s="226" t="s">
        <v>19</v>
      </c>
      <c r="F544" s="227" t="s">
        <v>763</v>
      </c>
      <c r="G544" s="224"/>
      <c r="H544" s="226" t="s">
        <v>19</v>
      </c>
      <c r="I544" s="228"/>
      <c r="J544" s="224"/>
      <c r="K544" s="224"/>
      <c r="L544" s="229"/>
      <c r="M544" s="230"/>
      <c r="N544" s="231"/>
      <c r="O544" s="231"/>
      <c r="P544" s="231"/>
      <c r="Q544" s="231"/>
      <c r="R544" s="231"/>
      <c r="S544" s="231"/>
      <c r="T544" s="23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3" t="s">
        <v>168</v>
      </c>
      <c r="AU544" s="233" t="s">
        <v>85</v>
      </c>
      <c r="AV544" s="13" t="s">
        <v>83</v>
      </c>
      <c r="AW544" s="13" t="s">
        <v>35</v>
      </c>
      <c r="AX544" s="13" t="s">
        <v>75</v>
      </c>
      <c r="AY544" s="233" t="s">
        <v>156</v>
      </c>
    </row>
    <row r="545" s="14" customFormat="1">
      <c r="A545" s="14"/>
      <c r="B545" s="234"/>
      <c r="C545" s="235"/>
      <c r="D545" s="225" t="s">
        <v>168</v>
      </c>
      <c r="E545" s="236" t="s">
        <v>19</v>
      </c>
      <c r="F545" s="237" t="s">
        <v>764</v>
      </c>
      <c r="G545" s="235"/>
      <c r="H545" s="238">
        <v>5.0810000000000004</v>
      </c>
      <c r="I545" s="239"/>
      <c r="J545" s="235"/>
      <c r="K545" s="235"/>
      <c r="L545" s="240"/>
      <c r="M545" s="241"/>
      <c r="N545" s="242"/>
      <c r="O545" s="242"/>
      <c r="P545" s="242"/>
      <c r="Q545" s="242"/>
      <c r="R545" s="242"/>
      <c r="S545" s="242"/>
      <c r="T545" s="24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4" t="s">
        <v>168</v>
      </c>
      <c r="AU545" s="244" t="s">
        <v>85</v>
      </c>
      <c r="AV545" s="14" t="s">
        <v>85</v>
      </c>
      <c r="AW545" s="14" t="s">
        <v>35</v>
      </c>
      <c r="AX545" s="14" t="s">
        <v>75</v>
      </c>
      <c r="AY545" s="244" t="s">
        <v>156</v>
      </c>
    </row>
    <row r="546" s="13" customFormat="1">
      <c r="A546" s="13"/>
      <c r="B546" s="223"/>
      <c r="C546" s="224"/>
      <c r="D546" s="225" t="s">
        <v>168</v>
      </c>
      <c r="E546" s="226" t="s">
        <v>19</v>
      </c>
      <c r="F546" s="227" t="s">
        <v>647</v>
      </c>
      <c r="G546" s="224"/>
      <c r="H546" s="226" t="s">
        <v>19</v>
      </c>
      <c r="I546" s="228"/>
      <c r="J546" s="224"/>
      <c r="K546" s="224"/>
      <c r="L546" s="229"/>
      <c r="M546" s="230"/>
      <c r="N546" s="231"/>
      <c r="O546" s="231"/>
      <c r="P546" s="231"/>
      <c r="Q546" s="231"/>
      <c r="R546" s="231"/>
      <c r="S546" s="231"/>
      <c r="T546" s="23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3" t="s">
        <v>168</v>
      </c>
      <c r="AU546" s="233" t="s">
        <v>85</v>
      </c>
      <c r="AV546" s="13" t="s">
        <v>83</v>
      </c>
      <c r="AW546" s="13" t="s">
        <v>35</v>
      </c>
      <c r="AX546" s="13" t="s">
        <v>75</v>
      </c>
      <c r="AY546" s="233" t="s">
        <v>156</v>
      </c>
    </row>
    <row r="547" s="14" customFormat="1">
      <c r="A547" s="14"/>
      <c r="B547" s="234"/>
      <c r="C547" s="235"/>
      <c r="D547" s="225" t="s">
        <v>168</v>
      </c>
      <c r="E547" s="236" t="s">
        <v>19</v>
      </c>
      <c r="F547" s="237" t="s">
        <v>765</v>
      </c>
      <c r="G547" s="235"/>
      <c r="H547" s="238">
        <v>20.812999999999999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4" t="s">
        <v>168</v>
      </c>
      <c r="AU547" s="244" t="s">
        <v>85</v>
      </c>
      <c r="AV547" s="14" t="s">
        <v>85</v>
      </c>
      <c r="AW547" s="14" t="s">
        <v>35</v>
      </c>
      <c r="AX547" s="14" t="s">
        <v>75</v>
      </c>
      <c r="AY547" s="244" t="s">
        <v>156</v>
      </c>
    </row>
    <row r="548" s="15" customFormat="1">
      <c r="A548" s="15"/>
      <c r="B548" s="245"/>
      <c r="C548" s="246"/>
      <c r="D548" s="225" t="s">
        <v>168</v>
      </c>
      <c r="E548" s="247" t="s">
        <v>19</v>
      </c>
      <c r="F548" s="248" t="s">
        <v>196</v>
      </c>
      <c r="G548" s="246"/>
      <c r="H548" s="249">
        <v>25.893999999999998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55" t="s">
        <v>168</v>
      </c>
      <c r="AU548" s="255" t="s">
        <v>85</v>
      </c>
      <c r="AV548" s="15" t="s">
        <v>164</v>
      </c>
      <c r="AW548" s="15" t="s">
        <v>35</v>
      </c>
      <c r="AX548" s="15" t="s">
        <v>83</v>
      </c>
      <c r="AY548" s="255" t="s">
        <v>156</v>
      </c>
    </row>
    <row r="549" s="2" customFormat="1" ht="62.7" customHeight="1">
      <c r="A549" s="39"/>
      <c r="B549" s="40"/>
      <c r="C549" s="205" t="s">
        <v>766</v>
      </c>
      <c r="D549" s="205" t="s">
        <v>159</v>
      </c>
      <c r="E549" s="206" t="s">
        <v>767</v>
      </c>
      <c r="F549" s="207" t="s">
        <v>768</v>
      </c>
      <c r="G549" s="208" t="s">
        <v>162</v>
      </c>
      <c r="H549" s="209">
        <v>51.189</v>
      </c>
      <c r="I549" s="210"/>
      <c r="J549" s="211">
        <f>ROUND(I549*H549,2)</f>
        <v>0</v>
      </c>
      <c r="K549" s="207" t="s">
        <v>163</v>
      </c>
      <c r="L549" s="45"/>
      <c r="M549" s="212" t="s">
        <v>19</v>
      </c>
      <c r="N549" s="213" t="s">
        <v>46</v>
      </c>
      <c r="O549" s="85"/>
      <c r="P549" s="214">
        <f>O549*H549</f>
        <v>0</v>
      </c>
      <c r="Q549" s="214">
        <v>0.068479999999999999</v>
      </c>
      <c r="R549" s="214">
        <f>Q549*H549</f>
        <v>3.5054227199999999</v>
      </c>
      <c r="S549" s="214">
        <v>0</v>
      </c>
      <c r="T549" s="215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16" t="s">
        <v>321</v>
      </c>
      <c r="AT549" s="216" t="s">
        <v>159</v>
      </c>
      <c r="AU549" s="216" t="s">
        <v>85</v>
      </c>
      <c r="AY549" s="18" t="s">
        <v>156</v>
      </c>
      <c r="BE549" s="217">
        <f>IF(N549="základní",J549,0)</f>
        <v>0</v>
      </c>
      <c r="BF549" s="217">
        <f>IF(N549="snížená",J549,0)</f>
        <v>0</v>
      </c>
      <c r="BG549" s="217">
        <f>IF(N549="zákl. přenesená",J549,0)</f>
        <v>0</v>
      </c>
      <c r="BH549" s="217">
        <f>IF(N549="sníž. přenesená",J549,0)</f>
        <v>0</v>
      </c>
      <c r="BI549" s="217">
        <f>IF(N549="nulová",J549,0)</f>
        <v>0</v>
      </c>
      <c r="BJ549" s="18" t="s">
        <v>83</v>
      </c>
      <c r="BK549" s="217">
        <f>ROUND(I549*H549,2)</f>
        <v>0</v>
      </c>
      <c r="BL549" s="18" t="s">
        <v>321</v>
      </c>
      <c r="BM549" s="216" t="s">
        <v>769</v>
      </c>
    </row>
    <row r="550" s="2" customFormat="1">
      <c r="A550" s="39"/>
      <c r="B550" s="40"/>
      <c r="C550" s="41"/>
      <c r="D550" s="218" t="s">
        <v>166</v>
      </c>
      <c r="E550" s="41"/>
      <c r="F550" s="219" t="s">
        <v>770</v>
      </c>
      <c r="G550" s="41"/>
      <c r="H550" s="41"/>
      <c r="I550" s="220"/>
      <c r="J550" s="41"/>
      <c r="K550" s="41"/>
      <c r="L550" s="45"/>
      <c r="M550" s="221"/>
      <c r="N550" s="222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166</v>
      </c>
      <c r="AU550" s="18" t="s">
        <v>85</v>
      </c>
    </row>
    <row r="551" s="13" customFormat="1">
      <c r="A551" s="13"/>
      <c r="B551" s="223"/>
      <c r="C551" s="224"/>
      <c r="D551" s="225" t="s">
        <v>168</v>
      </c>
      <c r="E551" s="226" t="s">
        <v>19</v>
      </c>
      <c r="F551" s="227" t="s">
        <v>684</v>
      </c>
      <c r="G551" s="224"/>
      <c r="H551" s="226" t="s">
        <v>19</v>
      </c>
      <c r="I551" s="228"/>
      <c r="J551" s="224"/>
      <c r="K551" s="224"/>
      <c r="L551" s="229"/>
      <c r="M551" s="230"/>
      <c r="N551" s="231"/>
      <c r="O551" s="231"/>
      <c r="P551" s="231"/>
      <c r="Q551" s="231"/>
      <c r="R551" s="231"/>
      <c r="S551" s="231"/>
      <c r="T551" s="23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3" t="s">
        <v>168</v>
      </c>
      <c r="AU551" s="233" t="s">
        <v>85</v>
      </c>
      <c r="AV551" s="13" t="s">
        <v>83</v>
      </c>
      <c r="AW551" s="13" t="s">
        <v>35</v>
      </c>
      <c r="AX551" s="13" t="s">
        <v>75</v>
      </c>
      <c r="AY551" s="233" t="s">
        <v>156</v>
      </c>
    </row>
    <row r="552" s="14" customFormat="1">
      <c r="A552" s="14"/>
      <c r="B552" s="234"/>
      <c r="C552" s="235"/>
      <c r="D552" s="225" t="s">
        <v>168</v>
      </c>
      <c r="E552" s="236" t="s">
        <v>19</v>
      </c>
      <c r="F552" s="237" t="s">
        <v>771</v>
      </c>
      <c r="G552" s="235"/>
      <c r="H552" s="238">
        <v>13.781000000000001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4" t="s">
        <v>168</v>
      </c>
      <c r="AU552" s="244" t="s">
        <v>85</v>
      </c>
      <c r="AV552" s="14" t="s">
        <v>85</v>
      </c>
      <c r="AW552" s="14" t="s">
        <v>35</v>
      </c>
      <c r="AX552" s="14" t="s">
        <v>75</v>
      </c>
      <c r="AY552" s="244" t="s">
        <v>156</v>
      </c>
    </row>
    <row r="553" s="13" customFormat="1">
      <c r="A553" s="13"/>
      <c r="B553" s="223"/>
      <c r="C553" s="224"/>
      <c r="D553" s="225" t="s">
        <v>168</v>
      </c>
      <c r="E553" s="226" t="s">
        <v>19</v>
      </c>
      <c r="F553" s="227" t="s">
        <v>685</v>
      </c>
      <c r="G553" s="224"/>
      <c r="H553" s="226" t="s">
        <v>19</v>
      </c>
      <c r="I553" s="228"/>
      <c r="J553" s="224"/>
      <c r="K553" s="224"/>
      <c r="L553" s="229"/>
      <c r="M553" s="230"/>
      <c r="N553" s="231"/>
      <c r="O553" s="231"/>
      <c r="P553" s="231"/>
      <c r="Q553" s="231"/>
      <c r="R553" s="231"/>
      <c r="S553" s="231"/>
      <c r="T553" s="23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3" t="s">
        <v>168</v>
      </c>
      <c r="AU553" s="233" t="s">
        <v>85</v>
      </c>
      <c r="AV553" s="13" t="s">
        <v>83</v>
      </c>
      <c r="AW553" s="13" t="s">
        <v>35</v>
      </c>
      <c r="AX553" s="13" t="s">
        <v>75</v>
      </c>
      <c r="AY553" s="233" t="s">
        <v>156</v>
      </c>
    </row>
    <row r="554" s="14" customFormat="1">
      <c r="A554" s="14"/>
      <c r="B554" s="234"/>
      <c r="C554" s="235"/>
      <c r="D554" s="225" t="s">
        <v>168</v>
      </c>
      <c r="E554" s="236" t="s">
        <v>19</v>
      </c>
      <c r="F554" s="237" t="s">
        <v>648</v>
      </c>
      <c r="G554" s="235"/>
      <c r="H554" s="238">
        <v>4.6879999999999997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4" t="s">
        <v>168</v>
      </c>
      <c r="AU554" s="244" t="s">
        <v>85</v>
      </c>
      <c r="AV554" s="14" t="s">
        <v>85</v>
      </c>
      <c r="AW554" s="14" t="s">
        <v>35</v>
      </c>
      <c r="AX554" s="14" t="s">
        <v>75</v>
      </c>
      <c r="AY554" s="244" t="s">
        <v>156</v>
      </c>
    </row>
    <row r="555" s="13" customFormat="1">
      <c r="A555" s="13"/>
      <c r="B555" s="223"/>
      <c r="C555" s="224"/>
      <c r="D555" s="225" t="s">
        <v>168</v>
      </c>
      <c r="E555" s="226" t="s">
        <v>19</v>
      </c>
      <c r="F555" s="227" t="s">
        <v>687</v>
      </c>
      <c r="G555" s="224"/>
      <c r="H555" s="226" t="s">
        <v>19</v>
      </c>
      <c r="I555" s="228"/>
      <c r="J555" s="224"/>
      <c r="K555" s="224"/>
      <c r="L555" s="229"/>
      <c r="M555" s="230"/>
      <c r="N555" s="231"/>
      <c r="O555" s="231"/>
      <c r="P555" s="231"/>
      <c r="Q555" s="231"/>
      <c r="R555" s="231"/>
      <c r="S555" s="231"/>
      <c r="T555" s="23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3" t="s">
        <v>168</v>
      </c>
      <c r="AU555" s="233" t="s">
        <v>85</v>
      </c>
      <c r="AV555" s="13" t="s">
        <v>83</v>
      </c>
      <c r="AW555" s="13" t="s">
        <v>35</v>
      </c>
      <c r="AX555" s="13" t="s">
        <v>75</v>
      </c>
      <c r="AY555" s="233" t="s">
        <v>156</v>
      </c>
    </row>
    <row r="556" s="14" customFormat="1">
      <c r="A556" s="14"/>
      <c r="B556" s="234"/>
      <c r="C556" s="235"/>
      <c r="D556" s="225" t="s">
        <v>168</v>
      </c>
      <c r="E556" s="236" t="s">
        <v>19</v>
      </c>
      <c r="F556" s="237" t="s">
        <v>772</v>
      </c>
      <c r="G556" s="235"/>
      <c r="H556" s="238">
        <v>17.719000000000001</v>
      </c>
      <c r="I556" s="239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4" t="s">
        <v>168</v>
      </c>
      <c r="AU556" s="244" t="s">
        <v>85</v>
      </c>
      <c r="AV556" s="14" t="s">
        <v>85</v>
      </c>
      <c r="AW556" s="14" t="s">
        <v>35</v>
      </c>
      <c r="AX556" s="14" t="s">
        <v>75</v>
      </c>
      <c r="AY556" s="244" t="s">
        <v>156</v>
      </c>
    </row>
    <row r="557" s="13" customFormat="1">
      <c r="A557" s="13"/>
      <c r="B557" s="223"/>
      <c r="C557" s="224"/>
      <c r="D557" s="225" t="s">
        <v>168</v>
      </c>
      <c r="E557" s="226" t="s">
        <v>19</v>
      </c>
      <c r="F557" s="227" t="s">
        <v>773</v>
      </c>
      <c r="G557" s="224"/>
      <c r="H557" s="226" t="s">
        <v>19</v>
      </c>
      <c r="I557" s="228"/>
      <c r="J557" s="224"/>
      <c r="K557" s="224"/>
      <c r="L557" s="229"/>
      <c r="M557" s="230"/>
      <c r="N557" s="231"/>
      <c r="O557" s="231"/>
      <c r="P557" s="231"/>
      <c r="Q557" s="231"/>
      <c r="R557" s="231"/>
      <c r="S557" s="231"/>
      <c r="T557" s="23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3" t="s">
        <v>168</v>
      </c>
      <c r="AU557" s="233" t="s">
        <v>85</v>
      </c>
      <c r="AV557" s="13" t="s">
        <v>83</v>
      </c>
      <c r="AW557" s="13" t="s">
        <v>35</v>
      </c>
      <c r="AX557" s="13" t="s">
        <v>75</v>
      </c>
      <c r="AY557" s="233" t="s">
        <v>156</v>
      </c>
    </row>
    <row r="558" s="14" customFormat="1">
      <c r="A558" s="14"/>
      <c r="B558" s="234"/>
      <c r="C558" s="235"/>
      <c r="D558" s="225" t="s">
        <v>168</v>
      </c>
      <c r="E558" s="236" t="s">
        <v>19</v>
      </c>
      <c r="F558" s="237" t="s">
        <v>774</v>
      </c>
      <c r="G558" s="235"/>
      <c r="H558" s="238">
        <v>6.5629999999999997</v>
      </c>
      <c r="I558" s="239"/>
      <c r="J558" s="235"/>
      <c r="K558" s="235"/>
      <c r="L558" s="240"/>
      <c r="M558" s="241"/>
      <c r="N558" s="242"/>
      <c r="O558" s="242"/>
      <c r="P558" s="242"/>
      <c r="Q558" s="242"/>
      <c r="R558" s="242"/>
      <c r="S558" s="242"/>
      <c r="T558" s="24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4" t="s">
        <v>168</v>
      </c>
      <c r="AU558" s="244" t="s">
        <v>85</v>
      </c>
      <c r="AV558" s="14" t="s">
        <v>85</v>
      </c>
      <c r="AW558" s="14" t="s">
        <v>35</v>
      </c>
      <c r="AX558" s="14" t="s">
        <v>75</v>
      </c>
      <c r="AY558" s="244" t="s">
        <v>156</v>
      </c>
    </row>
    <row r="559" s="13" customFormat="1">
      <c r="A559" s="13"/>
      <c r="B559" s="223"/>
      <c r="C559" s="224"/>
      <c r="D559" s="225" t="s">
        <v>168</v>
      </c>
      <c r="E559" s="226" t="s">
        <v>19</v>
      </c>
      <c r="F559" s="227" t="s">
        <v>775</v>
      </c>
      <c r="G559" s="224"/>
      <c r="H559" s="226" t="s">
        <v>19</v>
      </c>
      <c r="I559" s="228"/>
      <c r="J559" s="224"/>
      <c r="K559" s="224"/>
      <c r="L559" s="229"/>
      <c r="M559" s="230"/>
      <c r="N559" s="231"/>
      <c r="O559" s="231"/>
      <c r="P559" s="231"/>
      <c r="Q559" s="231"/>
      <c r="R559" s="231"/>
      <c r="S559" s="231"/>
      <c r="T559" s="23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3" t="s">
        <v>168</v>
      </c>
      <c r="AU559" s="233" t="s">
        <v>85</v>
      </c>
      <c r="AV559" s="13" t="s">
        <v>83</v>
      </c>
      <c r="AW559" s="13" t="s">
        <v>35</v>
      </c>
      <c r="AX559" s="13" t="s">
        <v>75</v>
      </c>
      <c r="AY559" s="233" t="s">
        <v>156</v>
      </c>
    </row>
    <row r="560" s="14" customFormat="1">
      <c r="A560" s="14"/>
      <c r="B560" s="234"/>
      <c r="C560" s="235"/>
      <c r="D560" s="225" t="s">
        <v>168</v>
      </c>
      <c r="E560" s="236" t="s">
        <v>19</v>
      </c>
      <c r="F560" s="237" t="s">
        <v>776</v>
      </c>
      <c r="G560" s="235"/>
      <c r="H560" s="238">
        <v>8.4380000000000006</v>
      </c>
      <c r="I560" s="239"/>
      <c r="J560" s="235"/>
      <c r="K560" s="235"/>
      <c r="L560" s="240"/>
      <c r="M560" s="241"/>
      <c r="N560" s="242"/>
      <c r="O560" s="242"/>
      <c r="P560" s="242"/>
      <c r="Q560" s="242"/>
      <c r="R560" s="242"/>
      <c r="S560" s="242"/>
      <c r="T560" s="24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4" t="s">
        <v>168</v>
      </c>
      <c r="AU560" s="244" t="s">
        <v>85</v>
      </c>
      <c r="AV560" s="14" t="s">
        <v>85</v>
      </c>
      <c r="AW560" s="14" t="s">
        <v>35</v>
      </c>
      <c r="AX560" s="14" t="s">
        <v>75</v>
      </c>
      <c r="AY560" s="244" t="s">
        <v>156</v>
      </c>
    </row>
    <row r="561" s="15" customFormat="1">
      <c r="A561" s="15"/>
      <c r="B561" s="245"/>
      <c r="C561" s="246"/>
      <c r="D561" s="225" t="s">
        <v>168</v>
      </c>
      <c r="E561" s="247" t="s">
        <v>19</v>
      </c>
      <c r="F561" s="248" t="s">
        <v>196</v>
      </c>
      <c r="G561" s="246"/>
      <c r="H561" s="249">
        <v>51.189000000000007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5" t="s">
        <v>168</v>
      </c>
      <c r="AU561" s="255" t="s">
        <v>85</v>
      </c>
      <c r="AV561" s="15" t="s">
        <v>164</v>
      </c>
      <c r="AW561" s="15" t="s">
        <v>35</v>
      </c>
      <c r="AX561" s="15" t="s">
        <v>83</v>
      </c>
      <c r="AY561" s="255" t="s">
        <v>156</v>
      </c>
    </row>
    <row r="562" s="2" customFormat="1" ht="78" customHeight="1">
      <c r="A562" s="39"/>
      <c r="B562" s="40"/>
      <c r="C562" s="205" t="s">
        <v>777</v>
      </c>
      <c r="D562" s="205" t="s">
        <v>159</v>
      </c>
      <c r="E562" s="206" t="s">
        <v>778</v>
      </c>
      <c r="F562" s="207" t="s">
        <v>779</v>
      </c>
      <c r="G562" s="208" t="s">
        <v>162</v>
      </c>
      <c r="H562" s="209">
        <v>7.9690000000000003</v>
      </c>
      <c r="I562" s="210"/>
      <c r="J562" s="211">
        <f>ROUND(I562*H562,2)</f>
        <v>0</v>
      </c>
      <c r="K562" s="207" t="s">
        <v>19</v>
      </c>
      <c r="L562" s="45"/>
      <c r="M562" s="212" t="s">
        <v>19</v>
      </c>
      <c r="N562" s="213" t="s">
        <v>46</v>
      </c>
      <c r="O562" s="85"/>
      <c r="P562" s="214">
        <f>O562*H562</f>
        <v>0</v>
      </c>
      <c r="Q562" s="214">
        <v>0.068479999999999999</v>
      </c>
      <c r="R562" s="214">
        <f>Q562*H562</f>
        <v>0.54571712000000006</v>
      </c>
      <c r="S562" s="214">
        <v>0</v>
      </c>
      <c r="T562" s="215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16" t="s">
        <v>321</v>
      </c>
      <c r="AT562" s="216" t="s">
        <v>159</v>
      </c>
      <c r="AU562" s="216" t="s">
        <v>85</v>
      </c>
      <c r="AY562" s="18" t="s">
        <v>156</v>
      </c>
      <c r="BE562" s="217">
        <f>IF(N562="základní",J562,0)</f>
        <v>0</v>
      </c>
      <c r="BF562" s="217">
        <f>IF(N562="snížená",J562,0)</f>
        <v>0</v>
      </c>
      <c r="BG562" s="217">
        <f>IF(N562="zákl. přenesená",J562,0)</f>
        <v>0</v>
      </c>
      <c r="BH562" s="217">
        <f>IF(N562="sníž. přenesená",J562,0)</f>
        <v>0</v>
      </c>
      <c r="BI562" s="217">
        <f>IF(N562="nulová",J562,0)</f>
        <v>0</v>
      </c>
      <c r="BJ562" s="18" t="s">
        <v>83</v>
      </c>
      <c r="BK562" s="217">
        <f>ROUND(I562*H562,2)</f>
        <v>0</v>
      </c>
      <c r="BL562" s="18" t="s">
        <v>321</v>
      </c>
      <c r="BM562" s="216" t="s">
        <v>780</v>
      </c>
    </row>
    <row r="563" s="13" customFormat="1">
      <c r="A563" s="13"/>
      <c r="B563" s="223"/>
      <c r="C563" s="224"/>
      <c r="D563" s="225" t="s">
        <v>168</v>
      </c>
      <c r="E563" s="226" t="s">
        <v>19</v>
      </c>
      <c r="F563" s="227" t="s">
        <v>775</v>
      </c>
      <c r="G563" s="224"/>
      <c r="H563" s="226" t="s">
        <v>19</v>
      </c>
      <c r="I563" s="228"/>
      <c r="J563" s="224"/>
      <c r="K563" s="224"/>
      <c r="L563" s="229"/>
      <c r="M563" s="230"/>
      <c r="N563" s="231"/>
      <c r="O563" s="231"/>
      <c r="P563" s="231"/>
      <c r="Q563" s="231"/>
      <c r="R563" s="231"/>
      <c r="S563" s="231"/>
      <c r="T563" s="23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3" t="s">
        <v>168</v>
      </c>
      <c r="AU563" s="233" t="s">
        <v>85</v>
      </c>
      <c r="AV563" s="13" t="s">
        <v>83</v>
      </c>
      <c r="AW563" s="13" t="s">
        <v>35</v>
      </c>
      <c r="AX563" s="13" t="s">
        <v>75</v>
      </c>
      <c r="AY563" s="233" t="s">
        <v>156</v>
      </c>
    </row>
    <row r="564" s="14" customFormat="1">
      <c r="A564" s="14"/>
      <c r="B564" s="234"/>
      <c r="C564" s="235"/>
      <c r="D564" s="225" t="s">
        <v>168</v>
      </c>
      <c r="E564" s="236" t="s">
        <v>19</v>
      </c>
      <c r="F564" s="237" t="s">
        <v>781</v>
      </c>
      <c r="G564" s="235"/>
      <c r="H564" s="238">
        <v>7.9690000000000003</v>
      </c>
      <c r="I564" s="239"/>
      <c r="J564" s="235"/>
      <c r="K564" s="235"/>
      <c r="L564" s="240"/>
      <c r="M564" s="241"/>
      <c r="N564" s="242"/>
      <c r="O564" s="242"/>
      <c r="P564" s="242"/>
      <c r="Q564" s="242"/>
      <c r="R564" s="242"/>
      <c r="S564" s="242"/>
      <c r="T564" s="24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4" t="s">
        <v>168</v>
      </c>
      <c r="AU564" s="244" t="s">
        <v>85</v>
      </c>
      <c r="AV564" s="14" t="s">
        <v>85</v>
      </c>
      <c r="AW564" s="14" t="s">
        <v>35</v>
      </c>
      <c r="AX564" s="14" t="s">
        <v>83</v>
      </c>
      <c r="AY564" s="244" t="s">
        <v>156</v>
      </c>
    </row>
    <row r="565" s="2" customFormat="1" ht="55.5" customHeight="1">
      <c r="A565" s="39"/>
      <c r="B565" s="40"/>
      <c r="C565" s="205" t="s">
        <v>782</v>
      </c>
      <c r="D565" s="205" t="s">
        <v>159</v>
      </c>
      <c r="E565" s="206" t="s">
        <v>783</v>
      </c>
      <c r="F565" s="207" t="s">
        <v>784</v>
      </c>
      <c r="G565" s="208" t="s">
        <v>162</v>
      </c>
      <c r="H565" s="209">
        <v>6.75</v>
      </c>
      <c r="I565" s="210"/>
      <c r="J565" s="211">
        <f>ROUND(I565*H565,2)</f>
        <v>0</v>
      </c>
      <c r="K565" s="207" t="s">
        <v>19</v>
      </c>
      <c r="L565" s="45"/>
      <c r="M565" s="212" t="s">
        <v>19</v>
      </c>
      <c r="N565" s="213" t="s">
        <v>46</v>
      </c>
      <c r="O565" s="85"/>
      <c r="P565" s="214">
        <f>O565*H565</f>
        <v>0</v>
      </c>
      <c r="Q565" s="214">
        <v>0.068479999999999999</v>
      </c>
      <c r="R565" s="214">
        <f>Q565*H565</f>
        <v>0.46223999999999998</v>
      </c>
      <c r="S565" s="214">
        <v>0</v>
      </c>
      <c r="T565" s="215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16" t="s">
        <v>321</v>
      </c>
      <c r="AT565" s="216" t="s">
        <v>159</v>
      </c>
      <c r="AU565" s="216" t="s">
        <v>85</v>
      </c>
      <c r="AY565" s="18" t="s">
        <v>156</v>
      </c>
      <c r="BE565" s="217">
        <f>IF(N565="základní",J565,0)</f>
        <v>0</v>
      </c>
      <c r="BF565" s="217">
        <f>IF(N565="snížená",J565,0)</f>
        <v>0</v>
      </c>
      <c r="BG565" s="217">
        <f>IF(N565="zákl. přenesená",J565,0)</f>
        <v>0</v>
      </c>
      <c r="BH565" s="217">
        <f>IF(N565="sníž. přenesená",J565,0)</f>
        <v>0</v>
      </c>
      <c r="BI565" s="217">
        <f>IF(N565="nulová",J565,0)</f>
        <v>0</v>
      </c>
      <c r="BJ565" s="18" t="s">
        <v>83</v>
      </c>
      <c r="BK565" s="217">
        <f>ROUND(I565*H565,2)</f>
        <v>0</v>
      </c>
      <c r="BL565" s="18" t="s">
        <v>321</v>
      </c>
      <c r="BM565" s="216" t="s">
        <v>785</v>
      </c>
    </row>
    <row r="566" s="13" customFormat="1">
      <c r="A566" s="13"/>
      <c r="B566" s="223"/>
      <c r="C566" s="224"/>
      <c r="D566" s="225" t="s">
        <v>168</v>
      </c>
      <c r="E566" s="226" t="s">
        <v>19</v>
      </c>
      <c r="F566" s="227" t="s">
        <v>689</v>
      </c>
      <c r="G566" s="224"/>
      <c r="H566" s="226" t="s">
        <v>19</v>
      </c>
      <c r="I566" s="228"/>
      <c r="J566" s="224"/>
      <c r="K566" s="224"/>
      <c r="L566" s="229"/>
      <c r="M566" s="230"/>
      <c r="N566" s="231"/>
      <c r="O566" s="231"/>
      <c r="P566" s="231"/>
      <c r="Q566" s="231"/>
      <c r="R566" s="231"/>
      <c r="S566" s="231"/>
      <c r="T566" s="23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3" t="s">
        <v>168</v>
      </c>
      <c r="AU566" s="233" t="s">
        <v>85</v>
      </c>
      <c r="AV566" s="13" t="s">
        <v>83</v>
      </c>
      <c r="AW566" s="13" t="s">
        <v>35</v>
      </c>
      <c r="AX566" s="13" t="s">
        <v>75</v>
      </c>
      <c r="AY566" s="233" t="s">
        <v>156</v>
      </c>
    </row>
    <row r="567" s="14" customFormat="1">
      <c r="A567" s="14"/>
      <c r="B567" s="234"/>
      <c r="C567" s="235"/>
      <c r="D567" s="225" t="s">
        <v>168</v>
      </c>
      <c r="E567" s="236" t="s">
        <v>19</v>
      </c>
      <c r="F567" s="237" t="s">
        <v>758</v>
      </c>
      <c r="G567" s="235"/>
      <c r="H567" s="238">
        <v>6.75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4" t="s">
        <v>168</v>
      </c>
      <c r="AU567" s="244" t="s">
        <v>85</v>
      </c>
      <c r="AV567" s="14" t="s">
        <v>85</v>
      </c>
      <c r="AW567" s="14" t="s">
        <v>35</v>
      </c>
      <c r="AX567" s="14" t="s">
        <v>83</v>
      </c>
      <c r="AY567" s="244" t="s">
        <v>156</v>
      </c>
    </row>
    <row r="568" s="2" customFormat="1" ht="62.7" customHeight="1">
      <c r="A568" s="39"/>
      <c r="B568" s="40"/>
      <c r="C568" s="205" t="s">
        <v>786</v>
      </c>
      <c r="D568" s="205" t="s">
        <v>159</v>
      </c>
      <c r="E568" s="206" t="s">
        <v>787</v>
      </c>
      <c r="F568" s="207" t="s">
        <v>788</v>
      </c>
      <c r="G568" s="208" t="s">
        <v>162</v>
      </c>
      <c r="H568" s="209">
        <v>4.2939999999999996</v>
      </c>
      <c r="I568" s="210"/>
      <c r="J568" s="211">
        <f>ROUND(I568*H568,2)</f>
        <v>0</v>
      </c>
      <c r="K568" s="207" t="s">
        <v>19</v>
      </c>
      <c r="L568" s="45"/>
      <c r="M568" s="212" t="s">
        <v>19</v>
      </c>
      <c r="N568" s="213" t="s">
        <v>46</v>
      </c>
      <c r="O568" s="85"/>
      <c r="P568" s="214">
        <f>O568*H568</f>
        <v>0</v>
      </c>
      <c r="Q568" s="214">
        <v>0.068479999999999999</v>
      </c>
      <c r="R568" s="214">
        <f>Q568*H568</f>
        <v>0.29405311999999995</v>
      </c>
      <c r="S568" s="214">
        <v>0</v>
      </c>
      <c r="T568" s="215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16" t="s">
        <v>321</v>
      </c>
      <c r="AT568" s="216" t="s">
        <v>159</v>
      </c>
      <c r="AU568" s="216" t="s">
        <v>85</v>
      </c>
      <c r="AY568" s="18" t="s">
        <v>156</v>
      </c>
      <c r="BE568" s="217">
        <f>IF(N568="základní",J568,0)</f>
        <v>0</v>
      </c>
      <c r="BF568" s="217">
        <f>IF(N568="snížená",J568,0)</f>
        <v>0</v>
      </c>
      <c r="BG568" s="217">
        <f>IF(N568="zákl. přenesená",J568,0)</f>
        <v>0</v>
      </c>
      <c r="BH568" s="217">
        <f>IF(N568="sníž. přenesená",J568,0)</f>
        <v>0</v>
      </c>
      <c r="BI568" s="217">
        <f>IF(N568="nulová",J568,0)</f>
        <v>0</v>
      </c>
      <c r="BJ568" s="18" t="s">
        <v>83</v>
      </c>
      <c r="BK568" s="217">
        <f>ROUND(I568*H568,2)</f>
        <v>0</v>
      </c>
      <c r="BL568" s="18" t="s">
        <v>321</v>
      </c>
      <c r="BM568" s="216" t="s">
        <v>789</v>
      </c>
    </row>
    <row r="569" s="13" customFormat="1">
      <c r="A569" s="13"/>
      <c r="B569" s="223"/>
      <c r="C569" s="224"/>
      <c r="D569" s="225" t="s">
        <v>168</v>
      </c>
      <c r="E569" s="226" t="s">
        <v>19</v>
      </c>
      <c r="F569" s="227" t="s">
        <v>775</v>
      </c>
      <c r="G569" s="224"/>
      <c r="H569" s="226" t="s">
        <v>19</v>
      </c>
      <c r="I569" s="228"/>
      <c r="J569" s="224"/>
      <c r="K569" s="224"/>
      <c r="L569" s="229"/>
      <c r="M569" s="230"/>
      <c r="N569" s="231"/>
      <c r="O569" s="231"/>
      <c r="P569" s="231"/>
      <c r="Q569" s="231"/>
      <c r="R569" s="231"/>
      <c r="S569" s="231"/>
      <c r="T569" s="23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3" t="s">
        <v>168</v>
      </c>
      <c r="AU569" s="233" t="s">
        <v>85</v>
      </c>
      <c r="AV569" s="13" t="s">
        <v>83</v>
      </c>
      <c r="AW569" s="13" t="s">
        <v>35</v>
      </c>
      <c r="AX569" s="13" t="s">
        <v>75</v>
      </c>
      <c r="AY569" s="233" t="s">
        <v>156</v>
      </c>
    </row>
    <row r="570" s="14" customFormat="1">
      <c r="A570" s="14"/>
      <c r="B570" s="234"/>
      <c r="C570" s="235"/>
      <c r="D570" s="225" t="s">
        <v>168</v>
      </c>
      <c r="E570" s="236" t="s">
        <v>19</v>
      </c>
      <c r="F570" s="237" t="s">
        <v>790</v>
      </c>
      <c r="G570" s="235"/>
      <c r="H570" s="238">
        <v>4.2939999999999996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4" t="s">
        <v>168</v>
      </c>
      <c r="AU570" s="244" t="s">
        <v>85</v>
      </c>
      <c r="AV570" s="14" t="s">
        <v>85</v>
      </c>
      <c r="AW570" s="14" t="s">
        <v>35</v>
      </c>
      <c r="AX570" s="14" t="s">
        <v>83</v>
      </c>
      <c r="AY570" s="244" t="s">
        <v>156</v>
      </c>
    </row>
    <row r="571" s="2" customFormat="1" ht="62.7" customHeight="1">
      <c r="A571" s="39"/>
      <c r="B571" s="40"/>
      <c r="C571" s="205" t="s">
        <v>791</v>
      </c>
      <c r="D571" s="205" t="s">
        <v>159</v>
      </c>
      <c r="E571" s="206" t="s">
        <v>792</v>
      </c>
      <c r="F571" s="207" t="s">
        <v>793</v>
      </c>
      <c r="G571" s="208" t="s">
        <v>162</v>
      </c>
      <c r="H571" s="209">
        <v>53.719000000000001</v>
      </c>
      <c r="I571" s="210"/>
      <c r="J571" s="211">
        <f>ROUND(I571*H571,2)</f>
        <v>0</v>
      </c>
      <c r="K571" s="207" t="s">
        <v>19</v>
      </c>
      <c r="L571" s="45"/>
      <c r="M571" s="212" t="s">
        <v>19</v>
      </c>
      <c r="N571" s="213" t="s">
        <v>46</v>
      </c>
      <c r="O571" s="85"/>
      <c r="P571" s="214">
        <f>O571*H571</f>
        <v>0</v>
      </c>
      <c r="Q571" s="214">
        <v>0.068479999999999999</v>
      </c>
      <c r="R571" s="214">
        <f>Q571*H571</f>
        <v>3.6786771200000001</v>
      </c>
      <c r="S571" s="214">
        <v>0</v>
      </c>
      <c r="T571" s="215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16" t="s">
        <v>321</v>
      </c>
      <c r="AT571" s="216" t="s">
        <v>159</v>
      </c>
      <c r="AU571" s="216" t="s">
        <v>85</v>
      </c>
      <c r="AY571" s="18" t="s">
        <v>156</v>
      </c>
      <c r="BE571" s="217">
        <f>IF(N571="základní",J571,0)</f>
        <v>0</v>
      </c>
      <c r="BF571" s="217">
        <f>IF(N571="snížená",J571,0)</f>
        <v>0</v>
      </c>
      <c r="BG571" s="217">
        <f>IF(N571="zákl. přenesená",J571,0)</f>
        <v>0</v>
      </c>
      <c r="BH571" s="217">
        <f>IF(N571="sníž. přenesená",J571,0)</f>
        <v>0</v>
      </c>
      <c r="BI571" s="217">
        <f>IF(N571="nulová",J571,0)</f>
        <v>0</v>
      </c>
      <c r="BJ571" s="18" t="s">
        <v>83</v>
      </c>
      <c r="BK571" s="217">
        <f>ROUND(I571*H571,2)</f>
        <v>0</v>
      </c>
      <c r="BL571" s="18" t="s">
        <v>321</v>
      </c>
      <c r="BM571" s="216" t="s">
        <v>794</v>
      </c>
    </row>
    <row r="572" s="13" customFormat="1">
      <c r="A572" s="13"/>
      <c r="B572" s="223"/>
      <c r="C572" s="224"/>
      <c r="D572" s="225" t="s">
        <v>168</v>
      </c>
      <c r="E572" s="226" t="s">
        <v>19</v>
      </c>
      <c r="F572" s="227" t="s">
        <v>673</v>
      </c>
      <c r="G572" s="224"/>
      <c r="H572" s="226" t="s">
        <v>19</v>
      </c>
      <c r="I572" s="228"/>
      <c r="J572" s="224"/>
      <c r="K572" s="224"/>
      <c r="L572" s="229"/>
      <c r="M572" s="230"/>
      <c r="N572" s="231"/>
      <c r="O572" s="231"/>
      <c r="P572" s="231"/>
      <c r="Q572" s="231"/>
      <c r="R572" s="231"/>
      <c r="S572" s="231"/>
      <c r="T572" s="23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3" t="s">
        <v>168</v>
      </c>
      <c r="AU572" s="233" t="s">
        <v>85</v>
      </c>
      <c r="AV572" s="13" t="s">
        <v>83</v>
      </c>
      <c r="AW572" s="13" t="s">
        <v>35</v>
      </c>
      <c r="AX572" s="13" t="s">
        <v>75</v>
      </c>
      <c r="AY572" s="233" t="s">
        <v>156</v>
      </c>
    </row>
    <row r="573" s="14" customFormat="1">
      <c r="A573" s="14"/>
      <c r="B573" s="234"/>
      <c r="C573" s="235"/>
      <c r="D573" s="225" t="s">
        <v>168</v>
      </c>
      <c r="E573" s="236" t="s">
        <v>19</v>
      </c>
      <c r="F573" s="237" t="s">
        <v>795</v>
      </c>
      <c r="G573" s="235"/>
      <c r="H573" s="238">
        <v>12.281000000000001</v>
      </c>
      <c r="I573" s="239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4" t="s">
        <v>168</v>
      </c>
      <c r="AU573" s="244" t="s">
        <v>85</v>
      </c>
      <c r="AV573" s="14" t="s">
        <v>85</v>
      </c>
      <c r="AW573" s="14" t="s">
        <v>35</v>
      </c>
      <c r="AX573" s="14" t="s">
        <v>75</v>
      </c>
      <c r="AY573" s="244" t="s">
        <v>156</v>
      </c>
    </row>
    <row r="574" s="13" customFormat="1">
      <c r="A574" s="13"/>
      <c r="B574" s="223"/>
      <c r="C574" s="224"/>
      <c r="D574" s="225" t="s">
        <v>168</v>
      </c>
      <c r="E574" s="226" t="s">
        <v>19</v>
      </c>
      <c r="F574" s="227" t="s">
        <v>775</v>
      </c>
      <c r="G574" s="224"/>
      <c r="H574" s="226" t="s">
        <v>19</v>
      </c>
      <c r="I574" s="228"/>
      <c r="J574" s="224"/>
      <c r="K574" s="224"/>
      <c r="L574" s="229"/>
      <c r="M574" s="230"/>
      <c r="N574" s="231"/>
      <c r="O574" s="231"/>
      <c r="P574" s="231"/>
      <c r="Q574" s="231"/>
      <c r="R574" s="231"/>
      <c r="S574" s="231"/>
      <c r="T574" s="23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3" t="s">
        <v>168</v>
      </c>
      <c r="AU574" s="233" t="s">
        <v>85</v>
      </c>
      <c r="AV574" s="13" t="s">
        <v>83</v>
      </c>
      <c r="AW574" s="13" t="s">
        <v>35</v>
      </c>
      <c r="AX574" s="13" t="s">
        <v>75</v>
      </c>
      <c r="AY574" s="233" t="s">
        <v>156</v>
      </c>
    </row>
    <row r="575" s="14" customFormat="1">
      <c r="A575" s="14"/>
      <c r="B575" s="234"/>
      <c r="C575" s="235"/>
      <c r="D575" s="225" t="s">
        <v>168</v>
      </c>
      <c r="E575" s="236" t="s">
        <v>19</v>
      </c>
      <c r="F575" s="237" t="s">
        <v>796</v>
      </c>
      <c r="G575" s="235"/>
      <c r="H575" s="238">
        <v>12.375</v>
      </c>
      <c r="I575" s="239"/>
      <c r="J575" s="235"/>
      <c r="K575" s="235"/>
      <c r="L575" s="240"/>
      <c r="M575" s="241"/>
      <c r="N575" s="242"/>
      <c r="O575" s="242"/>
      <c r="P575" s="242"/>
      <c r="Q575" s="242"/>
      <c r="R575" s="242"/>
      <c r="S575" s="242"/>
      <c r="T575" s="24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4" t="s">
        <v>168</v>
      </c>
      <c r="AU575" s="244" t="s">
        <v>85</v>
      </c>
      <c r="AV575" s="14" t="s">
        <v>85</v>
      </c>
      <c r="AW575" s="14" t="s">
        <v>35</v>
      </c>
      <c r="AX575" s="14" t="s">
        <v>75</v>
      </c>
      <c r="AY575" s="244" t="s">
        <v>156</v>
      </c>
    </row>
    <row r="576" s="13" customFormat="1">
      <c r="A576" s="13"/>
      <c r="B576" s="223"/>
      <c r="C576" s="224"/>
      <c r="D576" s="225" t="s">
        <v>168</v>
      </c>
      <c r="E576" s="226" t="s">
        <v>19</v>
      </c>
      <c r="F576" s="227" t="s">
        <v>641</v>
      </c>
      <c r="G576" s="224"/>
      <c r="H576" s="226" t="s">
        <v>19</v>
      </c>
      <c r="I576" s="228"/>
      <c r="J576" s="224"/>
      <c r="K576" s="224"/>
      <c r="L576" s="229"/>
      <c r="M576" s="230"/>
      <c r="N576" s="231"/>
      <c r="O576" s="231"/>
      <c r="P576" s="231"/>
      <c r="Q576" s="231"/>
      <c r="R576" s="231"/>
      <c r="S576" s="231"/>
      <c r="T576" s="23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3" t="s">
        <v>168</v>
      </c>
      <c r="AU576" s="233" t="s">
        <v>85</v>
      </c>
      <c r="AV576" s="13" t="s">
        <v>83</v>
      </c>
      <c r="AW576" s="13" t="s">
        <v>35</v>
      </c>
      <c r="AX576" s="13" t="s">
        <v>75</v>
      </c>
      <c r="AY576" s="233" t="s">
        <v>156</v>
      </c>
    </row>
    <row r="577" s="14" customFormat="1">
      <c r="A577" s="14"/>
      <c r="B577" s="234"/>
      <c r="C577" s="235"/>
      <c r="D577" s="225" t="s">
        <v>168</v>
      </c>
      <c r="E577" s="236" t="s">
        <v>19</v>
      </c>
      <c r="F577" s="237" t="s">
        <v>797</v>
      </c>
      <c r="G577" s="235"/>
      <c r="H577" s="238">
        <v>25.687999999999999</v>
      </c>
      <c r="I577" s="239"/>
      <c r="J577" s="235"/>
      <c r="K577" s="235"/>
      <c r="L577" s="240"/>
      <c r="M577" s="241"/>
      <c r="N577" s="242"/>
      <c r="O577" s="242"/>
      <c r="P577" s="242"/>
      <c r="Q577" s="242"/>
      <c r="R577" s="242"/>
      <c r="S577" s="242"/>
      <c r="T577" s="24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4" t="s">
        <v>168</v>
      </c>
      <c r="AU577" s="244" t="s">
        <v>85</v>
      </c>
      <c r="AV577" s="14" t="s">
        <v>85</v>
      </c>
      <c r="AW577" s="14" t="s">
        <v>35</v>
      </c>
      <c r="AX577" s="14" t="s">
        <v>75</v>
      </c>
      <c r="AY577" s="244" t="s">
        <v>156</v>
      </c>
    </row>
    <row r="578" s="13" customFormat="1">
      <c r="A578" s="13"/>
      <c r="B578" s="223"/>
      <c r="C578" s="224"/>
      <c r="D578" s="225" t="s">
        <v>168</v>
      </c>
      <c r="E578" s="226" t="s">
        <v>19</v>
      </c>
      <c r="F578" s="227" t="s">
        <v>643</v>
      </c>
      <c r="G578" s="224"/>
      <c r="H578" s="226" t="s">
        <v>19</v>
      </c>
      <c r="I578" s="228"/>
      <c r="J578" s="224"/>
      <c r="K578" s="224"/>
      <c r="L578" s="229"/>
      <c r="M578" s="230"/>
      <c r="N578" s="231"/>
      <c r="O578" s="231"/>
      <c r="P578" s="231"/>
      <c r="Q578" s="231"/>
      <c r="R578" s="231"/>
      <c r="S578" s="231"/>
      <c r="T578" s="23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3" t="s">
        <v>168</v>
      </c>
      <c r="AU578" s="233" t="s">
        <v>85</v>
      </c>
      <c r="AV578" s="13" t="s">
        <v>83</v>
      </c>
      <c r="AW578" s="13" t="s">
        <v>35</v>
      </c>
      <c r="AX578" s="13" t="s">
        <v>75</v>
      </c>
      <c r="AY578" s="233" t="s">
        <v>156</v>
      </c>
    </row>
    <row r="579" s="14" customFormat="1">
      <c r="A579" s="14"/>
      <c r="B579" s="234"/>
      <c r="C579" s="235"/>
      <c r="D579" s="225" t="s">
        <v>168</v>
      </c>
      <c r="E579" s="236" t="s">
        <v>19</v>
      </c>
      <c r="F579" s="237" t="s">
        <v>798</v>
      </c>
      <c r="G579" s="235"/>
      <c r="H579" s="238">
        <v>3.375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4" t="s">
        <v>168</v>
      </c>
      <c r="AU579" s="244" t="s">
        <v>85</v>
      </c>
      <c r="AV579" s="14" t="s">
        <v>85</v>
      </c>
      <c r="AW579" s="14" t="s">
        <v>35</v>
      </c>
      <c r="AX579" s="14" t="s">
        <v>75</v>
      </c>
      <c r="AY579" s="244" t="s">
        <v>156</v>
      </c>
    </row>
    <row r="580" s="15" customFormat="1">
      <c r="A580" s="15"/>
      <c r="B580" s="245"/>
      <c r="C580" s="246"/>
      <c r="D580" s="225" t="s">
        <v>168</v>
      </c>
      <c r="E580" s="247" t="s">
        <v>19</v>
      </c>
      <c r="F580" s="248" t="s">
        <v>196</v>
      </c>
      <c r="G580" s="246"/>
      <c r="H580" s="249">
        <v>53.718999999999994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55" t="s">
        <v>168</v>
      </c>
      <c r="AU580" s="255" t="s">
        <v>85</v>
      </c>
      <c r="AV580" s="15" t="s">
        <v>164</v>
      </c>
      <c r="AW580" s="15" t="s">
        <v>35</v>
      </c>
      <c r="AX580" s="15" t="s">
        <v>83</v>
      </c>
      <c r="AY580" s="255" t="s">
        <v>156</v>
      </c>
    </row>
    <row r="581" s="2" customFormat="1" ht="78" customHeight="1">
      <c r="A581" s="39"/>
      <c r="B581" s="40"/>
      <c r="C581" s="205" t="s">
        <v>799</v>
      </c>
      <c r="D581" s="205" t="s">
        <v>159</v>
      </c>
      <c r="E581" s="206" t="s">
        <v>800</v>
      </c>
      <c r="F581" s="207" t="s">
        <v>801</v>
      </c>
      <c r="G581" s="208" t="s">
        <v>162</v>
      </c>
      <c r="H581" s="209">
        <v>32.57</v>
      </c>
      <c r="I581" s="210"/>
      <c r="J581" s="211">
        <f>ROUND(I581*H581,2)</f>
        <v>0</v>
      </c>
      <c r="K581" s="207" t="s">
        <v>19</v>
      </c>
      <c r="L581" s="45"/>
      <c r="M581" s="212" t="s">
        <v>19</v>
      </c>
      <c r="N581" s="213" t="s">
        <v>46</v>
      </c>
      <c r="O581" s="85"/>
      <c r="P581" s="214">
        <f>O581*H581</f>
        <v>0</v>
      </c>
      <c r="Q581" s="214">
        <v>0.068479999999999999</v>
      </c>
      <c r="R581" s="214">
        <f>Q581*H581</f>
        <v>2.2303936000000002</v>
      </c>
      <c r="S581" s="214">
        <v>0</v>
      </c>
      <c r="T581" s="215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16" t="s">
        <v>321</v>
      </c>
      <c r="AT581" s="216" t="s">
        <v>159</v>
      </c>
      <c r="AU581" s="216" t="s">
        <v>85</v>
      </c>
      <c r="AY581" s="18" t="s">
        <v>156</v>
      </c>
      <c r="BE581" s="217">
        <f>IF(N581="základní",J581,0)</f>
        <v>0</v>
      </c>
      <c r="BF581" s="217">
        <f>IF(N581="snížená",J581,0)</f>
        <v>0</v>
      </c>
      <c r="BG581" s="217">
        <f>IF(N581="zákl. přenesená",J581,0)</f>
        <v>0</v>
      </c>
      <c r="BH581" s="217">
        <f>IF(N581="sníž. přenesená",J581,0)</f>
        <v>0</v>
      </c>
      <c r="BI581" s="217">
        <f>IF(N581="nulová",J581,0)</f>
        <v>0</v>
      </c>
      <c r="BJ581" s="18" t="s">
        <v>83</v>
      </c>
      <c r="BK581" s="217">
        <f>ROUND(I581*H581,2)</f>
        <v>0</v>
      </c>
      <c r="BL581" s="18" t="s">
        <v>321</v>
      </c>
      <c r="BM581" s="216" t="s">
        <v>802</v>
      </c>
    </row>
    <row r="582" s="13" customFormat="1">
      <c r="A582" s="13"/>
      <c r="B582" s="223"/>
      <c r="C582" s="224"/>
      <c r="D582" s="225" t="s">
        <v>168</v>
      </c>
      <c r="E582" s="226" t="s">
        <v>19</v>
      </c>
      <c r="F582" s="227" t="s">
        <v>803</v>
      </c>
      <c r="G582" s="224"/>
      <c r="H582" s="226" t="s">
        <v>19</v>
      </c>
      <c r="I582" s="228"/>
      <c r="J582" s="224"/>
      <c r="K582" s="224"/>
      <c r="L582" s="229"/>
      <c r="M582" s="230"/>
      <c r="N582" s="231"/>
      <c r="O582" s="231"/>
      <c r="P582" s="231"/>
      <c r="Q582" s="231"/>
      <c r="R582" s="231"/>
      <c r="S582" s="231"/>
      <c r="T582" s="23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3" t="s">
        <v>168</v>
      </c>
      <c r="AU582" s="233" t="s">
        <v>85</v>
      </c>
      <c r="AV582" s="13" t="s">
        <v>83</v>
      </c>
      <c r="AW582" s="13" t="s">
        <v>35</v>
      </c>
      <c r="AX582" s="13" t="s">
        <v>75</v>
      </c>
      <c r="AY582" s="233" t="s">
        <v>156</v>
      </c>
    </row>
    <row r="583" s="14" customFormat="1">
      <c r="A583" s="14"/>
      <c r="B583" s="234"/>
      <c r="C583" s="235"/>
      <c r="D583" s="225" t="s">
        <v>168</v>
      </c>
      <c r="E583" s="236" t="s">
        <v>19</v>
      </c>
      <c r="F583" s="237" t="s">
        <v>796</v>
      </c>
      <c r="G583" s="235"/>
      <c r="H583" s="238">
        <v>12.375</v>
      </c>
      <c r="I583" s="239"/>
      <c r="J583" s="235"/>
      <c r="K583" s="235"/>
      <c r="L583" s="240"/>
      <c r="M583" s="241"/>
      <c r="N583" s="242"/>
      <c r="O583" s="242"/>
      <c r="P583" s="242"/>
      <c r="Q583" s="242"/>
      <c r="R583" s="242"/>
      <c r="S583" s="242"/>
      <c r="T583" s="24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4" t="s">
        <v>168</v>
      </c>
      <c r="AU583" s="244" t="s">
        <v>85</v>
      </c>
      <c r="AV583" s="14" t="s">
        <v>85</v>
      </c>
      <c r="AW583" s="14" t="s">
        <v>35</v>
      </c>
      <c r="AX583" s="14" t="s">
        <v>75</v>
      </c>
      <c r="AY583" s="244" t="s">
        <v>156</v>
      </c>
    </row>
    <row r="584" s="13" customFormat="1">
      <c r="A584" s="13"/>
      <c r="B584" s="223"/>
      <c r="C584" s="224"/>
      <c r="D584" s="225" t="s">
        <v>168</v>
      </c>
      <c r="E584" s="226" t="s">
        <v>19</v>
      </c>
      <c r="F584" s="227" t="s">
        <v>750</v>
      </c>
      <c r="G584" s="224"/>
      <c r="H584" s="226" t="s">
        <v>19</v>
      </c>
      <c r="I584" s="228"/>
      <c r="J584" s="224"/>
      <c r="K584" s="224"/>
      <c r="L584" s="229"/>
      <c r="M584" s="230"/>
      <c r="N584" s="231"/>
      <c r="O584" s="231"/>
      <c r="P584" s="231"/>
      <c r="Q584" s="231"/>
      <c r="R584" s="231"/>
      <c r="S584" s="231"/>
      <c r="T584" s="23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3" t="s">
        <v>168</v>
      </c>
      <c r="AU584" s="233" t="s">
        <v>85</v>
      </c>
      <c r="AV584" s="13" t="s">
        <v>83</v>
      </c>
      <c r="AW584" s="13" t="s">
        <v>35</v>
      </c>
      <c r="AX584" s="13" t="s">
        <v>75</v>
      </c>
      <c r="AY584" s="233" t="s">
        <v>156</v>
      </c>
    </row>
    <row r="585" s="14" customFormat="1">
      <c r="A585" s="14"/>
      <c r="B585" s="234"/>
      <c r="C585" s="235"/>
      <c r="D585" s="225" t="s">
        <v>168</v>
      </c>
      <c r="E585" s="236" t="s">
        <v>19</v>
      </c>
      <c r="F585" s="237" t="s">
        <v>804</v>
      </c>
      <c r="G585" s="235"/>
      <c r="H585" s="238">
        <v>8.8130000000000006</v>
      </c>
      <c r="I585" s="239"/>
      <c r="J585" s="235"/>
      <c r="K585" s="235"/>
      <c r="L585" s="240"/>
      <c r="M585" s="241"/>
      <c r="N585" s="242"/>
      <c r="O585" s="242"/>
      <c r="P585" s="242"/>
      <c r="Q585" s="242"/>
      <c r="R585" s="242"/>
      <c r="S585" s="242"/>
      <c r="T585" s="24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4" t="s">
        <v>168</v>
      </c>
      <c r="AU585" s="244" t="s">
        <v>85</v>
      </c>
      <c r="AV585" s="14" t="s">
        <v>85</v>
      </c>
      <c r="AW585" s="14" t="s">
        <v>35</v>
      </c>
      <c r="AX585" s="14" t="s">
        <v>75</v>
      </c>
      <c r="AY585" s="244" t="s">
        <v>156</v>
      </c>
    </row>
    <row r="586" s="13" customFormat="1">
      <c r="A586" s="13"/>
      <c r="B586" s="223"/>
      <c r="C586" s="224"/>
      <c r="D586" s="225" t="s">
        <v>168</v>
      </c>
      <c r="E586" s="226" t="s">
        <v>19</v>
      </c>
      <c r="F586" s="227" t="s">
        <v>775</v>
      </c>
      <c r="G586" s="224"/>
      <c r="H586" s="226" t="s">
        <v>19</v>
      </c>
      <c r="I586" s="228"/>
      <c r="J586" s="224"/>
      <c r="K586" s="224"/>
      <c r="L586" s="229"/>
      <c r="M586" s="230"/>
      <c r="N586" s="231"/>
      <c r="O586" s="231"/>
      <c r="P586" s="231"/>
      <c r="Q586" s="231"/>
      <c r="R586" s="231"/>
      <c r="S586" s="231"/>
      <c r="T586" s="23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3" t="s">
        <v>168</v>
      </c>
      <c r="AU586" s="233" t="s">
        <v>85</v>
      </c>
      <c r="AV586" s="13" t="s">
        <v>83</v>
      </c>
      <c r="AW586" s="13" t="s">
        <v>35</v>
      </c>
      <c r="AX586" s="13" t="s">
        <v>75</v>
      </c>
      <c r="AY586" s="233" t="s">
        <v>156</v>
      </c>
    </row>
    <row r="587" s="14" customFormat="1">
      <c r="A587" s="14"/>
      <c r="B587" s="234"/>
      <c r="C587" s="235"/>
      <c r="D587" s="225" t="s">
        <v>168</v>
      </c>
      <c r="E587" s="236" t="s">
        <v>19</v>
      </c>
      <c r="F587" s="237" t="s">
        <v>751</v>
      </c>
      <c r="G587" s="235"/>
      <c r="H587" s="238">
        <v>7.2190000000000003</v>
      </c>
      <c r="I587" s="239"/>
      <c r="J587" s="235"/>
      <c r="K587" s="235"/>
      <c r="L587" s="240"/>
      <c r="M587" s="241"/>
      <c r="N587" s="242"/>
      <c r="O587" s="242"/>
      <c r="P587" s="242"/>
      <c r="Q587" s="242"/>
      <c r="R587" s="242"/>
      <c r="S587" s="242"/>
      <c r="T587" s="24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4" t="s">
        <v>168</v>
      </c>
      <c r="AU587" s="244" t="s">
        <v>85</v>
      </c>
      <c r="AV587" s="14" t="s">
        <v>85</v>
      </c>
      <c r="AW587" s="14" t="s">
        <v>35</v>
      </c>
      <c r="AX587" s="14" t="s">
        <v>75</v>
      </c>
      <c r="AY587" s="244" t="s">
        <v>156</v>
      </c>
    </row>
    <row r="588" s="13" customFormat="1">
      <c r="A588" s="13"/>
      <c r="B588" s="223"/>
      <c r="C588" s="224"/>
      <c r="D588" s="225" t="s">
        <v>168</v>
      </c>
      <c r="E588" s="226" t="s">
        <v>19</v>
      </c>
      <c r="F588" s="227" t="s">
        <v>689</v>
      </c>
      <c r="G588" s="224"/>
      <c r="H588" s="226" t="s">
        <v>19</v>
      </c>
      <c r="I588" s="228"/>
      <c r="J588" s="224"/>
      <c r="K588" s="224"/>
      <c r="L588" s="229"/>
      <c r="M588" s="230"/>
      <c r="N588" s="231"/>
      <c r="O588" s="231"/>
      <c r="P588" s="231"/>
      <c r="Q588" s="231"/>
      <c r="R588" s="231"/>
      <c r="S588" s="231"/>
      <c r="T588" s="23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3" t="s">
        <v>168</v>
      </c>
      <c r="AU588" s="233" t="s">
        <v>85</v>
      </c>
      <c r="AV588" s="13" t="s">
        <v>83</v>
      </c>
      <c r="AW588" s="13" t="s">
        <v>35</v>
      </c>
      <c r="AX588" s="13" t="s">
        <v>75</v>
      </c>
      <c r="AY588" s="233" t="s">
        <v>156</v>
      </c>
    </row>
    <row r="589" s="14" customFormat="1">
      <c r="A589" s="14"/>
      <c r="B589" s="234"/>
      <c r="C589" s="235"/>
      <c r="D589" s="225" t="s">
        <v>168</v>
      </c>
      <c r="E589" s="236" t="s">
        <v>19</v>
      </c>
      <c r="F589" s="237" t="s">
        <v>805</v>
      </c>
      <c r="G589" s="235"/>
      <c r="H589" s="238">
        <v>4.1630000000000003</v>
      </c>
      <c r="I589" s="239"/>
      <c r="J589" s="235"/>
      <c r="K589" s="235"/>
      <c r="L589" s="240"/>
      <c r="M589" s="241"/>
      <c r="N589" s="242"/>
      <c r="O589" s="242"/>
      <c r="P589" s="242"/>
      <c r="Q589" s="242"/>
      <c r="R589" s="242"/>
      <c r="S589" s="242"/>
      <c r="T589" s="24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4" t="s">
        <v>168</v>
      </c>
      <c r="AU589" s="244" t="s">
        <v>85</v>
      </c>
      <c r="AV589" s="14" t="s">
        <v>85</v>
      </c>
      <c r="AW589" s="14" t="s">
        <v>35</v>
      </c>
      <c r="AX589" s="14" t="s">
        <v>75</v>
      </c>
      <c r="AY589" s="244" t="s">
        <v>156</v>
      </c>
    </row>
    <row r="590" s="15" customFormat="1">
      <c r="A590" s="15"/>
      <c r="B590" s="245"/>
      <c r="C590" s="246"/>
      <c r="D590" s="225" t="s">
        <v>168</v>
      </c>
      <c r="E590" s="247" t="s">
        <v>19</v>
      </c>
      <c r="F590" s="248" t="s">
        <v>196</v>
      </c>
      <c r="G590" s="246"/>
      <c r="H590" s="249">
        <v>32.570000000000007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55" t="s">
        <v>168</v>
      </c>
      <c r="AU590" s="255" t="s">
        <v>85</v>
      </c>
      <c r="AV590" s="15" t="s">
        <v>164</v>
      </c>
      <c r="AW590" s="15" t="s">
        <v>35</v>
      </c>
      <c r="AX590" s="15" t="s">
        <v>83</v>
      </c>
      <c r="AY590" s="255" t="s">
        <v>156</v>
      </c>
    </row>
    <row r="591" s="2" customFormat="1" ht="24.15" customHeight="1">
      <c r="A591" s="39"/>
      <c r="B591" s="40"/>
      <c r="C591" s="205" t="s">
        <v>806</v>
      </c>
      <c r="D591" s="205" t="s">
        <v>159</v>
      </c>
      <c r="E591" s="206" t="s">
        <v>807</v>
      </c>
      <c r="F591" s="207" t="s">
        <v>808</v>
      </c>
      <c r="G591" s="208" t="s">
        <v>162</v>
      </c>
      <c r="H591" s="209">
        <v>334.38799999999998</v>
      </c>
      <c r="I591" s="210"/>
      <c r="J591" s="211">
        <f>ROUND(I591*H591,2)</f>
        <v>0</v>
      </c>
      <c r="K591" s="207" t="s">
        <v>163</v>
      </c>
      <c r="L591" s="45"/>
      <c r="M591" s="212" t="s">
        <v>19</v>
      </c>
      <c r="N591" s="213" t="s">
        <v>46</v>
      </c>
      <c r="O591" s="85"/>
      <c r="P591" s="214">
        <f>O591*H591</f>
        <v>0</v>
      </c>
      <c r="Q591" s="214">
        <v>0</v>
      </c>
      <c r="R591" s="214">
        <f>Q591*H591</f>
        <v>0</v>
      </c>
      <c r="S591" s="214">
        <v>0.05638</v>
      </c>
      <c r="T591" s="215">
        <f>S591*H591</f>
        <v>18.852795439999998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16" t="s">
        <v>321</v>
      </c>
      <c r="AT591" s="216" t="s">
        <v>159</v>
      </c>
      <c r="AU591" s="216" t="s">
        <v>85</v>
      </c>
      <c r="AY591" s="18" t="s">
        <v>156</v>
      </c>
      <c r="BE591" s="217">
        <f>IF(N591="základní",J591,0)</f>
        <v>0</v>
      </c>
      <c r="BF591" s="217">
        <f>IF(N591="snížená",J591,0)</f>
        <v>0</v>
      </c>
      <c r="BG591" s="217">
        <f>IF(N591="zákl. přenesená",J591,0)</f>
        <v>0</v>
      </c>
      <c r="BH591" s="217">
        <f>IF(N591="sníž. přenesená",J591,0)</f>
        <v>0</v>
      </c>
      <c r="BI591" s="217">
        <f>IF(N591="nulová",J591,0)</f>
        <v>0</v>
      </c>
      <c r="BJ591" s="18" t="s">
        <v>83</v>
      </c>
      <c r="BK591" s="217">
        <f>ROUND(I591*H591,2)</f>
        <v>0</v>
      </c>
      <c r="BL591" s="18" t="s">
        <v>321</v>
      </c>
      <c r="BM591" s="216" t="s">
        <v>809</v>
      </c>
    </row>
    <row r="592" s="2" customFormat="1">
      <c r="A592" s="39"/>
      <c r="B592" s="40"/>
      <c r="C592" s="41"/>
      <c r="D592" s="218" t="s">
        <v>166</v>
      </c>
      <c r="E592" s="41"/>
      <c r="F592" s="219" t="s">
        <v>810</v>
      </c>
      <c r="G592" s="41"/>
      <c r="H592" s="41"/>
      <c r="I592" s="220"/>
      <c r="J592" s="41"/>
      <c r="K592" s="41"/>
      <c r="L592" s="45"/>
      <c r="M592" s="221"/>
      <c r="N592" s="222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166</v>
      </c>
      <c r="AU592" s="18" t="s">
        <v>85</v>
      </c>
    </row>
    <row r="593" s="13" customFormat="1">
      <c r="A593" s="13"/>
      <c r="B593" s="223"/>
      <c r="C593" s="224"/>
      <c r="D593" s="225" t="s">
        <v>168</v>
      </c>
      <c r="E593" s="226" t="s">
        <v>19</v>
      </c>
      <c r="F593" s="227" t="s">
        <v>811</v>
      </c>
      <c r="G593" s="224"/>
      <c r="H593" s="226" t="s">
        <v>19</v>
      </c>
      <c r="I593" s="228"/>
      <c r="J593" s="224"/>
      <c r="K593" s="224"/>
      <c r="L593" s="229"/>
      <c r="M593" s="230"/>
      <c r="N593" s="231"/>
      <c r="O593" s="231"/>
      <c r="P593" s="231"/>
      <c r="Q593" s="231"/>
      <c r="R593" s="231"/>
      <c r="S593" s="231"/>
      <c r="T593" s="23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3" t="s">
        <v>168</v>
      </c>
      <c r="AU593" s="233" t="s">
        <v>85</v>
      </c>
      <c r="AV593" s="13" t="s">
        <v>83</v>
      </c>
      <c r="AW593" s="13" t="s">
        <v>35</v>
      </c>
      <c r="AX593" s="13" t="s">
        <v>75</v>
      </c>
      <c r="AY593" s="233" t="s">
        <v>156</v>
      </c>
    </row>
    <row r="594" s="14" customFormat="1">
      <c r="A594" s="14"/>
      <c r="B594" s="234"/>
      <c r="C594" s="235"/>
      <c r="D594" s="225" t="s">
        <v>168</v>
      </c>
      <c r="E594" s="236" t="s">
        <v>19</v>
      </c>
      <c r="F594" s="237" t="s">
        <v>812</v>
      </c>
      <c r="G594" s="235"/>
      <c r="H594" s="238">
        <v>42.299999999999997</v>
      </c>
      <c r="I594" s="239"/>
      <c r="J594" s="235"/>
      <c r="K594" s="235"/>
      <c r="L594" s="240"/>
      <c r="M594" s="241"/>
      <c r="N594" s="242"/>
      <c r="O594" s="242"/>
      <c r="P594" s="242"/>
      <c r="Q594" s="242"/>
      <c r="R594" s="242"/>
      <c r="S594" s="242"/>
      <c r="T594" s="24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4" t="s">
        <v>168</v>
      </c>
      <c r="AU594" s="244" t="s">
        <v>85</v>
      </c>
      <c r="AV594" s="14" t="s">
        <v>85</v>
      </c>
      <c r="AW594" s="14" t="s">
        <v>35</v>
      </c>
      <c r="AX594" s="14" t="s">
        <v>75</v>
      </c>
      <c r="AY594" s="244" t="s">
        <v>156</v>
      </c>
    </row>
    <row r="595" s="14" customFormat="1">
      <c r="A595" s="14"/>
      <c r="B595" s="234"/>
      <c r="C595" s="235"/>
      <c r="D595" s="225" t="s">
        <v>168</v>
      </c>
      <c r="E595" s="236" t="s">
        <v>19</v>
      </c>
      <c r="F595" s="237" t="s">
        <v>813</v>
      </c>
      <c r="G595" s="235"/>
      <c r="H595" s="238">
        <v>31.481000000000002</v>
      </c>
      <c r="I595" s="239"/>
      <c r="J595" s="235"/>
      <c r="K595" s="235"/>
      <c r="L595" s="240"/>
      <c r="M595" s="241"/>
      <c r="N595" s="242"/>
      <c r="O595" s="242"/>
      <c r="P595" s="242"/>
      <c r="Q595" s="242"/>
      <c r="R595" s="242"/>
      <c r="S595" s="242"/>
      <c r="T595" s="24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4" t="s">
        <v>168</v>
      </c>
      <c r="AU595" s="244" t="s">
        <v>85</v>
      </c>
      <c r="AV595" s="14" t="s">
        <v>85</v>
      </c>
      <c r="AW595" s="14" t="s">
        <v>35</v>
      </c>
      <c r="AX595" s="14" t="s">
        <v>75</v>
      </c>
      <c r="AY595" s="244" t="s">
        <v>156</v>
      </c>
    </row>
    <row r="596" s="14" customFormat="1">
      <c r="A596" s="14"/>
      <c r="B596" s="234"/>
      <c r="C596" s="235"/>
      <c r="D596" s="225" t="s">
        <v>168</v>
      </c>
      <c r="E596" s="236" t="s">
        <v>19</v>
      </c>
      <c r="F596" s="237" t="s">
        <v>814</v>
      </c>
      <c r="G596" s="235"/>
      <c r="H596" s="238">
        <v>100.688</v>
      </c>
      <c r="I596" s="239"/>
      <c r="J596" s="235"/>
      <c r="K596" s="235"/>
      <c r="L596" s="240"/>
      <c r="M596" s="241"/>
      <c r="N596" s="242"/>
      <c r="O596" s="242"/>
      <c r="P596" s="242"/>
      <c r="Q596" s="242"/>
      <c r="R596" s="242"/>
      <c r="S596" s="242"/>
      <c r="T596" s="24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4" t="s">
        <v>168</v>
      </c>
      <c r="AU596" s="244" t="s">
        <v>85</v>
      </c>
      <c r="AV596" s="14" t="s">
        <v>85</v>
      </c>
      <c r="AW596" s="14" t="s">
        <v>35</v>
      </c>
      <c r="AX596" s="14" t="s">
        <v>75</v>
      </c>
      <c r="AY596" s="244" t="s">
        <v>156</v>
      </c>
    </row>
    <row r="597" s="14" customFormat="1">
      <c r="A597" s="14"/>
      <c r="B597" s="234"/>
      <c r="C597" s="235"/>
      <c r="D597" s="225" t="s">
        <v>168</v>
      </c>
      <c r="E597" s="236" t="s">
        <v>19</v>
      </c>
      <c r="F597" s="237" t="s">
        <v>815</v>
      </c>
      <c r="G597" s="235"/>
      <c r="H597" s="238">
        <v>50.155999999999999</v>
      </c>
      <c r="I597" s="239"/>
      <c r="J597" s="235"/>
      <c r="K597" s="235"/>
      <c r="L597" s="240"/>
      <c r="M597" s="241"/>
      <c r="N597" s="242"/>
      <c r="O597" s="242"/>
      <c r="P597" s="242"/>
      <c r="Q597" s="242"/>
      <c r="R597" s="242"/>
      <c r="S597" s="242"/>
      <c r="T597" s="24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4" t="s">
        <v>168</v>
      </c>
      <c r="AU597" s="244" t="s">
        <v>85</v>
      </c>
      <c r="AV597" s="14" t="s">
        <v>85</v>
      </c>
      <c r="AW597" s="14" t="s">
        <v>35</v>
      </c>
      <c r="AX597" s="14" t="s">
        <v>75</v>
      </c>
      <c r="AY597" s="244" t="s">
        <v>156</v>
      </c>
    </row>
    <row r="598" s="14" customFormat="1">
      <c r="A598" s="14"/>
      <c r="B598" s="234"/>
      <c r="C598" s="235"/>
      <c r="D598" s="225" t="s">
        <v>168</v>
      </c>
      <c r="E598" s="236" t="s">
        <v>19</v>
      </c>
      <c r="F598" s="237" t="s">
        <v>816</v>
      </c>
      <c r="G598" s="235"/>
      <c r="H598" s="238">
        <v>27.919</v>
      </c>
      <c r="I598" s="239"/>
      <c r="J598" s="235"/>
      <c r="K598" s="235"/>
      <c r="L598" s="240"/>
      <c r="M598" s="241"/>
      <c r="N598" s="242"/>
      <c r="O598" s="242"/>
      <c r="P598" s="242"/>
      <c r="Q598" s="242"/>
      <c r="R598" s="242"/>
      <c r="S598" s="242"/>
      <c r="T598" s="24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4" t="s">
        <v>168</v>
      </c>
      <c r="AU598" s="244" t="s">
        <v>85</v>
      </c>
      <c r="AV598" s="14" t="s">
        <v>85</v>
      </c>
      <c r="AW598" s="14" t="s">
        <v>35</v>
      </c>
      <c r="AX598" s="14" t="s">
        <v>75</v>
      </c>
      <c r="AY598" s="244" t="s">
        <v>156</v>
      </c>
    </row>
    <row r="599" s="14" customFormat="1">
      <c r="A599" s="14"/>
      <c r="B599" s="234"/>
      <c r="C599" s="235"/>
      <c r="D599" s="225" t="s">
        <v>168</v>
      </c>
      <c r="E599" s="236" t="s">
        <v>19</v>
      </c>
      <c r="F599" s="237" t="s">
        <v>817</v>
      </c>
      <c r="G599" s="235"/>
      <c r="H599" s="238">
        <v>12.6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4" t="s">
        <v>168</v>
      </c>
      <c r="AU599" s="244" t="s">
        <v>85</v>
      </c>
      <c r="AV599" s="14" t="s">
        <v>85</v>
      </c>
      <c r="AW599" s="14" t="s">
        <v>35</v>
      </c>
      <c r="AX599" s="14" t="s">
        <v>75</v>
      </c>
      <c r="AY599" s="244" t="s">
        <v>156</v>
      </c>
    </row>
    <row r="600" s="14" customFormat="1">
      <c r="A600" s="14"/>
      <c r="B600" s="234"/>
      <c r="C600" s="235"/>
      <c r="D600" s="225" t="s">
        <v>168</v>
      </c>
      <c r="E600" s="236" t="s">
        <v>19</v>
      </c>
      <c r="F600" s="237" t="s">
        <v>818</v>
      </c>
      <c r="G600" s="235"/>
      <c r="H600" s="238">
        <v>44.588000000000001</v>
      </c>
      <c r="I600" s="239"/>
      <c r="J600" s="235"/>
      <c r="K600" s="235"/>
      <c r="L600" s="240"/>
      <c r="M600" s="241"/>
      <c r="N600" s="242"/>
      <c r="O600" s="242"/>
      <c r="P600" s="242"/>
      <c r="Q600" s="242"/>
      <c r="R600" s="242"/>
      <c r="S600" s="242"/>
      <c r="T600" s="24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4" t="s">
        <v>168</v>
      </c>
      <c r="AU600" s="244" t="s">
        <v>85</v>
      </c>
      <c r="AV600" s="14" t="s">
        <v>85</v>
      </c>
      <c r="AW600" s="14" t="s">
        <v>35</v>
      </c>
      <c r="AX600" s="14" t="s">
        <v>75</v>
      </c>
      <c r="AY600" s="244" t="s">
        <v>156</v>
      </c>
    </row>
    <row r="601" s="14" customFormat="1">
      <c r="A601" s="14"/>
      <c r="B601" s="234"/>
      <c r="C601" s="235"/>
      <c r="D601" s="225" t="s">
        <v>168</v>
      </c>
      <c r="E601" s="236" t="s">
        <v>19</v>
      </c>
      <c r="F601" s="237" t="s">
        <v>819</v>
      </c>
      <c r="G601" s="235"/>
      <c r="H601" s="238">
        <v>15.656000000000001</v>
      </c>
      <c r="I601" s="239"/>
      <c r="J601" s="235"/>
      <c r="K601" s="235"/>
      <c r="L601" s="240"/>
      <c r="M601" s="241"/>
      <c r="N601" s="242"/>
      <c r="O601" s="242"/>
      <c r="P601" s="242"/>
      <c r="Q601" s="242"/>
      <c r="R601" s="242"/>
      <c r="S601" s="242"/>
      <c r="T601" s="24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4" t="s">
        <v>168</v>
      </c>
      <c r="AU601" s="244" t="s">
        <v>85</v>
      </c>
      <c r="AV601" s="14" t="s">
        <v>85</v>
      </c>
      <c r="AW601" s="14" t="s">
        <v>35</v>
      </c>
      <c r="AX601" s="14" t="s">
        <v>75</v>
      </c>
      <c r="AY601" s="244" t="s">
        <v>156</v>
      </c>
    </row>
    <row r="602" s="14" customFormat="1">
      <c r="A602" s="14"/>
      <c r="B602" s="234"/>
      <c r="C602" s="235"/>
      <c r="D602" s="225" t="s">
        <v>168</v>
      </c>
      <c r="E602" s="236" t="s">
        <v>19</v>
      </c>
      <c r="F602" s="237" t="s">
        <v>626</v>
      </c>
      <c r="G602" s="235"/>
      <c r="H602" s="238">
        <v>9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4" t="s">
        <v>168</v>
      </c>
      <c r="AU602" s="244" t="s">
        <v>85</v>
      </c>
      <c r="AV602" s="14" t="s">
        <v>85</v>
      </c>
      <c r="AW602" s="14" t="s">
        <v>35</v>
      </c>
      <c r="AX602" s="14" t="s">
        <v>75</v>
      </c>
      <c r="AY602" s="244" t="s">
        <v>156</v>
      </c>
    </row>
    <row r="603" s="15" customFormat="1">
      <c r="A603" s="15"/>
      <c r="B603" s="245"/>
      <c r="C603" s="246"/>
      <c r="D603" s="225" t="s">
        <v>168</v>
      </c>
      <c r="E603" s="247" t="s">
        <v>19</v>
      </c>
      <c r="F603" s="248" t="s">
        <v>196</v>
      </c>
      <c r="G603" s="246"/>
      <c r="H603" s="249">
        <v>334.38800000000003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55" t="s">
        <v>168</v>
      </c>
      <c r="AU603" s="255" t="s">
        <v>85</v>
      </c>
      <c r="AV603" s="15" t="s">
        <v>164</v>
      </c>
      <c r="AW603" s="15" t="s">
        <v>35</v>
      </c>
      <c r="AX603" s="15" t="s">
        <v>83</v>
      </c>
      <c r="AY603" s="255" t="s">
        <v>156</v>
      </c>
    </row>
    <row r="604" s="2" customFormat="1" ht="24.15" customHeight="1">
      <c r="A604" s="39"/>
      <c r="B604" s="40"/>
      <c r="C604" s="205" t="s">
        <v>820</v>
      </c>
      <c r="D604" s="205" t="s">
        <v>159</v>
      </c>
      <c r="E604" s="206" t="s">
        <v>821</v>
      </c>
      <c r="F604" s="207" t="s">
        <v>822</v>
      </c>
      <c r="G604" s="208" t="s">
        <v>162</v>
      </c>
      <c r="H604" s="209">
        <v>25.988</v>
      </c>
      <c r="I604" s="210"/>
      <c r="J604" s="211">
        <f>ROUND(I604*H604,2)</f>
        <v>0</v>
      </c>
      <c r="K604" s="207" t="s">
        <v>163</v>
      </c>
      <c r="L604" s="45"/>
      <c r="M604" s="212" t="s">
        <v>19</v>
      </c>
      <c r="N604" s="213" t="s">
        <v>46</v>
      </c>
      <c r="O604" s="85"/>
      <c r="P604" s="214">
        <f>O604*H604</f>
        <v>0</v>
      </c>
      <c r="Q604" s="214">
        <v>0</v>
      </c>
      <c r="R604" s="214">
        <f>Q604*H604</f>
        <v>0</v>
      </c>
      <c r="S604" s="214">
        <v>0.017250000000000001</v>
      </c>
      <c r="T604" s="215">
        <f>S604*H604</f>
        <v>0.44829300000000005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16" t="s">
        <v>321</v>
      </c>
      <c r="AT604" s="216" t="s">
        <v>159</v>
      </c>
      <c r="AU604" s="216" t="s">
        <v>85</v>
      </c>
      <c r="AY604" s="18" t="s">
        <v>156</v>
      </c>
      <c r="BE604" s="217">
        <f>IF(N604="základní",J604,0)</f>
        <v>0</v>
      </c>
      <c r="BF604" s="217">
        <f>IF(N604="snížená",J604,0)</f>
        <v>0</v>
      </c>
      <c r="BG604" s="217">
        <f>IF(N604="zákl. přenesená",J604,0)</f>
        <v>0</v>
      </c>
      <c r="BH604" s="217">
        <f>IF(N604="sníž. přenesená",J604,0)</f>
        <v>0</v>
      </c>
      <c r="BI604" s="217">
        <f>IF(N604="nulová",J604,0)</f>
        <v>0</v>
      </c>
      <c r="BJ604" s="18" t="s">
        <v>83</v>
      </c>
      <c r="BK604" s="217">
        <f>ROUND(I604*H604,2)</f>
        <v>0</v>
      </c>
      <c r="BL604" s="18" t="s">
        <v>321</v>
      </c>
      <c r="BM604" s="216" t="s">
        <v>823</v>
      </c>
    </row>
    <row r="605" s="2" customFormat="1">
      <c r="A605" s="39"/>
      <c r="B605" s="40"/>
      <c r="C605" s="41"/>
      <c r="D605" s="218" t="s">
        <v>166</v>
      </c>
      <c r="E605" s="41"/>
      <c r="F605" s="219" t="s">
        <v>824</v>
      </c>
      <c r="G605" s="41"/>
      <c r="H605" s="41"/>
      <c r="I605" s="220"/>
      <c r="J605" s="41"/>
      <c r="K605" s="41"/>
      <c r="L605" s="45"/>
      <c r="M605" s="221"/>
      <c r="N605" s="222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166</v>
      </c>
      <c r="AU605" s="18" t="s">
        <v>85</v>
      </c>
    </row>
    <row r="606" s="13" customFormat="1">
      <c r="A606" s="13"/>
      <c r="B606" s="223"/>
      <c r="C606" s="224"/>
      <c r="D606" s="225" t="s">
        <v>168</v>
      </c>
      <c r="E606" s="226" t="s">
        <v>19</v>
      </c>
      <c r="F606" s="227" t="s">
        <v>825</v>
      </c>
      <c r="G606" s="224"/>
      <c r="H606" s="226" t="s">
        <v>19</v>
      </c>
      <c r="I606" s="228"/>
      <c r="J606" s="224"/>
      <c r="K606" s="224"/>
      <c r="L606" s="229"/>
      <c r="M606" s="230"/>
      <c r="N606" s="231"/>
      <c r="O606" s="231"/>
      <c r="P606" s="231"/>
      <c r="Q606" s="231"/>
      <c r="R606" s="231"/>
      <c r="S606" s="231"/>
      <c r="T606" s="23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3" t="s">
        <v>168</v>
      </c>
      <c r="AU606" s="233" t="s">
        <v>85</v>
      </c>
      <c r="AV606" s="13" t="s">
        <v>83</v>
      </c>
      <c r="AW606" s="13" t="s">
        <v>35</v>
      </c>
      <c r="AX606" s="13" t="s">
        <v>75</v>
      </c>
      <c r="AY606" s="233" t="s">
        <v>156</v>
      </c>
    </row>
    <row r="607" s="14" customFormat="1">
      <c r="A607" s="14"/>
      <c r="B607" s="234"/>
      <c r="C607" s="235"/>
      <c r="D607" s="225" t="s">
        <v>168</v>
      </c>
      <c r="E607" s="236" t="s">
        <v>19</v>
      </c>
      <c r="F607" s="237" t="s">
        <v>826</v>
      </c>
      <c r="G607" s="235"/>
      <c r="H607" s="238">
        <v>1.613</v>
      </c>
      <c r="I607" s="239"/>
      <c r="J607" s="235"/>
      <c r="K607" s="235"/>
      <c r="L607" s="240"/>
      <c r="M607" s="241"/>
      <c r="N607" s="242"/>
      <c r="O607" s="242"/>
      <c r="P607" s="242"/>
      <c r="Q607" s="242"/>
      <c r="R607" s="242"/>
      <c r="S607" s="242"/>
      <c r="T607" s="24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4" t="s">
        <v>168</v>
      </c>
      <c r="AU607" s="244" t="s">
        <v>85</v>
      </c>
      <c r="AV607" s="14" t="s">
        <v>85</v>
      </c>
      <c r="AW607" s="14" t="s">
        <v>35</v>
      </c>
      <c r="AX607" s="14" t="s">
        <v>75</v>
      </c>
      <c r="AY607" s="244" t="s">
        <v>156</v>
      </c>
    </row>
    <row r="608" s="14" customFormat="1">
      <c r="A608" s="14"/>
      <c r="B608" s="234"/>
      <c r="C608" s="235"/>
      <c r="D608" s="225" t="s">
        <v>168</v>
      </c>
      <c r="E608" s="236" t="s">
        <v>19</v>
      </c>
      <c r="F608" s="237" t="s">
        <v>827</v>
      </c>
      <c r="G608" s="235"/>
      <c r="H608" s="238">
        <v>1.575</v>
      </c>
      <c r="I608" s="239"/>
      <c r="J608" s="235"/>
      <c r="K608" s="235"/>
      <c r="L608" s="240"/>
      <c r="M608" s="241"/>
      <c r="N608" s="242"/>
      <c r="O608" s="242"/>
      <c r="P608" s="242"/>
      <c r="Q608" s="242"/>
      <c r="R608" s="242"/>
      <c r="S608" s="242"/>
      <c r="T608" s="24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4" t="s">
        <v>168</v>
      </c>
      <c r="AU608" s="244" t="s">
        <v>85</v>
      </c>
      <c r="AV608" s="14" t="s">
        <v>85</v>
      </c>
      <c r="AW608" s="14" t="s">
        <v>35</v>
      </c>
      <c r="AX608" s="14" t="s">
        <v>75</v>
      </c>
      <c r="AY608" s="244" t="s">
        <v>156</v>
      </c>
    </row>
    <row r="609" s="14" customFormat="1">
      <c r="A609" s="14"/>
      <c r="B609" s="234"/>
      <c r="C609" s="235"/>
      <c r="D609" s="225" t="s">
        <v>168</v>
      </c>
      <c r="E609" s="236" t="s">
        <v>19</v>
      </c>
      <c r="F609" s="237" t="s">
        <v>828</v>
      </c>
      <c r="G609" s="235"/>
      <c r="H609" s="238">
        <v>1.6499999999999999</v>
      </c>
      <c r="I609" s="239"/>
      <c r="J609" s="235"/>
      <c r="K609" s="235"/>
      <c r="L609" s="240"/>
      <c r="M609" s="241"/>
      <c r="N609" s="242"/>
      <c r="O609" s="242"/>
      <c r="P609" s="242"/>
      <c r="Q609" s="242"/>
      <c r="R609" s="242"/>
      <c r="S609" s="242"/>
      <c r="T609" s="24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4" t="s">
        <v>168</v>
      </c>
      <c r="AU609" s="244" t="s">
        <v>85</v>
      </c>
      <c r="AV609" s="14" t="s">
        <v>85</v>
      </c>
      <c r="AW609" s="14" t="s">
        <v>35</v>
      </c>
      <c r="AX609" s="14" t="s">
        <v>75</v>
      </c>
      <c r="AY609" s="244" t="s">
        <v>156</v>
      </c>
    </row>
    <row r="610" s="14" customFormat="1">
      <c r="A610" s="14"/>
      <c r="B610" s="234"/>
      <c r="C610" s="235"/>
      <c r="D610" s="225" t="s">
        <v>168</v>
      </c>
      <c r="E610" s="236" t="s">
        <v>19</v>
      </c>
      <c r="F610" s="237" t="s">
        <v>828</v>
      </c>
      <c r="G610" s="235"/>
      <c r="H610" s="238">
        <v>1.6499999999999999</v>
      </c>
      <c r="I610" s="239"/>
      <c r="J610" s="235"/>
      <c r="K610" s="235"/>
      <c r="L610" s="240"/>
      <c r="M610" s="241"/>
      <c r="N610" s="242"/>
      <c r="O610" s="242"/>
      <c r="P610" s="242"/>
      <c r="Q610" s="242"/>
      <c r="R610" s="242"/>
      <c r="S610" s="242"/>
      <c r="T610" s="24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4" t="s">
        <v>168</v>
      </c>
      <c r="AU610" s="244" t="s">
        <v>85</v>
      </c>
      <c r="AV610" s="14" t="s">
        <v>85</v>
      </c>
      <c r="AW610" s="14" t="s">
        <v>35</v>
      </c>
      <c r="AX610" s="14" t="s">
        <v>75</v>
      </c>
      <c r="AY610" s="244" t="s">
        <v>156</v>
      </c>
    </row>
    <row r="611" s="13" customFormat="1">
      <c r="A611" s="13"/>
      <c r="B611" s="223"/>
      <c r="C611" s="224"/>
      <c r="D611" s="225" t="s">
        <v>168</v>
      </c>
      <c r="E611" s="226" t="s">
        <v>19</v>
      </c>
      <c r="F611" s="227" t="s">
        <v>829</v>
      </c>
      <c r="G611" s="224"/>
      <c r="H611" s="226" t="s">
        <v>19</v>
      </c>
      <c r="I611" s="228"/>
      <c r="J611" s="224"/>
      <c r="K611" s="224"/>
      <c r="L611" s="229"/>
      <c r="M611" s="230"/>
      <c r="N611" s="231"/>
      <c r="O611" s="231"/>
      <c r="P611" s="231"/>
      <c r="Q611" s="231"/>
      <c r="R611" s="231"/>
      <c r="S611" s="231"/>
      <c r="T611" s="23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3" t="s">
        <v>168</v>
      </c>
      <c r="AU611" s="233" t="s">
        <v>85</v>
      </c>
      <c r="AV611" s="13" t="s">
        <v>83</v>
      </c>
      <c r="AW611" s="13" t="s">
        <v>35</v>
      </c>
      <c r="AX611" s="13" t="s">
        <v>75</v>
      </c>
      <c r="AY611" s="233" t="s">
        <v>156</v>
      </c>
    </row>
    <row r="612" s="14" customFormat="1">
      <c r="A612" s="14"/>
      <c r="B612" s="234"/>
      <c r="C612" s="235"/>
      <c r="D612" s="225" t="s">
        <v>168</v>
      </c>
      <c r="E612" s="236" t="s">
        <v>19</v>
      </c>
      <c r="F612" s="237" t="s">
        <v>830</v>
      </c>
      <c r="G612" s="235"/>
      <c r="H612" s="238">
        <v>19.5</v>
      </c>
      <c r="I612" s="239"/>
      <c r="J612" s="235"/>
      <c r="K612" s="235"/>
      <c r="L612" s="240"/>
      <c r="M612" s="241"/>
      <c r="N612" s="242"/>
      <c r="O612" s="242"/>
      <c r="P612" s="242"/>
      <c r="Q612" s="242"/>
      <c r="R612" s="242"/>
      <c r="S612" s="242"/>
      <c r="T612" s="24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4" t="s">
        <v>168</v>
      </c>
      <c r="AU612" s="244" t="s">
        <v>85</v>
      </c>
      <c r="AV612" s="14" t="s">
        <v>85</v>
      </c>
      <c r="AW612" s="14" t="s">
        <v>35</v>
      </c>
      <c r="AX612" s="14" t="s">
        <v>75</v>
      </c>
      <c r="AY612" s="244" t="s">
        <v>156</v>
      </c>
    </row>
    <row r="613" s="15" customFormat="1">
      <c r="A613" s="15"/>
      <c r="B613" s="245"/>
      <c r="C613" s="246"/>
      <c r="D613" s="225" t="s">
        <v>168</v>
      </c>
      <c r="E613" s="247" t="s">
        <v>19</v>
      </c>
      <c r="F613" s="248" t="s">
        <v>196</v>
      </c>
      <c r="G613" s="246"/>
      <c r="H613" s="249">
        <v>25.988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55" t="s">
        <v>168</v>
      </c>
      <c r="AU613" s="255" t="s">
        <v>85</v>
      </c>
      <c r="AV613" s="15" t="s">
        <v>164</v>
      </c>
      <c r="AW613" s="15" t="s">
        <v>35</v>
      </c>
      <c r="AX613" s="15" t="s">
        <v>83</v>
      </c>
      <c r="AY613" s="255" t="s">
        <v>156</v>
      </c>
    </row>
    <row r="614" s="2" customFormat="1" ht="24.15" customHeight="1">
      <c r="A614" s="39"/>
      <c r="B614" s="40"/>
      <c r="C614" s="205" t="s">
        <v>831</v>
      </c>
      <c r="D614" s="205" t="s">
        <v>159</v>
      </c>
      <c r="E614" s="206" t="s">
        <v>832</v>
      </c>
      <c r="F614" s="207" t="s">
        <v>833</v>
      </c>
      <c r="G614" s="208" t="s">
        <v>162</v>
      </c>
      <c r="H614" s="209">
        <v>70.040000000000006</v>
      </c>
      <c r="I614" s="210"/>
      <c r="J614" s="211">
        <f>ROUND(I614*H614,2)</f>
        <v>0</v>
      </c>
      <c r="K614" s="207" t="s">
        <v>163</v>
      </c>
      <c r="L614" s="45"/>
      <c r="M614" s="212" t="s">
        <v>19</v>
      </c>
      <c r="N614" s="213" t="s">
        <v>46</v>
      </c>
      <c r="O614" s="85"/>
      <c r="P614" s="214">
        <f>O614*H614</f>
        <v>0</v>
      </c>
      <c r="Q614" s="214">
        <v>0</v>
      </c>
      <c r="R614" s="214">
        <f>Q614*H614</f>
        <v>0</v>
      </c>
      <c r="S614" s="214">
        <v>0.029440000000000001</v>
      </c>
      <c r="T614" s="215">
        <f>S614*H614</f>
        <v>2.0619776000000001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16" t="s">
        <v>321</v>
      </c>
      <c r="AT614" s="216" t="s">
        <v>159</v>
      </c>
      <c r="AU614" s="216" t="s">
        <v>85</v>
      </c>
      <c r="AY614" s="18" t="s">
        <v>156</v>
      </c>
      <c r="BE614" s="217">
        <f>IF(N614="základní",J614,0)</f>
        <v>0</v>
      </c>
      <c r="BF614" s="217">
        <f>IF(N614="snížená",J614,0)</f>
        <v>0</v>
      </c>
      <c r="BG614" s="217">
        <f>IF(N614="zákl. přenesená",J614,0)</f>
        <v>0</v>
      </c>
      <c r="BH614" s="217">
        <f>IF(N614="sníž. přenesená",J614,0)</f>
        <v>0</v>
      </c>
      <c r="BI614" s="217">
        <f>IF(N614="nulová",J614,0)</f>
        <v>0</v>
      </c>
      <c r="BJ614" s="18" t="s">
        <v>83</v>
      </c>
      <c r="BK614" s="217">
        <f>ROUND(I614*H614,2)</f>
        <v>0</v>
      </c>
      <c r="BL614" s="18" t="s">
        <v>321</v>
      </c>
      <c r="BM614" s="216" t="s">
        <v>834</v>
      </c>
    </row>
    <row r="615" s="2" customFormat="1">
      <c r="A615" s="39"/>
      <c r="B615" s="40"/>
      <c r="C615" s="41"/>
      <c r="D615" s="218" t="s">
        <v>166</v>
      </c>
      <c r="E615" s="41"/>
      <c r="F615" s="219" t="s">
        <v>835</v>
      </c>
      <c r="G615" s="41"/>
      <c r="H615" s="41"/>
      <c r="I615" s="220"/>
      <c r="J615" s="41"/>
      <c r="K615" s="41"/>
      <c r="L615" s="45"/>
      <c r="M615" s="221"/>
      <c r="N615" s="222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166</v>
      </c>
      <c r="AU615" s="18" t="s">
        <v>85</v>
      </c>
    </row>
    <row r="616" s="13" customFormat="1">
      <c r="A616" s="13"/>
      <c r="B616" s="223"/>
      <c r="C616" s="224"/>
      <c r="D616" s="225" t="s">
        <v>168</v>
      </c>
      <c r="E616" s="226" t="s">
        <v>19</v>
      </c>
      <c r="F616" s="227" t="s">
        <v>836</v>
      </c>
      <c r="G616" s="224"/>
      <c r="H616" s="226" t="s">
        <v>19</v>
      </c>
      <c r="I616" s="228"/>
      <c r="J616" s="224"/>
      <c r="K616" s="224"/>
      <c r="L616" s="229"/>
      <c r="M616" s="230"/>
      <c r="N616" s="231"/>
      <c r="O616" s="231"/>
      <c r="P616" s="231"/>
      <c r="Q616" s="231"/>
      <c r="R616" s="231"/>
      <c r="S616" s="231"/>
      <c r="T616" s="23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3" t="s">
        <v>168</v>
      </c>
      <c r="AU616" s="233" t="s">
        <v>85</v>
      </c>
      <c r="AV616" s="13" t="s">
        <v>83</v>
      </c>
      <c r="AW616" s="13" t="s">
        <v>35</v>
      </c>
      <c r="AX616" s="13" t="s">
        <v>75</v>
      </c>
      <c r="AY616" s="233" t="s">
        <v>156</v>
      </c>
    </row>
    <row r="617" s="14" customFormat="1">
      <c r="A617" s="14"/>
      <c r="B617" s="234"/>
      <c r="C617" s="235"/>
      <c r="D617" s="225" t="s">
        <v>168</v>
      </c>
      <c r="E617" s="236" t="s">
        <v>19</v>
      </c>
      <c r="F617" s="237" t="s">
        <v>837</v>
      </c>
      <c r="G617" s="235"/>
      <c r="H617" s="238">
        <v>11.6</v>
      </c>
      <c r="I617" s="239"/>
      <c r="J617" s="235"/>
      <c r="K617" s="235"/>
      <c r="L617" s="240"/>
      <c r="M617" s="241"/>
      <c r="N617" s="242"/>
      <c r="O617" s="242"/>
      <c r="P617" s="242"/>
      <c r="Q617" s="242"/>
      <c r="R617" s="242"/>
      <c r="S617" s="242"/>
      <c r="T617" s="24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4" t="s">
        <v>168</v>
      </c>
      <c r="AU617" s="244" t="s">
        <v>85</v>
      </c>
      <c r="AV617" s="14" t="s">
        <v>85</v>
      </c>
      <c r="AW617" s="14" t="s">
        <v>35</v>
      </c>
      <c r="AX617" s="14" t="s">
        <v>75</v>
      </c>
      <c r="AY617" s="244" t="s">
        <v>156</v>
      </c>
    </row>
    <row r="618" s="14" customFormat="1">
      <c r="A618" s="14"/>
      <c r="B618" s="234"/>
      <c r="C618" s="235"/>
      <c r="D618" s="225" t="s">
        <v>168</v>
      </c>
      <c r="E618" s="236" t="s">
        <v>19</v>
      </c>
      <c r="F618" s="237" t="s">
        <v>838</v>
      </c>
      <c r="G618" s="235"/>
      <c r="H618" s="238">
        <v>5.7999999999999998</v>
      </c>
      <c r="I618" s="239"/>
      <c r="J618" s="235"/>
      <c r="K618" s="235"/>
      <c r="L618" s="240"/>
      <c r="M618" s="241"/>
      <c r="N618" s="242"/>
      <c r="O618" s="242"/>
      <c r="P618" s="242"/>
      <c r="Q618" s="242"/>
      <c r="R618" s="242"/>
      <c r="S618" s="242"/>
      <c r="T618" s="24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4" t="s">
        <v>168</v>
      </c>
      <c r="AU618" s="244" t="s">
        <v>85</v>
      </c>
      <c r="AV618" s="14" t="s">
        <v>85</v>
      </c>
      <c r="AW618" s="14" t="s">
        <v>35</v>
      </c>
      <c r="AX618" s="14" t="s">
        <v>75</v>
      </c>
      <c r="AY618" s="244" t="s">
        <v>156</v>
      </c>
    </row>
    <row r="619" s="14" customFormat="1">
      <c r="A619" s="14"/>
      <c r="B619" s="234"/>
      <c r="C619" s="235"/>
      <c r="D619" s="225" t="s">
        <v>168</v>
      </c>
      <c r="E619" s="236" t="s">
        <v>19</v>
      </c>
      <c r="F619" s="237" t="s">
        <v>839</v>
      </c>
      <c r="G619" s="235"/>
      <c r="H619" s="238">
        <v>11.6</v>
      </c>
      <c r="I619" s="239"/>
      <c r="J619" s="235"/>
      <c r="K619" s="235"/>
      <c r="L619" s="240"/>
      <c r="M619" s="241"/>
      <c r="N619" s="242"/>
      <c r="O619" s="242"/>
      <c r="P619" s="242"/>
      <c r="Q619" s="242"/>
      <c r="R619" s="242"/>
      <c r="S619" s="242"/>
      <c r="T619" s="24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4" t="s">
        <v>168</v>
      </c>
      <c r="AU619" s="244" t="s">
        <v>85</v>
      </c>
      <c r="AV619" s="14" t="s">
        <v>85</v>
      </c>
      <c r="AW619" s="14" t="s">
        <v>35</v>
      </c>
      <c r="AX619" s="14" t="s">
        <v>75</v>
      </c>
      <c r="AY619" s="244" t="s">
        <v>156</v>
      </c>
    </row>
    <row r="620" s="14" customFormat="1">
      <c r="A620" s="14"/>
      <c r="B620" s="234"/>
      <c r="C620" s="235"/>
      <c r="D620" s="225" t="s">
        <v>168</v>
      </c>
      <c r="E620" s="236" t="s">
        <v>19</v>
      </c>
      <c r="F620" s="237" t="s">
        <v>840</v>
      </c>
      <c r="G620" s="235"/>
      <c r="H620" s="238">
        <v>5.7999999999999998</v>
      </c>
      <c r="I620" s="239"/>
      <c r="J620" s="235"/>
      <c r="K620" s="235"/>
      <c r="L620" s="240"/>
      <c r="M620" s="241"/>
      <c r="N620" s="242"/>
      <c r="O620" s="242"/>
      <c r="P620" s="242"/>
      <c r="Q620" s="242"/>
      <c r="R620" s="242"/>
      <c r="S620" s="242"/>
      <c r="T620" s="24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4" t="s">
        <v>168</v>
      </c>
      <c r="AU620" s="244" t="s">
        <v>85</v>
      </c>
      <c r="AV620" s="14" t="s">
        <v>85</v>
      </c>
      <c r="AW620" s="14" t="s">
        <v>35</v>
      </c>
      <c r="AX620" s="14" t="s">
        <v>75</v>
      </c>
      <c r="AY620" s="244" t="s">
        <v>156</v>
      </c>
    </row>
    <row r="621" s="14" customFormat="1">
      <c r="A621" s="14"/>
      <c r="B621" s="234"/>
      <c r="C621" s="235"/>
      <c r="D621" s="225" t="s">
        <v>168</v>
      </c>
      <c r="E621" s="236" t="s">
        <v>19</v>
      </c>
      <c r="F621" s="237" t="s">
        <v>841</v>
      </c>
      <c r="G621" s="235"/>
      <c r="H621" s="238">
        <v>5.8399999999999999</v>
      </c>
      <c r="I621" s="239"/>
      <c r="J621" s="235"/>
      <c r="K621" s="235"/>
      <c r="L621" s="240"/>
      <c r="M621" s="241"/>
      <c r="N621" s="242"/>
      <c r="O621" s="242"/>
      <c r="P621" s="242"/>
      <c r="Q621" s="242"/>
      <c r="R621" s="242"/>
      <c r="S621" s="242"/>
      <c r="T621" s="24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4" t="s">
        <v>168</v>
      </c>
      <c r="AU621" s="244" t="s">
        <v>85</v>
      </c>
      <c r="AV621" s="14" t="s">
        <v>85</v>
      </c>
      <c r="AW621" s="14" t="s">
        <v>35</v>
      </c>
      <c r="AX621" s="14" t="s">
        <v>75</v>
      </c>
      <c r="AY621" s="244" t="s">
        <v>156</v>
      </c>
    </row>
    <row r="622" s="14" customFormat="1">
      <c r="A622" s="14"/>
      <c r="B622" s="234"/>
      <c r="C622" s="235"/>
      <c r="D622" s="225" t="s">
        <v>168</v>
      </c>
      <c r="E622" s="236" t="s">
        <v>19</v>
      </c>
      <c r="F622" s="237" t="s">
        <v>842</v>
      </c>
      <c r="G622" s="235"/>
      <c r="H622" s="238">
        <v>5.7999999999999998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4" t="s">
        <v>168</v>
      </c>
      <c r="AU622" s="244" t="s">
        <v>85</v>
      </c>
      <c r="AV622" s="14" t="s">
        <v>85</v>
      </c>
      <c r="AW622" s="14" t="s">
        <v>35</v>
      </c>
      <c r="AX622" s="14" t="s">
        <v>75</v>
      </c>
      <c r="AY622" s="244" t="s">
        <v>156</v>
      </c>
    </row>
    <row r="623" s="14" customFormat="1">
      <c r="A623" s="14"/>
      <c r="B623" s="234"/>
      <c r="C623" s="235"/>
      <c r="D623" s="225" t="s">
        <v>168</v>
      </c>
      <c r="E623" s="236" t="s">
        <v>19</v>
      </c>
      <c r="F623" s="237" t="s">
        <v>843</v>
      </c>
      <c r="G623" s="235"/>
      <c r="H623" s="238">
        <v>5.7999999999999998</v>
      </c>
      <c r="I623" s="239"/>
      <c r="J623" s="235"/>
      <c r="K623" s="235"/>
      <c r="L623" s="240"/>
      <c r="M623" s="241"/>
      <c r="N623" s="242"/>
      <c r="O623" s="242"/>
      <c r="P623" s="242"/>
      <c r="Q623" s="242"/>
      <c r="R623" s="242"/>
      <c r="S623" s="242"/>
      <c r="T623" s="24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4" t="s">
        <v>168</v>
      </c>
      <c r="AU623" s="244" t="s">
        <v>85</v>
      </c>
      <c r="AV623" s="14" t="s">
        <v>85</v>
      </c>
      <c r="AW623" s="14" t="s">
        <v>35</v>
      </c>
      <c r="AX623" s="14" t="s">
        <v>75</v>
      </c>
      <c r="AY623" s="244" t="s">
        <v>156</v>
      </c>
    </row>
    <row r="624" s="14" customFormat="1">
      <c r="A624" s="14"/>
      <c r="B624" s="234"/>
      <c r="C624" s="235"/>
      <c r="D624" s="225" t="s">
        <v>168</v>
      </c>
      <c r="E624" s="236" t="s">
        <v>19</v>
      </c>
      <c r="F624" s="237" t="s">
        <v>844</v>
      </c>
      <c r="G624" s="235"/>
      <c r="H624" s="238">
        <v>11.6</v>
      </c>
      <c r="I624" s="239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4" t="s">
        <v>168</v>
      </c>
      <c r="AU624" s="244" t="s">
        <v>85</v>
      </c>
      <c r="AV624" s="14" t="s">
        <v>85</v>
      </c>
      <c r="AW624" s="14" t="s">
        <v>35</v>
      </c>
      <c r="AX624" s="14" t="s">
        <v>75</v>
      </c>
      <c r="AY624" s="244" t="s">
        <v>156</v>
      </c>
    </row>
    <row r="625" s="14" customFormat="1">
      <c r="A625" s="14"/>
      <c r="B625" s="234"/>
      <c r="C625" s="235"/>
      <c r="D625" s="225" t="s">
        <v>168</v>
      </c>
      <c r="E625" s="236" t="s">
        <v>19</v>
      </c>
      <c r="F625" s="237" t="s">
        <v>845</v>
      </c>
      <c r="G625" s="235"/>
      <c r="H625" s="238">
        <v>6.2000000000000002</v>
      </c>
      <c r="I625" s="239"/>
      <c r="J625" s="235"/>
      <c r="K625" s="235"/>
      <c r="L625" s="240"/>
      <c r="M625" s="241"/>
      <c r="N625" s="242"/>
      <c r="O625" s="242"/>
      <c r="P625" s="242"/>
      <c r="Q625" s="242"/>
      <c r="R625" s="242"/>
      <c r="S625" s="242"/>
      <c r="T625" s="24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4" t="s">
        <v>168</v>
      </c>
      <c r="AU625" s="244" t="s">
        <v>85</v>
      </c>
      <c r="AV625" s="14" t="s">
        <v>85</v>
      </c>
      <c r="AW625" s="14" t="s">
        <v>35</v>
      </c>
      <c r="AX625" s="14" t="s">
        <v>75</v>
      </c>
      <c r="AY625" s="244" t="s">
        <v>156</v>
      </c>
    </row>
    <row r="626" s="15" customFormat="1">
      <c r="A626" s="15"/>
      <c r="B626" s="245"/>
      <c r="C626" s="246"/>
      <c r="D626" s="225" t="s">
        <v>168</v>
      </c>
      <c r="E626" s="247" t="s">
        <v>19</v>
      </c>
      <c r="F626" s="248" t="s">
        <v>196</v>
      </c>
      <c r="G626" s="246"/>
      <c r="H626" s="249">
        <v>70.039999999999992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55" t="s">
        <v>168</v>
      </c>
      <c r="AU626" s="255" t="s">
        <v>85</v>
      </c>
      <c r="AV626" s="15" t="s">
        <v>164</v>
      </c>
      <c r="AW626" s="15" t="s">
        <v>35</v>
      </c>
      <c r="AX626" s="15" t="s">
        <v>83</v>
      </c>
      <c r="AY626" s="255" t="s">
        <v>156</v>
      </c>
    </row>
    <row r="627" s="2" customFormat="1" ht="24.15" customHeight="1">
      <c r="A627" s="39"/>
      <c r="B627" s="40"/>
      <c r="C627" s="205" t="s">
        <v>846</v>
      </c>
      <c r="D627" s="205" t="s">
        <v>159</v>
      </c>
      <c r="E627" s="206" t="s">
        <v>847</v>
      </c>
      <c r="F627" s="207" t="s">
        <v>848</v>
      </c>
      <c r="G627" s="208" t="s">
        <v>162</v>
      </c>
      <c r="H627" s="209">
        <v>46.018000000000001</v>
      </c>
      <c r="I627" s="210"/>
      <c r="J627" s="211">
        <f>ROUND(I627*H627,2)</f>
        <v>0</v>
      </c>
      <c r="K627" s="207" t="s">
        <v>163</v>
      </c>
      <c r="L627" s="45"/>
      <c r="M627" s="212" t="s">
        <v>19</v>
      </c>
      <c r="N627" s="213" t="s">
        <v>46</v>
      </c>
      <c r="O627" s="85"/>
      <c r="P627" s="214">
        <f>O627*H627</f>
        <v>0</v>
      </c>
      <c r="Q627" s="214">
        <v>0</v>
      </c>
      <c r="R627" s="214">
        <f>Q627*H627</f>
        <v>0</v>
      </c>
      <c r="S627" s="214">
        <v>0.0223</v>
      </c>
      <c r="T627" s="215">
        <f>S627*H627</f>
        <v>1.0262013999999999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16" t="s">
        <v>321</v>
      </c>
      <c r="AT627" s="216" t="s">
        <v>159</v>
      </c>
      <c r="AU627" s="216" t="s">
        <v>85</v>
      </c>
      <c r="AY627" s="18" t="s">
        <v>156</v>
      </c>
      <c r="BE627" s="217">
        <f>IF(N627="základní",J627,0)</f>
        <v>0</v>
      </c>
      <c r="BF627" s="217">
        <f>IF(N627="snížená",J627,0)</f>
        <v>0</v>
      </c>
      <c r="BG627" s="217">
        <f>IF(N627="zákl. přenesená",J627,0)</f>
        <v>0</v>
      </c>
      <c r="BH627" s="217">
        <f>IF(N627="sníž. přenesená",J627,0)</f>
        <v>0</v>
      </c>
      <c r="BI627" s="217">
        <f>IF(N627="nulová",J627,0)</f>
        <v>0</v>
      </c>
      <c r="BJ627" s="18" t="s">
        <v>83</v>
      </c>
      <c r="BK627" s="217">
        <f>ROUND(I627*H627,2)</f>
        <v>0</v>
      </c>
      <c r="BL627" s="18" t="s">
        <v>321</v>
      </c>
      <c r="BM627" s="216" t="s">
        <v>849</v>
      </c>
    </row>
    <row r="628" s="2" customFormat="1">
      <c r="A628" s="39"/>
      <c r="B628" s="40"/>
      <c r="C628" s="41"/>
      <c r="D628" s="218" t="s">
        <v>166</v>
      </c>
      <c r="E628" s="41"/>
      <c r="F628" s="219" t="s">
        <v>850</v>
      </c>
      <c r="G628" s="41"/>
      <c r="H628" s="41"/>
      <c r="I628" s="220"/>
      <c r="J628" s="41"/>
      <c r="K628" s="41"/>
      <c r="L628" s="45"/>
      <c r="M628" s="221"/>
      <c r="N628" s="222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166</v>
      </c>
      <c r="AU628" s="18" t="s">
        <v>85</v>
      </c>
    </row>
    <row r="629" s="13" customFormat="1">
      <c r="A629" s="13"/>
      <c r="B629" s="223"/>
      <c r="C629" s="224"/>
      <c r="D629" s="225" t="s">
        <v>168</v>
      </c>
      <c r="E629" s="226" t="s">
        <v>19</v>
      </c>
      <c r="F629" s="227" t="s">
        <v>851</v>
      </c>
      <c r="G629" s="224"/>
      <c r="H629" s="226" t="s">
        <v>19</v>
      </c>
      <c r="I629" s="228"/>
      <c r="J629" s="224"/>
      <c r="K629" s="224"/>
      <c r="L629" s="229"/>
      <c r="M629" s="230"/>
      <c r="N629" s="231"/>
      <c r="O629" s="231"/>
      <c r="P629" s="231"/>
      <c r="Q629" s="231"/>
      <c r="R629" s="231"/>
      <c r="S629" s="231"/>
      <c r="T629" s="23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3" t="s">
        <v>168</v>
      </c>
      <c r="AU629" s="233" t="s">
        <v>85</v>
      </c>
      <c r="AV629" s="13" t="s">
        <v>83</v>
      </c>
      <c r="AW629" s="13" t="s">
        <v>35</v>
      </c>
      <c r="AX629" s="13" t="s">
        <v>75</v>
      </c>
      <c r="AY629" s="233" t="s">
        <v>156</v>
      </c>
    </row>
    <row r="630" s="14" customFormat="1">
      <c r="A630" s="14"/>
      <c r="B630" s="234"/>
      <c r="C630" s="235"/>
      <c r="D630" s="225" t="s">
        <v>168</v>
      </c>
      <c r="E630" s="236" t="s">
        <v>19</v>
      </c>
      <c r="F630" s="237" t="s">
        <v>852</v>
      </c>
      <c r="G630" s="235"/>
      <c r="H630" s="238">
        <v>6</v>
      </c>
      <c r="I630" s="239"/>
      <c r="J630" s="235"/>
      <c r="K630" s="235"/>
      <c r="L630" s="240"/>
      <c r="M630" s="241"/>
      <c r="N630" s="242"/>
      <c r="O630" s="242"/>
      <c r="P630" s="242"/>
      <c r="Q630" s="242"/>
      <c r="R630" s="242"/>
      <c r="S630" s="242"/>
      <c r="T630" s="24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4" t="s">
        <v>168</v>
      </c>
      <c r="AU630" s="244" t="s">
        <v>85</v>
      </c>
      <c r="AV630" s="14" t="s">
        <v>85</v>
      </c>
      <c r="AW630" s="14" t="s">
        <v>35</v>
      </c>
      <c r="AX630" s="14" t="s">
        <v>75</v>
      </c>
      <c r="AY630" s="244" t="s">
        <v>156</v>
      </c>
    </row>
    <row r="631" s="13" customFormat="1">
      <c r="A631" s="13"/>
      <c r="B631" s="223"/>
      <c r="C631" s="224"/>
      <c r="D631" s="225" t="s">
        <v>168</v>
      </c>
      <c r="E631" s="226" t="s">
        <v>19</v>
      </c>
      <c r="F631" s="227" t="s">
        <v>697</v>
      </c>
      <c r="G631" s="224"/>
      <c r="H631" s="226" t="s">
        <v>19</v>
      </c>
      <c r="I631" s="228"/>
      <c r="J631" s="224"/>
      <c r="K631" s="224"/>
      <c r="L631" s="229"/>
      <c r="M631" s="230"/>
      <c r="N631" s="231"/>
      <c r="O631" s="231"/>
      <c r="P631" s="231"/>
      <c r="Q631" s="231"/>
      <c r="R631" s="231"/>
      <c r="S631" s="231"/>
      <c r="T631" s="23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3" t="s">
        <v>168</v>
      </c>
      <c r="AU631" s="233" t="s">
        <v>85</v>
      </c>
      <c r="AV631" s="13" t="s">
        <v>83</v>
      </c>
      <c r="AW631" s="13" t="s">
        <v>35</v>
      </c>
      <c r="AX631" s="13" t="s">
        <v>75</v>
      </c>
      <c r="AY631" s="233" t="s">
        <v>156</v>
      </c>
    </row>
    <row r="632" s="14" customFormat="1">
      <c r="A632" s="14"/>
      <c r="B632" s="234"/>
      <c r="C632" s="235"/>
      <c r="D632" s="225" t="s">
        <v>168</v>
      </c>
      <c r="E632" s="236" t="s">
        <v>19</v>
      </c>
      <c r="F632" s="237" t="s">
        <v>853</v>
      </c>
      <c r="G632" s="235"/>
      <c r="H632" s="238">
        <v>7.2000000000000002</v>
      </c>
      <c r="I632" s="239"/>
      <c r="J632" s="235"/>
      <c r="K632" s="235"/>
      <c r="L632" s="240"/>
      <c r="M632" s="241"/>
      <c r="N632" s="242"/>
      <c r="O632" s="242"/>
      <c r="P632" s="242"/>
      <c r="Q632" s="242"/>
      <c r="R632" s="242"/>
      <c r="S632" s="242"/>
      <c r="T632" s="24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4" t="s">
        <v>168</v>
      </c>
      <c r="AU632" s="244" t="s">
        <v>85</v>
      </c>
      <c r="AV632" s="14" t="s">
        <v>85</v>
      </c>
      <c r="AW632" s="14" t="s">
        <v>35</v>
      </c>
      <c r="AX632" s="14" t="s">
        <v>75</v>
      </c>
      <c r="AY632" s="244" t="s">
        <v>156</v>
      </c>
    </row>
    <row r="633" s="14" customFormat="1">
      <c r="A633" s="14"/>
      <c r="B633" s="234"/>
      <c r="C633" s="235"/>
      <c r="D633" s="225" t="s">
        <v>168</v>
      </c>
      <c r="E633" s="236" t="s">
        <v>19</v>
      </c>
      <c r="F633" s="237" t="s">
        <v>854</v>
      </c>
      <c r="G633" s="235"/>
      <c r="H633" s="238">
        <v>3.6000000000000001</v>
      </c>
      <c r="I633" s="239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4" t="s">
        <v>168</v>
      </c>
      <c r="AU633" s="244" t="s">
        <v>85</v>
      </c>
      <c r="AV633" s="14" t="s">
        <v>85</v>
      </c>
      <c r="AW633" s="14" t="s">
        <v>35</v>
      </c>
      <c r="AX633" s="14" t="s">
        <v>75</v>
      </c>
      <c r="AY633" s="244" t="s">
        <v>156</v>
      </c>
    </row>
    <row r="634" s="14" customFormat="1">
      <c r="A634" s="14"/>
      <c r="B634" s="234"/>
      <c r="C634" s="235"/>
      <c r="D634" s="225" t="s">
        <v>168</v>
      </c>
      <c r="E634" s="236" t="s">
        <v>19</v>
      </c>
      <c r="F634" s="237" t="s">
        <v>855</v>
      </c>
      <c r="G634" s="235"/>
      <c r="H634" s="238">
        <v>3.5499999999999998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4" t="s">
        <v>168</v>
      </c>
      <c r="AU634" s="244" t="s">
        <v>85</v>
      </c>
      <c r="AV634" s="14" t="s">
        <v>85</v>
      </c>
      <c r="AW634" s="14" t="s">
        <v>35</v>
      </c>
      <c r="AX634" s="14" t="s">
        <v>75</v>
      </c>
      <c r="AY634" s="244" t="s">
        <v>156</v>
      </c>
    </row>
    <row r="635" s="14" customFormat="1">
      <c r="A635" s="14"/>
      <c r="B635" s="234"/>
      <c r="C635" s="235"/>
      <c r="D635" s="225" t="s">
        <v>168</v>
      </c>
      <c r="E635" s="236" t="s">
        <v>19</v>
      </c>
      <c r="F635" s="237" t="s">
        <v>856</v>
      </c>
      <c r="G635" s="235"/>
      <c r="H635" s="238">
        <v>1.5</v>
      </c>
      <c r="I635" s="239"/>
      <c r="J635" s="235"/>
      <c r="K635" s="235"/>
      <c r="L635" s="240"/>
      <c r="M635" s="241"/>
      <c r="N635" s="242"/>
      <c r="O635" s="242"/>
      <c r="P635" s="242"/>
      <c r="Q635" s="242"/>
      <c r="R635" s="242"/>
      <c r="S635" s="242"/>
      <c r="T635" s="24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4" t="s">
        <v>168</v>
      </c>
      <c r="AU635" s="244" t="s">
        <v>85</v>
      </c>
      <c r="AV635" s="14" t="s">
        <v>85</v>
      </c>
      <c r="AW635" s="14" t="s">
        <v>35</v>
      </c>
      <c r="AX635" s="14" t="s">
        <v>75</v>
      </c>
      <c r="AY635" s="244" t="s">
        <v>156</v>
      </c>
    </row>
    <row r="636" s="14" customFormat="1">
      <c r="A636" s="14"/>
      <c r="B636" s="234"/>
      <c r="C636" s="235"/>
      <c r="D636" s="225" t="s">
        <v>168</v>
      </c>
      <c r="E636" s="236" t="s">
        <v>19</v>
      </c>
      <c r="F636" s="237" t="s">
        <v>857</v>
      </c>
      <c r="G636" s="235"/>
      <c r="H636" s="238">
        <v>3.1299999999999999</v>
      </c>
      <c r="I636" s="239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4" t="s">
        <v>168</v>
      </c>
      <c r="AU636" s="244" t="s">
        <v>85</v>
      </c>
      <c r="AV636" s="14" t="s">
        <v>85</v>
      </c>
      <c r="AW636" s="14" t="s">
        <v>35</v>
      </c>
      <c r="AX636" s="14" t="s">
        <v>75</v>
      </c>
      <c r="AY636" s="244" t="s">
        <v>156</v>
      </c>
    </row>
    <row r="637" s="14" customFormat="1">
      <c r="A637" s="14"/>
      <c r="B637" s="234"/>
      <c r="C637" s="235"/>
      <c r="D637" s="225" t="s">
        <v>168</v>
      </c>
      <c r="E637" s="236" t="s">
        <v>19</v>
      </c>
      <c r="F637" s="237" t="s">
        <v>858</v>
      </c>
      <c r="G637" s="235"/>
      <c r="H637" s="238">
        <v>7.3499999999999996</v>
      </c>
      <c r="I637" s="239"/>
      <c r="J637" s="235"/>
      <c r="K637" s="235"/>
      <c r="L637" s="240"/>
      <c r="M637" s="241"/>
      <c r="N637" s="242"/>
      <c r="O637" s="242"/>
      <c r="P637" s="242"/>
      <c r="Q637" s="242"/>
      <c r="R637" s="242"/>
      <c r="S637" s="242"/>
      <c r="T637" s="24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4" t="s">
        <v>168</v>
      </c>
      <c r="AU637" s="244" t="s">
        <v>85</v>
      </c>
      <c r="AV637" s="14" t="s">
        <v>85</v>
      </c>
      <c r="AW637" s="14" t="s">
        <v>35</v>
      </c>
      <c r="AX637" s="14" t="s">
        <v>75</v>
      </c>
      <c r="AY637" s="244" t="s">
        <v>156</v>
      </c>
    </row>
    <row r="638" s="14" customFormat="1">
      <c r="A638" s="14"/>
      <c r="B638" s="234"/>
      <c r="C638" s="235"/>
      <c r="D638" s="225" t="s">
        <v>168</v>
      </c>
      <c r="E638" s="236" t="s">
        <v>19</v>
      </c>
      <c r="F638" s="237" t="s">
        <v>859</v>
      </c>
      <c r="G638" s="235"/>
      <c r="H638" s="238">
        <v>7</v>
      </c>
      <c r="I638" s="239"/>
      <c r="J638" s="235"/>
      <c r="K638" s="235"/>
      <c r="L638" s="240"/>
      <c r="M638" s="241"/>
      <c r="N638" s="242"/>
      <c r="O638" s="242"/>
      <c r="P638" s="242"/>
      <c r="Q638" s="242"/>
      <c r="R638" s="242"/>
      <c r="S638" s="242"/>
      <c r="T638" s="24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4" t="s">
        <v>168</v>
      </c>
      <c r="AU638" s="244" t="s">
        <v>85</v>
      </c>
      <c r="AV638" s="14" t="s">
        <v>85</v>
      </c>
      <c r="AW638" s="14" t="s">
        <v>35</v>
      </c>
      <c r="AX638" s="14" t="s">
        <v>75</v>
      </c>
      <c r="AY638" s="244" t="s">
        <v>156</v>
      </c>
    </row>
    <row r="639" s="13" customFormat="1">
      <c r="A639" s="13"/>
      <c r="B639" s="223"/>
      <c r="C639" s="224"/>
      <c r="D639" s="225" t="s">
        <v>168</v>
      </c>
      <c r="E639" s="226" t="s">
        <v>19</v>
      </c>
      <c r="F639" s="227" t="s">
        <v>860</v>
      </c>
      <c r="G639" s="224"/>
      <c r="H639" s="226" t="s">
        <v>19</v>
      </c>
      <c r="I639" s="228"/>
      <c r="J639" s="224"/>
      <c r="K639" s="224"/>
      <c r="L639" s="229"/>
      <c r="M639" s="230"/>
      <c r="N639" s="231"/>
      <c r="O639" s="231"/>
      <c r="P639" s="231"/>
      <c r="Q639" s="231"/>
      <c r="R639" s="231"/>
      <c r="S639" s="231"/>
      <c r="T639" s="23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3" t="s">
        <v>168</v>
      </c>
      <c r="AU639" s="233" t="s">
        <v>85</v>
      </c>
      <c r="AV639" s="13" t="s">
        <v>83</v>
      </c>
      <c r="AW639" s="13" t="s">
        <v>35</v>
      </c>
      <c r="AX639" s="13" t="s">
        <v>75</v>
      </c>
      <c r="AY639" s="233" t="s">
        <v>156</v>
      </c>
    </row>
    <row r="640" s="14" customFormat="1">
      <c r="A640" s="14"/>
      <c r="B640" s="234"/>
      <c r="C640" s="235"/>
      <c r="D640" s="225" t="s">
        <v>168</v>
      </c>
      <c r="E640" s="236" t="s">
        <v>19</v>
      </c>
      <c r="F640" s="237" t="s">
        <v>861</v>
      </c>
      <c r="G640" s="235"/>
      <c r="H640" s="238">
        <v>2</v>
      </c>
      <c r="I640" s="239"/>
      <c r="J640" s="235"/>
      <c r="K640" s="235"/>
      <c r="L640" s="240"/>
      <c r="M640" s="241"/>
      <c r="N640" s="242"/>
      <c r="O640" s="242"/>
      <c r="P640" s="242"/>
      <c r="Q640" s="242"/>
      <c r="R640" s="242"/>
      <c r="S640" s="242"/>
      <c r="T640" s="24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4" t="s">
        <v>168</v>
      </c>
      <c r="AU640" s="244" t="s">
        <v>85</v>
      </c>
      <c r="AV640" s="14" t="s">
        <v>85</v>
      </c>
      <c r="AW640" s="14" t="s">
        <v>35</v>
      </c>
      <c r="AX640" s="14" t="s">
        <v>75</v>
      </c>
      <c r="AY640" s="244" t="s">
        <v>156</v>
      </c>
    </row>
    <row r="641" s="13" customFormat="1">
      <c r="A641" s="13"/>
      <c r="B641" s="223"/>
      <c r="C641" s="224"/>
      <c r="D641" s="225" t="s">
        <v>168</v>
      </c>
      <c r="E641" s="226" t="s">
        <v>19</v>
      </c>
      <c r="F641" s="227" t="s">
        <v>862</v>
      </c>
      <c r="G641" s="224"/>
      <c r="H641" s="226" t="s">
        <v>19</v>
      </c>
      <c r="I641" s="228"/>
      <c r="J641" s="224"/>
      <c r="K641" s="224"/>
      <c r="L641" s="229"/>
      <c r="M641" s="230"/>
      <c r="N641" s="231"/>
      <c r="O641" s="231"/>
      <c r="P641" s="231"/>
      <c r="Q641" s="231"/>
      <c r="R641" s="231"/>
      <c r="S641" s="231"/>
      <c r="T641" s="23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3" t="s">
        <v>168</v>
      </c>
      <c r="AU641" s="233" t="s">
        <v>85</v>
      </c>
      <c r="AV641" s="13" t="s">
        <v>83</v>
      </c>
      <c r="AW641" s="13" t="s">
        <v>35</v>
      </c>
      <c r="AX641" s="13" t="s">
        <v>75</v>
      </c>
      <c r="AY641" s="233" t="s">
        <v>156</v>
      </c>
    </row>
    <row r="642" s="14" customFormat="1">
      <c r="A642" s="14"/>
      <c r="B642" s="234"/>
      <c r="C642" s="235"/>
      <c r="D642" s="225" t="s">
        <v>168</v>
      </c>
      <c r="E642" s="236" t="s">
        <v>19</v>
      </c>
      <c r="F642" s="237" t="s">
        <v>863</v>
      </c>
      <c r="G642" s="235"/>
      <c r="H642" s="238">
        <v>4.6879999999999997</v>
      </c>
      <c r="I642" s="239"/>
      <c r="J642" s="235"/>
      <c r="K642" s="235"/>
      <c r="L642" s="240"/>
      <c r="M642" s="241"/>
      <c r="N642" s="242"/>
      <c r="O642" s="242"/>
      <c r="P642" s="242"/>
      <c r="Q642" s="242"/>
      <c r="R642" s="242"/>
      <c r="S642" s="242"/>
      <c r="T642" s="24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4" t="s">
        <v>168</v>
      </c>
      <c r="AU642" s="244" t="s">
        <v>85</v>
      </c>
      <c r="AV642" s="14" t="s">
        <v>85</v>
      </c>
      <c r="AW642" s="14" t="s">
        <v>35</v>
      </c>
      <c r="AX642" s="14" t="s">
        <v>75</v>
      </c>
      <c r="AY642" s="244" t="s">
        <v>156</v>
      </c>
    </row>
    <row r="643" s="15" customFormat="1">
      <c r="A643" s="15"/>
      <c r="B643" s="245"/>
      <c r="C643" s="246"/>
      <c r="D643" s="225" t="s">
        <v>168</v>
      </c>
      <c r="E643" s="247" t="s">
        <v>19</v>
      </c>
      <c r="F643" s="248" t="s">
        <v>196</v>
      </c>
      <c r="G643" s="246"/>
      <c r="H643" s="249">
        <v>46.018000000000001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55" t="s">
        <v>168</v>
      </c>
      <c r="AU643" s="255" t="s">
        <v>85</v>
      </c>
      <c r="AV643" s="15" t="s">
        <v>164</v>
      </c>
      <c r="AW643" s="15" t="s">
        <v>35</v>
      </c>
      <c r="AX643" s="15" t="s">
        <v>83</v>
      </c>
      <c r="AY643" s="255" t="s">
        <v>156</v>
      </c>
    </row>
    <row r="644" s="2" customFormat="1" ht="24.15" customHeight="1">
      <c r="A644" s="39"/>
      <c r="B644" s="40"/>
      <c r="C644" s="205" t="s">
        <v>864</v>
      </c>
      <c r="D644" s="205" t="s">
        <v>159</v>
      </c>
      <c r="E644" s="206" t="s">
        <v>865</v>
      </c>
      <c r="F644" s="207" t="s">
        <v>866</v>
      </c>
      <c r="G644" s="208" t="s">
        <v>317</v>
      </c>
      <c r="H644" s="209">
        <v>30</v>
      </c>
      <c r="I644" s="210"/>
      <c r="J644" s="211">
        <f>ROUND(I644*H644,2)</f>
        <v>0</v>
      </c>
      <c r="K644" s="207" t="s">
        <v>163</v>
      </c>
      <c r="L644" s="45"/>
      <c r="M644" s="212" t="s">
        <v>19</v>
      </c>
      <c r="N644" s="213" t="s">
        <v>46</v>
      </c>
      <c r="O644" s="85"/>
      <c r="P644" s="214">
        <f>O644*H644</f>
        <v>0</v>
      </c>
      <c r="Q644" s="214">
        <v>0.0043800000000000002</v>
      </c>
      <c r="R644" s="214">
        <f>Q644*H644</f>
        <v>0.13140000000000002</v>
      </c>
      <c r="S644" s="214">
        <v>0</v>
      </c>
      <c r="T644" s="215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16" t="s">
        <v>321</v>
      </c>
      <c r="AT644" s="216" t="s">
        <v>159</v>
      </c>
      <c r="AU644" s="216" t="s">
        <v>85</v>
      </c>
      <c r="AY644" s="18" t="s">
        <v>156</v>
      </c>
      <c r="BE644" s="217">
        <f>IF(N644="základní",J644,0)</f>
        <v>0</v>
      </c>
      <c r="BF644" s="217">
        <f>IF(N644="snížená",J644,0)</f>
        <v>0</v>
      </c>
      <c r="BG644" s="217">
        <f>IF(N644="zákl. přenesená",J644,0)</f>
        <v>0</v>
      </c>
      <c r="BH644" s="217">
        <f>IF(N644="sníž. přenesená",J644,0)</f>
        <v>0</v>
      </c>
      <c r="BI644" s="217">
        <f>IF(N644="nulová",J644,0)</f>
        <v>0</v>
      </c>
      <c r="BJ644" s="18" t="s">
        <v>83</v>
      </c>
      <c r="BK644" s="217">
        <f>ROUND(I644*H644,2)</f>
        <v>0</v>
      </c>
      <c r="BL644" s="18" t="s">
        <v>321</v>
      </c>
      <c r="BM644" s="216" t="s">
        <v>867</v>
      </c>
    </row>
    <row r="645" s="2" customFormat="1">
      <c r="A645" s="39"/>
      <c r="B645" s="40"/>
      <c r="C645" s="41"/>
      <c r="D645" s="218" t="s">
        <v>166</v>
      </c>
      <c r="E645" s="41"/>
      <c r="F645" s="219" t="s">
        <v>868</v>
      </c>
      <c r="G645" s="41"/>
      <c r="H645" s="41"/>
      <c r="I645" s="220"/>
      <c r="J645" s="41"/>
      <c r="K645" s="41"/>
      <c r="L645" s="45"/>
      <c r="M645" s="221"/>
      <c r="N645" s="222"/>
      <c r="O645" s="85"/>
      <c r="P645" s="85"/>
      <c r="Q645" s="85"/>
      <c r="R645" s="85"/>
      <c r="S645" s="85"/>
      <c r="T645" s="86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166</v>
      </c>
      <c r="AU645" s="18" t="s">
        <v>85</v>
      </c>
    </row>
    <row r="646" s="14" customFormat="1">
      <c r="A646" s="14"/>
      <c r="B646" s="234"/>
      <c r="C646" s="235"/>
      <c r="D646" s="225" t="s">
        <v>168</v>
      </c>
      <c r="E646" s="236" t="s">
        <v>19</v>
      </c>
      <c r="F646" s="237" t="s">
        <v>869</v>
      </c>
      <c r="G646" s="235"/>
      <c r="H646" s="238">
        <v>4.6399999999999997</v>
      </c>
      <c r="I646" s="239"/>
      <c r="J646" s="235"/>
      <c r="K646" s="235"/>
      <c r="L646" s="240"/>
      <c r="M646" s="241"/>
      <c r="N646" s="242"/>
      <c r="O646" s="242"/>
      <c r="P646" s="242"/>
      <c r="Q646" s="242"/>
      <c r="R646" s="242"/>
      <c r="S646" s="242"/>
      <c r="T646" s="24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4" t="s">
        <v>168</v>
      </c>
      <c r="AU646" s="244" t="s">
        <v>85</v>
      </c>
      <c r="AV646" s="14" t="s">
        <v>85</v>
      </c>
      <c r="AW646" s="14" t="s">
        <v>35</v>
      </c>
      <c r="AX646" s="14" t="s">
        <v>75</v>
      </c>
      <c r="AY646" s="244" t="s">
        <v>156</v>
      </c>
    </row>
    <row r="647" s="14" customFormat="1">
      <c r="A647" s="14"/>
      <c r="B647" s="234"/>
      <c r="C647" s="235"/>
      <c r="D647" s="225" t="s">
        <v>168</v>
      </c>
      <c r="E647" s="236" t="s">
        <v>19</v>
      </c>
      <c r="F647" s="237" t="s">
        <v>870</v>
      </c>
      <c r="G647" s="235"/>
      <c r="H647" s="238">
        <v>15.73</v>
      </c>
      <c r="I647" s="239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4" t="s">
        <v>168</v>
      </c>
      <c r="AU647" s="244" t="s">
        <v>85</v>
      </c>
      <c r="AV647" s="14" t="s">
        <v>85</v>
      </c>
      <c r="AW647" s="14" t="s">
        <v>35</v>
      </c>
      <c r="AX647" s="14" t="s">
        <v>75</v>
      </c>
      <c r="AY647" s="244" t="s">
        <v>156</v>
      </c>
    </row>
    <row r="648" s="14" customFormat="1">
      <c r="A648" s="14"/>
      <c r="B648" s="234"/>
      <c r="C648" s="235"/>
      <c r="D648" s="225" t="s">
        <v>168</v>
      </c>
      <c r="E648" s="236" t="s">
        <v>19</v>
      </c>
      <c r="F648" s="237" t="s">
        <v>871</v>
      </c>
      <c r="G648" s="235"/>
      <c r="H648" s="238">
        <v>6.6299999999999999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4" t="s">
        <v>168</v>
      </c>
      <c r="AU648" s="244" t="s">
        <v>85</v>
      </c>
      <c r="AV648" s="14" t="s">
        <v>85</v>
      </c>
      <c r="AW648" s="14" t="s">
        <v>35</v>
      </c>
      <c r="AX648" s="14" t="s">
        <v>75</v>
      </c>
      <c r="AY648" s="244" t="s">
        <v>156</v>
      </c>
    </row>
    <row r="649" s="14" customFormat="1">
      <c r="A649" s="14"/>
      <c r="B649" s="234"/>
      <c r="C649" s="235"/>
      <c r="D649" s="225" t="s">
        <v>168</v>
      </c>
      <c r="E649" s="236" t="s">
        <v>19</v>
      </c>
      <c r="F649" s="237" t="s">
        <v>872</v>
      </c>
      <c r="G649" s="235"/>
      <c r="H649" s="238">
        <v>3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4" t="s">
        <v>168</v>
      </c>
      <c r="AU649" s="244" t="s">
        <v>85</v>
      </c>
      <c r="AV649" s="14" t="s">
        <v>85</v>
      </c>
      <c r="AW649" s="14" t="s">
        <v>35</v>
      </c>
      <c r="AX649" s="14" t="s">
        <v>75</v>
      </c>
      <c r="AY649" s="244" t="s">
        <v>156</v>
      </c>
    </row>
    <row r="650" s="15" customFormat="1">
      <c r="A650" s="15"/>
      <c r="B650" s="245"/>
      <c r="C650" s="246"/>
      <c r="D650" s="225" t="s">
        <v>168</v>
      </c>
      <c r="E650" s="247" t="s">
        <v>19</v>
      </c>
      <c r="F650" s="248" t="s">
        <v>196</v>
      </c>
      <c r="G650" s="246"/>
      <c r="H650" s="249">
        <v>30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55" t="s">
        <v>168</v>
      </c>
      <c r="AU650" s="255" t="s">
        <v>85</v>
      </c>
      <c r="AV650" s="15" t="s">
        <v>164</v>
      </c>
      <c r="AW650" s="15" t="s">
        <v>35</v>
      </c>
      <c r="AX650" s="15" t="s">
        <v>83</v>
      </c>
      <c r="AY650" s="255" t="s">
        <v>156</v>
      </c>
    </row>
    <row r="651" s="2" customFormat="1" ht="24.15" customHeight="1">
      <c r="A651" s="39"/>
      <c r="B651" s="40"/>
      <c r="C651" s="205" t="s">
        <v>873</v>
      </c>
      <c r="D651" s="205" t="s">
        <v>159</v>
      </c>
      <c r="E651" s="206" t="s">
        <v>874</v>
      </c>
      <c r="F651" s="207" t="s">
        <v>875</v>
      </c>
      <c r="G651" s="208" t="s">
        <v>317</v>
      </c>
      <c r="H651" s="209">
        <v>30</v>
      </c>
      <c r="I651" s="210"/>
      <c r="J651" s="211">
        <f>ROUND(I651*H651,2)</f>
        <v>0</v>
      </c>
      <c r="K651" s="207" t="s">
        <v>163</v>
      </c>
      <c r="L651" s="45"/>
      <c r="M651" s="212" t="s">
        <v>19</v>
      </c>
      <c r="N651" s="213" t="s">
        <v>46</v>
      </c>
      <c r="O651" s="85"/>
      <c r="P651" s="214">
        <f>O651*H651</f>
        <v>0</v>
      </c>
      <c r="Q651" s="214">
        <v>1.0000000000000001E-05</v>
      </c>
      <c r="R651" s="214">
        <f>Q651*H651</f>
        <v>0.00030000000000000003</v>
      </c>
      <c r="S651" s="214">
        <v>0</v>
      </c>
      <c r="T651" s="215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16" t="s">
        <v>321</v>
      </c>
      <c r="AT651" s="216" t="s">
        <v>159</v>
      </c>
      <c r="AU651" s="216" t="s">
        <v>85</v>
      </c>
      <c r="AY651" s="18" t="s">
        <v>156</v>
      </c>
      <c r="BE651" s="217">
        <f>IF(N651="základní",J651,0)</f>
        <v>0</v>
      </c>
      <c r="BF651" s="217">
        <f>IF(N651="snížená",J651,0)</f>
        <v>0</v>
      </c>
      <c r="BG651" s="217">
        <f>IF(N651="zákl. přenesená",J651,0)</f>
        <v>0</v>
      </c>
      <c r="BH651" s="217">
        <f>IF(N651="sníž. přenesená",J651,0)</f>
        <v>0</v>
      </c>
      <c r="BI651" s="217">
        <f>IF(N651="nulová",J651,0)</f>
        <v>0</v>
      </c>
      <c r="BJ651" s="18" t="s">
        <v>83</v>
      </c>
      <c r="BK651" s="217">
        <f>ROUND(I651*H651,2)</f>
        <v>0</v>
      </c>
      <c r="BL651" s="18" t="s">
        <v>321</v>
      </c>
      <c r="BM651" s="216" t="s">
        <v>876</v>
      </c>
    </row>
    <row r="652" s="2" customFormat="1">
      <c r="A652" s="39"/>
      <c r="B652" s="40"/>
      <c r="C652" s="41"/>
      <c r="D652" s="218" t="s">
        <v>166</v>
      </c>
      <c r="E652" s="41"/>
      <c r="F652" s="219" t="s">
        <v>877</v>
      </c>
      <c r="G652" s="41"/>
      <c r="H652" s="41"/>
      <c r="I652" s="220"/>
      <c r="J652" s="41"/>
      <c r="K652" s="41"/>
      <c r="L652" s="45"/>
      <c r="M652" s="221"/>
      <c r="N652" s="222"/>
      <c r="O652" s="85"/>
      <c r="P652" s="85"/>
      <c r="Q652" s="85"/>
      <c r="R652" s="85"/>
      <c r="S652" s="85"/>
      <c r="T652" s="86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166</v>
      </c>
      <c r="AU652" s="18" t="s">
        <v>85</v>
      </c>
    </row>
    <row r="653" s="2" customFormat="1" ht="24.15" customHeight="1">
      <c r="A653" s="39"/>
      <c r="B653" s="40"/>
      <c r="C653" s="205" t="s">
        <v>878</v>
      </c>
      <c r="D653" s="205" t="s">
        <v>159</v>
      </c>
      <c r="E653" s="206" t="s">
        <v>879</v>
      </c>
      <c r="F653" s="207" t="s">
        <v>880</v>
      </c>
      <c r="G653" s="208" t="s">
        <v>162</v>
      </c>
      <c r="H653" s="209">
        <v>231.69999999999999</v>
      </c>
      <c r="I653" s="210"/>
      <c r="J653" s="211">
        <f>ROUND(I653*H653,2)</f>
        <v>0</v>
      </c>
      <c r="K653" s="207" t="s">
        <v>163</v>
      </c>
      <c r="L653" s="45"/>
      <c r="M653" s="212" t="s">
        <v>19</v>
      </c>
      <c r="N653" s="213" t="s">
        <v>46</v>
      </c>
      <c r="O653" s="85"/>
      <c r="P653" s="214">
        <f>O653*H653</f>
        <v>0</v>
      </c>
      <c r="Q653" s="214">
        <v>0</v>
      </c>
      <c r="R653" s="214">
        <f>Q653*H653</f>
        <v>0</v>
      </c>
      <c r="S653" s="214">
        <v>0.017250000000000001</v>
      </c>
      <c r="T653" s="215">
        <f>S653*H653</f>
        <v>3.9968250000000003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16" t="s">
        <v>321</v>
      </c>
      <c r="AT653" s="216" t="s">
        <v>159</v>
      </c>
      <c r="AU653" s="216" t="s">
        <v>85</v>
      </c>
      <c r="AY653" s="18" t="s">
        <v>156</v>
      </c>
      <c r="BE653" s="217">
        <f>IF(N653="základní",J653,0)</f>
        <v>0</v>
      </c>
      <c r="BF653" s="217">
        <f>IF(N653="snížená",J653,0)</f>
        <v>0</v>
      </c>
      <c r="BG653" s="217">
        <f>IF(N653="zákl. přenesená",J653,0)</f>
        <v>0</v>
      </c>
      <c r="BH653" s="217">
        <f>IF(N653="sníž. přenesená",J653,0)</f>
        <v>0</v>
      </c>
      <c r="BI653" s="217">
        <f>IF(N653="nulová",J653,0)</f>
        <v>0</v>
      </c>
      <c r="BJ653" s="18" t="s">
        <v>83</v>
      </c>
      <c r="BK653" s="217">
        <f>ROUND(I653*H653,2)</f>
        <v>0</v>
      </c>
      <c r="BL653" s="18" t="s">
        <v>321</v>
      </c>
      <c r="BM653" s="216" t="s">
        <v>881</v>
      </c>
    </row>
    <row r="654" s="2" customFormat="1">
      <c r="A654" s="39"/>
      <c r="B654" s="40"/>
      <c r="C654" s="41"/>
      <c r="D654" s="218" t="s">
        <v>166</v>
      </c>
      <c r="E654" s="41"/>
      <c r="F654" s="219" t="s">
        <v>882</v>
      </c>
      <c r="G654" s="41"/>
      <c r="H654" s="41"/>
      <c r="I654" s="220"/>
      <c r="J654" s="41"/>
      <c r="K654" s="41"/>
      <c r="L654" s="45"/>
      <c r="M654" s="221"/>
      <c r="N654" s="222"/>
      <c r="O654" s="85"/>
      <c r="P654" s="85"/>
      <c r="Q654" s="85"/>
      <c r="R654" s="85"/>
      <c r="S654" s="85"/>
      <c r="T654" s="86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166</v>
      </c>
      <c r="AU654" s="18" t="s">
        <v>85</v>
      </c>
    </row>
    <row r="655" s="13" customFormat="1">
      <c r="A655" s="13"/>
      <c r="B655" s="223"/>
      <c r="C655" s="224"/>
      <c r="D655" s="225" t="s">
        <v>168</v>
      </c>
      <c r="E655" s="226" t="s">
        <v>19</v>
      </c>
      <c r="F655" s="227" t="s">
        <v>681</v>
      </c>
      <c r="G655" s="224"/>
      <c r="H655" s="226" t="s">
        <v>19</v>
      </c>
      <c r="I655" s="228"/>
      <c r="J655" s="224"/>
      <c r="K655" s="224"/>
      <c r="L655" s="229"/>
      <c r="M655" s="230"/>
      <c r="N655" s="231"/>
      <c r="O655" s="231"/>
      <c r="P655" s="231"/>
      <c r="Q655" s="231"/>
      <c r="R655" s="231"/>
      <c r="S655" s="231"/>
      <c r="T655" s="23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3" t="s">
        <v>168</v>
      </c>
      <c r="AU655" s="233" t="s">
        <v>85</v>
      </c>
      <c r="AV655" s="13" t="s">
        <v>83</v>
      </c>
      <c r="AW655" s="13" t="s">
        <v>35</v>
      </c>
      <c r="AX655" s="13" t="s">
        <v>75</v>
      </c>
      <c r="AY655" s="233" t="s">
        <v>156</v>
      </c>
    </row>
    <row r="656" s="14" customFormat="1">
      <c r="A656" s="14"/>
      <c r="B656" s="234"/>
      <c r="C656" s="235"/>
      <c r="D656" s="225" t="s">
        <v>168</v>
      </c>
      <c r="E656" s="236" t="s">
        <v>19</v>
      </c>
      <c r="F656" s="237" t="s">
        <v>883</v>
      </c>
      <c r="G656" s="235"/>
      <c r="H656" s="238">
        <v>28</v>
      </c>
      <c r="I656" s="239"/>
      <c r="J656" s="235"/>
      <c r="K656" s="235"/>
      <c r="L656" s="240"/>
      <c r="M656" s="241"/>
      <c r="N656" s="242"/>
      <c r="O656" s="242"/>
      <c r="P656" s="242"/>
      <c r="Q656" s="242"/>
      <c r="R656" s="242"/>
      <c r="S656" s="242"/>
      <c r="T656" s="24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4" t="s">
        <v>168</v>
      </c>
      <c r="AU656" s="244" t="s">
        <v>85</v>
      </c>
      <c r="AV656" s="14" t="s">
        <v>85</v>
      </c>
      <c r="AW656" s="14" t="s">
        <v>35</v>
      </c>
      <c r="AX656" s="14" t="s">
        <v>75</v>
      </c>
      <c r="AY656" s="244" t="s">
        <v>156</v>
      </c>
    </row>
    <row r="657" s="13" customFormat="1">
      <c r="A657" s="13"/>
      <c r="B657" s="223"/>
      <c r="C657" s="224"/>
      <c r="D657" s="225" t="s">
        <v>168</v>
      </c>
      <c r="E657" s="226" t="s">
        <v>19</v>
      </c>
      <c r="F657" s="227" t="s">
        <v>884</v>
      </c>
      <c r="G657" s="224"/>
      <c r="H657" s="226" t="s">
        <v>19</v>
      </c>
      <c r="I657" s="228"/>
      <c r="J657" s="224"/>
      <c r="K657" s="224"/>
      <c r="L657" s="229"/>
      <c r="M657" s="230"/>
      <c r="N657" s="231"/>
      <c r="O657" s="231"/>
      <c r="P657" s="231"/>
      <c r="Q657" s="231"/>
      <c r="R657" s="231"/>
      <c r="S657" s="231"/>
      <c r="T657" s="23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3" t="s">
        <v>168</v>
      </c>
      <c r="AU657" s="233" t="s">
        <v>85</v>
      </c>
      <c r="AV657" s="13" t="s">
        <v>83</v>
      </c>
      <c r="AW657" s="13" t="s">
        <v>35</v>
      </c>
      <c r="AX657" s="13" t="s">
        <v>75</v>
      </c>
      <c r="AY657" s="233" t="s">
        <v>156</v>
      </c>
    </row>
    <row r="658" s="14" customFormat="1">
      <c r="A658" s="14"/>
      <c r="B658" s="234"/>
      <c r="C658" s="235"/>
      <c r="D658" s="225" t="s">
        <v>168</v>
      </c>
      <c r="E658" s="236" t="s">
        <v>19</v>
      </c>
      <c r="F658" s="237" t="s">
        <v>885</v>
      </c>
      <c r="G658" s="235"/>
      <c r="H658" s="238">
        <v>14.039999999999999</v>
      </c>
      <c r="I658" s="239"/>
      <c r="J658" s="235"/>
      <c r="K658" s="235"/>
      <c r="L658" s="240"/>
      <c r="M658" s="241"/>
      <c r="N658" s="242"/>
      <c r="O658" s="242"/>
      <c r="P658" s="242"/>
      <c r="Q658" s="242"/>
      <c r="R658" s="242"/>
      <c r="S658" s="242"/>
      <c r="T658" s="24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4" t="s">
        <v>168</v>
      </c>
      <c r="AU658" s="244" t="s">
        <v>85</v>
      </c>
      <c r="AV658" s="14" t="s">
        <v>85</v>
      </c>
      <c r="AW658" s="14" t="s">
        <v>35</v>
      </c>
      <c r="AX658" s="14" t="s">
        <v>75</v>
      </c>
      <c r="AY658" s="244" t="s">
        <v>156</v>
      </c>
    </row>
    <row r="659" s="14" customFormat="1">
      <c r="A659" s="14"/>
      <c r="B659" s="234"/>
      <c r="C659" s="235"/>
      <c r="D659" s="225" t="s">
        <v>168</v>
      </c>
      <c r="E659" s="236" t="s">
        <v>19</v>
      </c>
      <c r="F659" s="237" t="s">
        <v>310</v>
      </c>
      <c r="G659" s="235"/>
      <c r="H659" s="238">
        <v>4.71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4" t="s">
        <v>168</v>
      </c>
      <c r="AU659" s="244" t="s">
        <v>85</v>
      </c>
      <c r="AV659" s="14" t="s">
        <v>85</v>
      </c>
      <c r="AW659" s="14" t="s">
        <v>35</v>
      </c>
      <c r="AX659" s="14" t="s">
        <v>75</v>
      </c>
      <c r="AY659" s="244" t="s">
        <v>156</v>
      </c>
    </row>
    <row r="660" s="14" customFormat="1">
      <c r="A660" s="14"/>
      <c r="B660" s="234"/>
      <c r="C660" s="235"/>
      <c r="D660" s="225" t="s">
        <v>168</v>
      </c>
      <c r="E660" s="236" t="s">
        <v>19</v>
      </c>
      <c r="F660" s="237" t="s">
        <v>886</v>
      </c>
      <c r="G660" s="235"/>
      <c r="H660" s="238">
        <v>4.1200000000000001</v>
      </c>
      <c r="I660" s="239"/>
      <c r="J660" s="235"/>
      <c r="K660" s="235"/>
      <c r="L660" s="240"/>
      <c r="M660" s="241"/>
      <c r="N660" s="242"/>
      <c r="O660" s="242"/>
      <c r="P660" s="242"/>
      <c r="Q660" s="242"/>
      <c r="R660" s="242"/>
      <c r="S660" s="242"/>
      <c r="T660" s="24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4" t="s">
        <v>168</v>
      </c>
      <c r="AU660" s="244" t="s">
        <v>85</v>
      </c>
      <c r="AV660" s="14" t="s">
        <v>85</v>
      </c>
      <c r="AW660" s="14" t="s">
        <v>35</v>
      </c>
      <c r="AX660" s="14" t="s">
        <v>75</v>
      </c>
      <c r="AY660" s="244" t="s">
        <v>156</v>
      </c>
    </row>
    <row r="661" s="14" customFormat="1">
      <c r="A661" s="14"/>
      <c r="B661" s="234"/>
      <c r="C661" s="235"/>
      <c r="D661" s="225" t="s">
        <v>168</v>
      </c>
      <c r="E661" s="236" t="s">
        <v>19</v>
      </c>
      <c r="F661" s="237" t="s">
        <v>887</v>
      </c>
      <c r="G661" s="235"/>
      <c r="H661" s="238">
        <v>2.6699999999999999</v>
      </c>
      <c r="I661" s="239"/>
      <c r="J661" s="235"/>
      <c r="K661" s="235"/>
      <c r="L661" s="240"/>
      <c r="M661" s="241"/>
      <c r="N661" s="242"/>
      <c r="O661" s="242"/>
      <c r="P661" s="242"/>
      <c r="Q661" s="242"/>
      <c r="R661" s="242"/>
      <c r="S661" s="242"/>
      <c r="T661" s="24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4" t="s">
        <v>168</v>
      </c>
      <c r="AU661" s="244" t="s">
        <v>85</v>
      </c>
      <c r="AV661" s="14" t="s">
        <v>85</v>
      </c>
      <c r="AW661" s="14" t="s">
        <v>35</v>
      </c>
      <c r="AX661" s="14" t="s">
        <v>75</v>
      </c>
      <c r="AY661" s="244" t="s">
        <v>156</v>
      </c>
    </row>
    <row r="662" s="14" customFormat="1">
      <c r="A662" s="14"/>
      <c r="B662" s="234"/>
      <c r="C662" s="235"/>
      <c r="D662" s="225" t="s">
        <v>168</v>
      </c>
      <c r="E662" s="236" t="s">
        <v>19</v>
      </c>
      <c r="F662" s="237" t="s">
        <v>888</v>
      </c>
      <c r="G662" s="235"/>
      <c r="H662" s="238">
        <v>1.1299999999999999</v>
      </c>
      <c r="I662" s="239"/>
      <c r="J662" s="235"/>
      <c r="K662" s="235"/>
      <c r="L662" s="240"/>
      <c r="M662" s="241"/>
      <c r="N662" s="242"/>
      <c r="O662" s="242"/>
      <c r="P662" s="242"/>
      <c r="Q662" s="242"/>
      <c r="R662" s="242"/>
      <c r="S662" s="242"/>
      <c r="T662" s="24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4" t="s">
        <v>168</v>
      </c>
      <c r="AU662" s="244" t="s">
        <v>85</v>
      </c>
      <c r="AV662" s="14" t="s">
        <v>85</v>
      </c>
      <c r="AW662" s="14" t="s">
        <v>35</v>
      </c>
      <c r="AX662" s="14" t="s">
        <v>75</v>
      </c>
      <c r="AY662" s="244" t="s">
        <v>156</v>
      </c>
    </row>
    <row r="663" s="14" customFormat="1">
      <c r="A663" s="14"/>
      <c r="B663" s="234"/>
      <c r="C663" s="235"/>
      <c r="D663" s="225" t="s">
        <v>168</v>
      </c>
      <c r="E663" s="236" t="s">
        <v>19</v>
      </c>
      <c r="F663" s="237" t="s">
        <v>889</v>
      </c>
      <c r="G663" s="235"/>
      <c r="H663" s="238">
        <v>1.1299999999999999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4" t="s">
        <v>168</v>
      </c>
      <c r="AU663" s="244" t="s">
        <v>85</v>
      </c>
      <c r="AV663" s="14" t="s">
        <v>85</v>
      </c>
      <c r="AW663" s="14" t="s">
        <v>35</v>
      </c>
      <c r="AX663" s="14" t="s">
        <v>75</v>
      </c>
      <c r="AY663" s="244" t="s">
        <v>156</v>
      </c>
    </row>
    <row r="664" s="13" customFormat="1">
      <c r="A664" s="13"/>
      <c r="B664" s="223"/>
      <c r="C664" s="224"/>
      <c r="D664" s="225" t="s">
        <v>168</v>
      </c>
      <c r="E664" s="226" t="s">
        <v>19</v>
      </c>
      <c r="F664" s="227" t="s">
        <v>890</v>
      </c>
      <c r="G664" s="224"/>
      <c r="H664" s="226" t="s">
        <v>19</v>
      </c>
      <c r="I664" s="228"/>
      <c r="J664" s="224"/>
      <c r="K664" s="224"/>
      <c r="L664" s="229"/>
      <c r="M664" s="230"/>
      <c r="N664" s="231"/>
      <c r="O664" s="231"/>
      <c r="P664" s="231"/>
      <c r="Q664" s="231"/>
      <c r="R664" s="231"/>
      <c r="S664" s="231"/>
      <c r="T664" s="23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3" t="s">
        <v>168</v>
      </c>
      <c r="AU664" s="233" t="s">
        <v>85</v>
      </c>
      <c r="AV664" s="13" t="s">
        <v>83</v>
      </c>
      <c r="AW664" s="13" t="s">
        <v>35</v>
      </c>
      <c r="AX664" s="13" t="s">
        <v>75</v>
      </c>
      <c r="AY664" s="233" t="s">
        <v>156</v>
      </c>
    </row>
    <row r="665" s="14" customFormat="1">
      <c r="A665" s="14"/>
      <c r="B665" s="234"/>
      <c r="C665" s="235"/>
      <c r="D665" s="225" t="s">
        <v>168</v>
      </c>
      <c r="E665" s="236" t="s">
        <v>19</v>
      </c>
      <c r="F665" s="237" t="s">
        <v>891</v>
      </c>
      <c r="G665" s="235"/>
      <c r="H665" s="238">
        <v>5.8300000000000001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4" t="s">
        <v>168</v>
      </c>
      <c r="AU665" s="244" t="s">
        <v>85</v>
      </c>
      <c r="AV665" s="14" t="s">
        <v>85</v>
      </c>
      <c r="AW665" s="14" t="s">
        <v>35</v>
      </c>
      <c r="AX665" s="14" t="s">
        <v>75</v>
      </c>
      <c r="AY665" s="244" t="s">
        <v>156</v>
      </c>
    </row>
    <row r="666" s="14" customFormat="1">
      <c r="A666" s="14"/>
      <c r="B666" s="234"/>
      <c r="C666" s="235"/>
      <c r="D666" s="225" t="s">
        <v>168</v>
      </c>
      <c r="E666" s="236" t="s">
        <v>19</v>
      </c>
      <c r="F666" s="237" t="s">
        <v>892</v>
      </c>
      <c r="G666" s="235"/>
      <c r="H666" s="238">
        <v>5.5700000000000003</v>
      </c>
      <c r="I666" s="239"/>
      <c r="J666" s="235"/>
      <c r="K666" s="235"/>
      <c r="L666" s="240"/>
      <c r="M666" s="241"/>
      <c r="N666" s="242"/>
      <c r="O666" s="242"/>
      <c r="P666" s="242"/>
      <c r="Q666" s="242"/>
      <c r="R666" s="242"/>
      <c r="S666" s="242"/>
      <c r="T666" s="24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4" t="s">
        <v>168</v>
      </c>
      <c r="AU666" s="244" t="s">
        <v>85</v>
      </c>
      <c r="AV666" s="14" t="s">
        <v>85</v>
      </c>
      <c r="AW666" s="14" t="s">
        <v>35</v>
      </c>
      <c r="AX666" s="14" t="s">
        <v>75</v>
      </c>
      <c r="AY666" s="244" t="s">
        <v>156</v>
      </c>
    </row>
    <row r="667" s="14" customFormat="1">
      <c r="A667" s="14"/>
      <c r="B667" s="234"/>
      <c r="C667" s="235"/>
      <c r="D667" s="225" t="s">
        <v>168</v>
      </c>
      <c r="E667" s="236" t="s">
        <v>19</v>
      </c>
      <c r="F667" s="237" t="s">
        <v>893</v>
      </c>
      <c r="G667" s="235"/>
      <c r="H667" s="238">
        <v>115.67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4" t="s">
        <v>168</v>
      </c>
      <c r="AU667" s="244" t="s">
        <v>85</v>
      </c>
      <c r="AV667" s="14" t="s">
        <v>85</v>
      </c>
      <c r="AW667" s="14" t="s">
        <v>35</v>
      </c>
      <c r="AX667" s="14" t="s">
        <v>75</v>
      </c>
      <c r="AY667" s="244" t="s">
        <v>156</v>
      </c>
    </row>
    <row r="668" s="14" customFormat="1">
      <c r="A668" s="14"/>
      <c r="B668" s="234"/>
      <c r="C668" s="235"/>
      <c r="D668" s="225" t="s">
        <v>168</v>
      </c>
      <c r="E668" s="236" t="s">
        <v>19</v>
      </c>
      <c r="F668" s="237" t="s">
        <v>894</v>
      </c>
      <c r="G668" s="235"/>
      <c r="H668" s="238">
        <v>10.94</v>
      </c>
      <c r="I668" s="239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4" t="s">
        <v>168</v>
      </c>
      <c r="AU668" s="244" t="s">
        <v>85</v>
      </c>
      <c r="AV668" s="14" t="s">
        <v>85</v>
      </c>
      <c r="AW668" s="14" t="s">
        <v>35</v>
      </c>
      <c r="AX668" s="14" t="s">
        <v>75</v>
      </c>
      <c r="AY668" s="244" t="s">
        <v>156</v>
      </c>
    </row>
    <row r="669" s="14" customFormat="1">
      <c r="A669" s="14"/>
      <c r="B669" s="234"/>
      <c r="C669" s="235"/>
      <c r="D669" s="225" t="s">
        <v>168</v>
      </c>
      <c r="E669" s="236" t="s">
        <v>19</v>
      </c>
      <c r="F669" s="237" t="s">
        <v>895</v>
      </c>
      <c r="G669" s="235"/>
      <c r="H669" s="238">
        <v>18.539999999999999</v>
      </c>
      <c r="I669" s="239"/>
      <c r="J669" s="235"/>
      <c r="K669" s="235"/>
      <c r="L669" s="240"/>
      <c r="M669" s="241"/>
      <c r="N669" s="242"/>
      <c r="O669" s="242"/>
      <c r="P669" s="242"/>
      <c r="Q669" s="242"/>
      <c r="R669" s="242"/>
      <c r="S669" s="242"/>
      <c r="T669" s="24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4" t="s">
        <v>168</v>
      </c>
      <c r="AU669" s="244" t="s">
        <v>85</v>
      </c>
      <c r="AV669" s="14" t="s">
        <v>85</v>
      </c>
      <c r="AW669" s="14" t="s">
        <v>35</v>
      </c>
      <c r="AX669" s="14" t="s">
        <v>75</v>
      </c>
      <c r="AY669" s="244" t="s">
        <v>156</v>
      </c>
    </row>
    <row r="670" s="14" customFormat="1">
      <c r="A670" s="14"/>
      <c r="B670" s="234"/>
      <c r="C670" s="235"/>
      <c r="D670" s="225" t="s">
        <v>168</v>
      </c>
      <c r="E670" s="236" t="s">
        <v>19</v>
      </c>
      <c r="F670" s="237" t="s">
        <v>896</v>
      </c>
      <c r="G670" s="235"/>
      <c r="H670" s="238">
        <v>10.130000000000001</v>
      </c>
      <c r="I670" s="239"/>
      <c r="J670" s="235"/>
      <c r="K670" s="235"/>
      <c r="L670" s="240"/>
      <c r="M670" s="241"/>
      <c r="N670" s="242"/>
      <c r="O670" s="242"/>
      <c r="P670" s="242"/>
      <c r="Q670" s="242"/>
      <c r="R670" s="242"/>
      <c r="S670" s="242"/>
      <c r="T670" s="24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4" t="s">
        <v>168</v>
      </c>
      <c r="AU670" s="244" t="s">
        <v>85</v>
      </c>
      <c r="AV670" s="14" t="s">
        <v>85</v>
      </c>
      <c r="AW670" s="14" t="s">
        <v>35</v>
      </c>
      <c r="AX670" s="14" t="s">
        <v>75</v>
      </c>
      <c r="AY670" s="244" t="s">
        <v>156</v>
      </c>
    </row>
    <row r="671" s="14" customFormat="1">
      <c r="A671" s="14"/>
      <c r="B671" s="234"/>
      <c r="C671" s="235"/>
      <c r="D671" s="225" t="s">
        <v>168</v>
      </c>
      <c r="E671" s="236" t="s">
        <v>19</v>
      </c>
      <c r="F671" s="237" t="s">
        <v>288</v>
      </c>
      <c r="G671" s="235"/>
      <c r="H671" s="238">
        <v>9.2200000000000006</v>
      </c>
      <c r="I671" s="239"/>
      <c r="J671" s="235"/>
      <c r="K671" s="235"/>
      <c r="L671" s="240"/>
      <c r="M671" s="241"/>
      <c r="N671" s="242"/>
      <c r="O671" s="242"/>
      <c r="P671" s="242"/>
      <c r="Q671" s="242"/>
      <c r="R671" s="242"/>
      <c r="S671" s="242"/>
      <c r="T671" s="24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4" t="s">
        <v>168</v>
      </c>
      <c r="AU671" s="244" t="s">
        <v>85</v>
      </c>
      <c r="AV671" s="14" t="s">
        <v>85</v>
      </c>
      <c r="AW671" s="14" t="s">
        <v>35</v>
      </c>
      <c r="AX671" s="14" t="s">
        <v>75</v>
      </c>
      <c r="AY671" s="244" t="s">
        <v>156</v>
      </c>
    </row>
    <row r="672" s="15" customFormat="1">
      <c r="A672" s="15"/>
      <c r="B672" s="245"/>
      <c r="C672" s="246"/>
      <c r="D672" s="225" t="s">
        <v>168</v>
      </c>
      <c r="E672" s="247" t="s">
        <v>19</v>
      </c>
      <c r="F672" s="248" t="s">
        <v>196</v>
      </c>
      <c r="G672" s="246"/>
      <c r="H672" s="249">
        <v>231.69999999999999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55" t="s">
        <v>168</v>
      </c>
      <c r="AU672" s="255" t="s">
        <v>85</v>
      </c>
      <c r="AV672" s="15" t="s">
        <v>164</v>
      </c>
      <c r="AW672" s="15" t="s">
        <v>35</v>
      </c>
      <c r="AX672" s="15" t="s">
        <v>83</v>
      </c>
      <c r="AY672" s="255" t="s">
        <v>156</v>
      </c>
    </row>
    <row r="673" s="2" customFormat="1" ht="24.15" customHeight="1">
      <c r="A673" s="39"/>
      <c r="B673" s="40"/>
      <c r="C673" s="205" t="s">
        <v>897</v>
      </c>
      <c r="D673" s="205" t="s">
        <v>159</v>
      </c>
      <c r="E673" s="206" t="s">
        <v>898</v>
      </c>
      <c r="F673" s="207" t="s">
        <v>899</v>
      </c>
      <c r="G673" s="208" t="s">
        <v>162</v>
      </c>
      <c r="H673" s="209">
        <v>6.8899999999999997</v>
      </c>
      <c r="I673" s="210"/>
      <c r="J673" s="211">
        <f>ROUND(I673*H673,2)</f>
        <v>0</v>
      </c>
      <c r="K673" s="207" t="s">
        <v>163</v>
      </c>
      <c r="L673" s="45"/>
      <c r="M673" s="212" t="s">
        <v>19</v>
      </c>
      <c r="N673" s="213" t="s">
        <v>46</v>
      </c>
      <c r="O673" s="85"/>
      <c r="P673" s="214">
        <f>O673*H673</f>
        <v>0</v>
      </c>
      <c r="Q673" s="214">
        <v>0.00125</v>
      </c>
      <c r="R673" s="214">
        <f>Q673*H673</f>
        <v>0.0086125000000000004</v>
      </c>
      <c r="S673" s="214">
        <v>0</v>
      </c>
      <c r="T673" s="215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16" t="s">
        <v>321</v>
      </c>
      <c r="AT673" s="216" t="s">
        <v>159</v>
      </c>
      <c r="AU673" s="216" t="s">
        <v>85</v>
      </c>
      <c r="AY673" s="18" t="s">
        <v>156</v>
      </c>
      <c r="BE673" s="217">
        <f>IF(N673="základní",J673,0)</f>
        <v>0</v>
      </c>
      <c r="BF673" s="217">
        <f>IF(N673="snížená",J673,0)</f>
        <v>0</v>
      </c>
      <c r="BG673" s="217">
        <f>IF(N673="zákl. přenesená",J673,0)</f>
        <v>0</v>
      </c>
      <c r="BH673" s="217">
        <f>IF(N673="sníž. přenesená",J673,0)</f>
        <v>0</v>
      </c>
      <c r="BI673" s="217">
        <f>IF(N673="nulová",J673,0)</f>
        <v>0</v>
      </c>
      <c r="BJ673" s="18" t="s">
        <v>83</v>
      </c>
      <c r="BK673" s="217">
        <f>ROUND(I673*H673,2)</f>
        <v>0</v>
      </c>
      <c r="BL673" s="18" t="s">
        <v>321</v>
      </c>
      <c r="BM673" s="216" t="s">
        <v>900</v>
      </c>
    </row>
    <row r="674" s="2" customFormat="1">
      <c r="A674" s="39"/>
      <c r="B674" s="40"/>
      <c r="C674" s="41"/>
      <c r="D674" s="218" t="s">
        <v>166</v>
      </c>
      <c r="E674" s="41"/>
      <c r="F674" s="219" t="s">
        <v>901</v>
      </c>
      <c r="G674" s="41"/>
      <c r="H674" s="41"/>
      <c r="I674" s="220"/>
      <c r="J674" s="41"/>
      <c r="K674" s="41"/>
      <c r="L674" s="45"/>
      <c r="M674" s="221"/>
      <c r="N674" s="222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166</v>
      </c>
      <c r="AU674" s="18" t="s">
        <v>85</v>
      </c>
    </row>
    <row r="675" s="13" customFormat="1">
      <c r="A675" s="13"/>
      <c r="B675" s="223"/>
      <c r="C675" s="224"/>
      <c r="D675" s="225" t="s">
        <v>168</v>
      </c>
      <c r="E675" s="226" t="s">
        <v>19</v>
      </c>
      <c r="F675" s="227" t="s">
        <v>902</v>
      </c>
      <c r="G675" s="224"/>
      <c r="H675" s="226" t="s">
        <v>19</v>
      </c>
      <c r="I675" s="228"/>
      <c r="J675" s="224"/>
      <c r="K675" s="224"/>
      <c r="L675" s="229"/>
      <c r="M675" s="230"/>
      <c r="N675" s="231"/>
      <c r="O675" s="231"/>
      <c r="P675" s="231"/>
      <c r="Q675" s="231"/>
      <c r="R675" s="231"/>
      <c r="S675" s="231"/>
      <c r="T675" s="23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3" t="s">
        <v>168</v>
      </c>
      <c r="AU675" s="233" t="s">
        <v>85</v>
      </c>
      <c r="AV675" s="13" t="s">
        <v>83</v>
      </c>
      <c r="AW675" s="13" t="s">
        <v>35</v>
      </c>
      <c r="AX675" s="13" t="s">
        <v>75</v>
      </c>
      <c r="AY675" s="233" t="s">
        <v>156</v>
      </c>
    </row>
    <row r="676" s="13" customFormat="1">
      <c r="A676" s="13"/>
      <c r="B676" s="223"/>
      <c r="C676" s="224"/>
      <c r="D676" s="225" t="s">
        <v>168</v>
      </c>
      <c r="E676" s="226" t="s">
        <v>19</v>
      </c>
      <c r="F676" s="227" t="s">
        <v>903</v>
      </c>
      <c r="G676" s="224"/>
      <c r="H676" s="226" t="s">
        <v>19</v>
      </c>
      <c r="I676" s="228"/>
      <c r="J676" s="224"/>
      <c r="K676" s="224"/>
      <c r="L676" s="229"/>
      <c r="M676" s="230"/>
      <c r="N676" s="231"/>
      <c r="O676" s="231"/>
      <c r="P676" s="231"/>
      <c r="Q676" s="231"/>
      <c r="R676" s="231"/>
      <c r="S676" s="231"/>
      <c r="T676" s="23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3" t="s">
        <v>168</v>
      </c>
      <c r="AU676" s="233" t="s">
        <v>85</v>
      </c>
      <c r="AV676" s="13" t="s">
        <v>83</v>
      </c>
      <c r="AW676" s="13" t="s">
        <v>35</v>
      </c>
      <c r="AX676" s="13" t="s">
        <v>75</v>
      </c>
      <c r="AY676" s="233" t="s">
        <v>156</v>
      </c>
    </row>
    <row r="677" s="14" customFormat="1">
      <c r="A677" s="14"/>
      <c r="B677" s="234"/>
      <c r="C677" s="235"/>
      <c r="D677" s="225" t="s">
        <v>168</v>
      </c>
      <c r="E677" s="236" t="s">
        <v>19</v>
      </c>
      <c r="F677" s="237" t="s">
        <v>904</v>
      </c>
      <c r="G677" s="235"/>
      <c r="H677" s="238">
        <v>6.8899999999999997</v>
      </c>
      <c r="I677" s="239"/>
      <c r="J677" s="235"/>
      <c r="K677" s="235"/>
      <c r="L677" s="240"/>
      <c r="M677" s="241"/>
      <c r="N677" s="242"/>
      <c r="O677" s="242"/>
      <c r="P677" s="242"/>
      <c r="Q677" s="242"/>
      <c r="R677" s="242"/>
      <c r="S677" s="242"/>
      <c r="T677" s="24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4" t="s">
        <v>168</v>
      </c>
      <c r="AU677" s="244" t="s">
        <v>85</v>
      </c>
      <c r="AV677" s="14" t="s">
        <v>85</v>
      </c>
      <c r="AW677" s="14" t="s">
        <v>35</v>
      </c>
      <c r="AX677" s="14" t="s">
        <v>83</v>
      </c>
      <c r="AY677" s="244" t="s">
        <v>156</v>
      </c>
    </row>
    <row r="678" s="2" customFormat="1" ht="16.5" customHeight="1">
      <c r="A678" s="39"/>
      <c r="B678" s="40"/>
      <c r="C678" s="256" t="s">
        <v>905</v>
      </c>
      <c r="D678" s="256" t="s">
        <v>299</v>
      </c>
      <c r="E678" s="257" t="s">
        <v>906</v>
      </c>
      <c r="F678" s="258" t="s">
        <v>907</v>
      </c>
      <c r="G678" s="259" t="s">
        <v>162</v>
      </c>
      <c r="H678" s="260">
        <v>7.2350000000000003</v>
      </c>
      <c r="I678" s="261"/>
      <c r="J678" s="262">
        <f>ROUND(I678*H678,2)</f>
        <v>0</v>
      </c>
      <c r="K678" s="258" t="s">
        <v>163</v>
      </c>
      <c r="L678" s="263"/>
      <c r="M678" s="264" t="s">
        <v>19</v>
      </c>
      <c r="N678" s="265" t="s">
        <v>46</v>
      </c>
      <c r="O678" s="85"/>
      <c r="P678" s="214">
        <f>O678*H678</f>
        <v>0</v>
      </c>
      <c r="Q678" s="214">
        <v>0.0080000000000000002</v>
      </c>
      <c r="R678" s="214">
        <f>Q678*H678</f>
        <v>0.057880000000000001</v>
      </c>
      <c r="S678" s="214">
        <v>0</v>
      </c>
      <c r="T678" s="215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16" t="s">
        <v>414</v>
      </c>
      <c r="AT678" s="216" t="s">
        <v>299</v>
      </c>
      <c r="AU678" s="216" t="s">
        <v>85</v>
      </c>
      <c r="AY678" s="18" t="s">
        <v>156</v>
      </c>
      <c r="BE678" s="217">
        <f>IF(N678="základní",J678,0)</f>
        <v>0</v>
      </c>
      <c r="BF678" s="217">
        <f>IF(N678="snížená",J678,0)</f>
        <v>0</v>
      </c>
      <c r="BG678" s="217">
        <f>IF(N678="zákl. přenesená",J678,0)</f>
        <v>0</v>
      </c>
      <c r="BH678" s="217">
        <f>IF(N678="sníž. přenesená",J678,0)</f>
        <v>0</v>
      </c>
      <c r="BI678" s="217">
        <f>IF(N678="nulová",J678,0)</f>
        <v>0</v>
      </c>
      <c r="BJ678" s="18" t="s">
        <v>83</v>
      </c>
      <c r="BK678" s="217">
        <f>ROUND(I678*H678,2)</f>
        <v>0</v>
      </c>
      <c r="BL678" s="18" t="s">
        <v>321</v>
      </c>
      <c r="BM678" s="216" t="s">
        <v>908</v>
      </c>
    </row>
    <row r="679" s="14" customFormat="1">
      <c r="A679" s="14"/>
      <c r="B679" s="234"/>
      <c r="C679" s="235"/>
      <c r="D679" s="225" t="s">
        <v>168</v>
      </c>
      <c r="E679" s="235"/>
      <c r="F679" s="237" t="s">
        <v>909</v>
      </c>
      <c r="G679" s="235"/>
      <c r="H679" s="238">
        <v>7.2350000000000003</v>
      </c>
      <c r="I679" s="239"/>
      <c r="J679" s="235"/>
      <c r="K679" s="235"/>
      <c r="L679" s="240"/>
      <c r="M679" s="241"/>
      <c r="N679" s="242"/>
      <c r="O679" s="242"/>
      <c r="P679" s="242"/>
      <c r="Q679" s="242"/>
      <c r="R679" s="242"/>
      <c r="S679" s="242"/>
      <c r="T679" s="24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4" t="s">
        <v>168</v>
      </c>
      <c r="AU679" s="244" t="s">
        <v>85</v>
      </c>
      <c r="AV679" s="14" t="s">
        <v>85</v>
      </c>
      <c r="AW679" s="14" t="s">
        <v>4</v>
      </c>
      <c r="AX679" s="14" t="s">
        <v>83</v>
      </c>
      <c r="AY679" s="244" t="s">
        <v>156</v>
      </c>
    </row>
    <row r="680" s="2" customFormat="1" ht="16.5" customHeight="1">
      <c r="A680" s="39"/>
      <c r="B680" s="40"/>
      <c r="C680" s="205" t="s">
        <v>910</v>
      </c>
      <c r="D680" s="205" t="s">
        <v>159</v>
      </c>
      <c r="E680" s="206" t="s">
        <v>911</v>
      </c>
      <c r="F680" s="207" t="s">
        <v>912</v>
      </c>
      <c r="G680" s="208" t="s">
        <v>162</v>
      </c>
      <c r="H680" s="209">
        <v>181.15000000000001</v>
      </c>
      <c r="I680" s="210"/>
      <c r="J680" s="211">
        <f>ROUND(I680*H680,2)</f>
        <v>0</v>
      </c>
      <c r="K680" s="207" t="s">
        <v>19</v>
      </c>
      <c r="L680" s="45"/>
      <c r="M680" s="212" t="s">
        <v>19</v>
      </c>
      <c r="N680" s="213" t="s">
        <v>46</v>
      </c>
      <c r="O680" s="85"/>
      <c r="P680" s="214">
        <f>O680*H680</f>
        <v>0</v>
      </c>
      <c r="Q680" s="214">
        <v>0.00125</v>
      </c>
      <c r="R680" s="214">
        <f>Q680*H680</f>
        <v>0.22643750000000001</v>
      </c>
      <c r="S680" s="214">
        <v>0</v>
      </c>
      <c r="T680" s="215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16" t="s">
        <v>321</v>
      </c>
      <c r="AT680" s="216" t="s">
        <v>159</v>
      </c>
      <c r="AU680" s="216" t="s">
        <v>85</v>
      </c>
      <c r="AY680" s="18" t="s">
        <v>156</v>
      </c>
      <c r="BE680" s="217">
        <f>IF(N680="základní",J680,0)</f>
        <v>0</v>
      </c>
      <c r="BF680" s="217">
        <f>IF(N680="snížená",J680,0)</f>
        <v>0</v>
      </c>
      <c r="BG680" s="217">
        <f>IF(N680="zákl. přenesená",J680,0)</f>
        <v>0</v>
      </c>
      <c r="BH680" s="217">
        <f>IF(N680="sníž. přenesená",J680,0)</f>
        <v>0</v>
      </c>
      <c r="BI680" s="217">
        <f>IF(N680="nulová",J680,0)</f>
        <v>0</v>
      </c>
      <c r="BJ680" s="18" t="s">
        <v>83</v>
      </c>
      <c r="BK680" s="217">
        <f>ROUND(I680*H680,2)</f>
        <v>0</v>
      </c>
      <c r="BL680" s="18" t="s">
        <v>321</v>
      </c>
      <c r="BM680" s="216" t="s">
        <v>913</v>
      </c>
    </row>
    <row r="681" s="13" customFormat="1">
      <c r="A681" s="13"/>
      <c r="B681" s="223"/>
      <c r="C681" s="224"/>
      <c r="D681" s="225" t="s">
        <v>168</v>
      </c>
      <c r="E681" s="226" t="s">
        <v>19</v>
      </c>
      <c r="F681" s="227" t="s">
        <v>902</v>
      </c>
      <c r="G681" s="224"/>
      <c r="H681" s="226" t="s">
        <v>19</v>
      </c>
      <c r="I681" s="228"/>
      <c r="J681" s="224"/>
      <c r="K681" s="224"/>
      <c r="L681" s="229"/>
      <c r="M681" s="230"/>
      <c r="N681" s="231"/>
      <c r="O681" s="231"/>
      <c r="P681" s="231"/>
      <c r="Q681" s="231"/>
      <c r="R681" s="231"/>
      <c r="S681" s="231"/>
      <c r="T681" s="23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3" t="s">
        <v>168</v>
      </c>
      <c r="AU681" s="233" t="s">
        <v>85</v>
      </c>
      <c r="AV681" s="13" t="s">
        <v>83</v>
      </c>
      <c r="AW681" s="13" t="s">
        <v>35</v>
      </c>
      <c r="AX681" s="13" t="s">
        <v>75</v>
      </c>
      <c r="AY681" s="233" t="s">
        <v>156</v>
      </c>
    </row>
    <row r="682" s="13" customFormat="1">
      <c r="A682" s="13"/>
      <c r="B682" s="223"/>
      <c r="C682" s="224"/>
      <c r="D682" s="225" t="s">
        <v>168</v>
      </c>
      <c r="E682" s="226" t="s">
        <v>19</v>
      </c>
      <c r="F682" s="227" t="s">
        <v>914</v>
      </c>
      <c r="G682" s="224"/>
      <c r="H682" s="226" t="s">
        <v>19</v>
      </c>
      <c r="I682" s="228"/>
      <c r="J682" s="224"/>
      <c r="K682" s="224"/>
      <c r="L682" s="229"/>
      <c r="M682" s="230"/>
      <c r="N682" s="231"/>
      <c r="O682" s="231"/>
      <c r="P682" s="231"/>
      <c r="Q682" s="231"/>
      <c r="R682" s="231"/>
      <c r="S682" s="231"/>
      <c r="T682" s="23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3" t="s">
        <v>168</v>
      </c>
      <c r="AU682" s="233" t="s">
        <v>85</v>
      </c>
      <c r="AV682" s="13" t="s">
        <v>83</v>
      </c>
      <c r="AW682" s="13" t="s">
        <v>35</v>
      </c>
      <c r="AX682" s="13" t="s">
        <v>75</v>
      </c>
      <c r="AY682" s="233" t="s">
        <v>156</v>
      </c>
    </row>
    <row r="683" s="14" customFormat="1">
      <c r="A683" s="14"/>
      <c r="B683" s="234"/>
      <c r="C683" s="235"/>
      <c r="D683" s="225" t="s">
        <v>168</v>
      </c>
      <c r="E683" s="236" t="s">
        <v>19</v>
      </c>
      <c r="F683" s="237" t="s">
        <v>249</v>
      </c>
      <c r="G683" s="235"/>
      <c r="H683" s="238">
        <v>3.6000000000000001</v>
      </c>
      <c r="I683" s="239"/>
      <c r="J683" s="235"/>
      <c r="K683" s="235"/>
      <c r="L683" s="240"/>
      <c r="M683" s="241"/>
      <c r="N683" s="242"/>
      <c r="O683" s="242"/>
      <c r="P683" s="242"/>
      <c r="Q683" s="242"/>
      <c r="R683" s="242"/>
      <c r="S683" s="242"/>
      <c r="T683" s="24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4" t="s">
        <v>168</v>
      </c>
      <c r="AU683" s="244" t="s">
        <v>85</v>
      </c>
      <c r="AV683" s="14" t="s">
        <v>85</v>
      </c>
      <c r="AW683" s="14" t="s">
        <v>35</v>
      </c>
      <c r="AX683" s="14" t="s">
        <v>75</v>
      </c>
      <c r="AY683" s="244" t="s">
        <v>156</v>
      </c>
    </row>
    <row r="684" s="14" customFormat="1">
      <c r="A684" s="14"/>
      <c r="B684" s="234"/>
      <c r="C684" s="235"/>
      <c r="D684" s="225" t="s">
        <v>168</v>
      </c>
      <c r="E684" s="236" t="s">
        <v>19</v>
      </c>
      <c r="F684" s="237" t="s">
        <v>250</v>
      </c>
      <c r="G684" s="235"/>
      <c r="H684" s="238">
        <v>3.1499999999999999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4" t="s">
        <v>168</v>
      </c>
      <c r="AU684" s="244" t="s">
        <v>85</v>
      </c>
      <c r="AV684" s="14" t="s">
        <v>85</v>
      </c>
      <c r="AW684" s="14" t="s">
        <v>35</v>
      </c>
      <c r="AX684" s="14" t="s">
        <v>75</v>
      </c>
      <c r="AY684" s="244" t="s">
        <v>156</v>
      </c>
    </row>
    <row r="685" s="14" customFormat="1">
      <c r="A685" s="14"/>
      <c r="B685" s="234"/>
      <c r="C685" s="235"/>
      <c r="D685" s="225" t="s">
        <v>168</v>
      </c>
      <c r="E685" s="236" t="s">
        <v>19</v>
      </c>
      <c r="F685" s="237" t="s">
        <v>251</v>
      </c>
      <c r="G685" s="235"/>
      <c r="H685" s="238">
        <v>4.8600000000000003</v>
      </c>
      <c r="I685" s="239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4" t="s">
        <v>168</v>
      </c>
      <c r="AU685" s="244" t="s">
        <v>85</v>
      </c>
      <c r="AV685" s="14" t="s">
        <v>85</v>
      </c>
      <c r="AW685" s="14" t="s">
        <v>35</v>
      </c>
      <c r="AX685" s="14" t="s">
        <v>75</v>
      </c>
      <c r="AY685" s="244" t="s">
        <v>156</v>
      </c>
    </row>
    <row r="686" s="14" customFormat="1">
      <c r="A686" s="14"/>
      <c r="B686" s="234"/>
      <c r="C686" s="235"/>
      <c r="D686" s="225" t="s">
        <v>168</v>
      </c>
      <c r="E686" s="236" t="s">
        <v>19</v>
      </c>
      <c r="F686" s="237" t="s">
        <v>252</v>
      </c>
      <c r="G686" s="235"/>
      <c r="H686" s="238">
        <v>5.1699999999999999</v>
      </c>
      <c r="I686" s="239"/>
      <c r="J686" s="235"/>
      <c r="K686" s="235"/>
      <c r="L686" s="240"/>
      <c r="M686" s="241"/>
      <c r="N686" s="242"/>
      <c r="O686" s="242"/>
      <c r="P686" s="242"/>
      <c r="Q686" s="242"/>
      <c r="R686" s="242"/>
      <c r="S686" s="242"/>
      <c r="T686" s="24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4" t="s">
        <v>168</v>
      </c>
      <c r="AU686" s="244" t="s">
        <v>85</v>
      </c>
      <c r="AV686" s="14" t="s">
        <v>85</v>
      </c>
      <c r="AW686" s="14" t="s">
        <v>35</v>
      </c>
      <c r="AX686" s="14" t="s">
        <v>75</v>
      </c>
      <c r="AY686" s="244" t="s">
        <v>156</v>
      </c>
    </row>
    <row r="687" s="14" customFormat="1">
      <c r="A687" s="14"/>
      <c r="B687" s="234"/>
      <c r="C687" s="235"/>
      <c r="D687" s="225" t="s">
        <v>168</v>
      </c>
      <c r="E687" s="236" t="s">
        <v>19</v>
      </c>
      <c r="F687" s="237" t="s">
        <v>253</v>
      </c>
      <c r="G687" s="235"/>
      <c r="H687" s="238">
        <v>3.2400000000000002</v>
      </c>
      <c r="I687" s="239"/>
      <c r="J687" s="235"/>
      <c r="K687" s="235"/>
      <c r="L687" s="240"/>
      <c r="M687" s="241"/>
      <c r="N687" s="242"/>
      <c r="O687" s="242"/>
      <c r="P687" s="242"/>
      <c r="Q687" s="242"/>
      <c r="R687" s="242"/>
      <c r="S687" s="242"/>
      <c r="T687" s="24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4" t="s">
        <v>168</v>
      </c>
      <c r="AU687" s="244" t="s">
        <v>85</v>
      </c>
      <c r="AV687" s="14" t="s">
        <v>85</v>
      </c>
      <c r="AW687" s="14" t="s">
        <v>35</v>
      </c>
      <c r="AX687" s="14" t="s">
        <v>75</v>
      </c>
      <c r="AY687" s="244" t="s">
        <v>156</v>
      </c>
    </row>
    <row r="688" s="14" customFormat="1">
      <c r="A688" s="14"/>
      <c r="B688" s="234"/>
      <c r="C688" s="235"/>
      <c r="D688" s="225" t="s">
        <v>168</v>
      </c>
      <c r="E688" s="236" t="s">
        <v>19</v>
      </c>
      <c r="F688" s="237" t="s">
        <v>254</v>
      </c>
      <c r="G688" s="235"/>
      <c r="H688" s="238">
        <v>3.1499999999999999</v>
      </c>
      <c r="I688" s="239"/>
      <c r="J688" s="235"/>
      <c r="K688" s="235"/>
      <c r="L688" s="240"/>
      <c r="M688" s="241"/>
      <c r="N688" s="242"/>
      <c r="O688" s="242"/>
      <c r="P688" s="242"/>
      <c r="Q688" s="242"/>
      <c r="R688" s="242"/>
      <c r="S688" s="242"/>
      <c r="T688" s="24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4" t="s">
        <v>168</v>
      </c>
      <c r="AU688" s="244" t="s">
        <v>85</v>
      </c>
      <c r="AV688" s="14" t="s">
        <v>85</v>
      </c>
      <c r="AW688" s="14" t="s">
        <v>35</v>
      </c>
      <c r="AX688" s="14" t="s">
        <v>75</v>
      </c>
      <c r="AY688" s="244" t="s">
        <v>156</v>
      </c>
    </row>
    <row r="689" s="14" customFormat="1">
      <c r="A689" s="14"/>
      <c r="B689" s="234"/>
      <c r="C689" s="235"/>
      <c r="D689" s="225" t="s">
        <v>168</v>
      </c>
      <c r="E689" s="236" t="s">
        <v>19</v>
      </c>
      <c r="F689" s="237" t="s">
        <v>255</v>
      </c>
      <c r="G689" s="235"/>
      <c r="H689" s="238">
        <v>2.9900000000000002</v>
      </c>
      <c r="I689" s="239"/>
      <c r="J689" s="235"/>
      <c r="K689" s="235"/>
      <c r="L689" s="240"/>
      <c r="M689" s="241"/>
      <c r="N689" s="242"/>
      <c r="O689" s="242"/>
      <c r="P689" s="242"/>
      <c r="Q689" s="242"/>
      <c r="R689" s="242"/>
      <c r="S689" s="242"/>
      <c r="T689" s="24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4" t="s">
        <v>168</v>
      </c>
      <c r="AU689" s="244" t="s">
        <v>85</v>
      </c>
      <c r="AV689" s="14" t="s">
        <v>85</v>
      </c>
      <c r="AW689" s="14" t="s">
        <v>35</v>
      </c>
      <c r="AX689" s="14" t="s">
        <v>75</v>
      </c>
      <c r="AY689" s="244" t="s">
        <v>156</v>
      </c>
    </row>
    <row r="690" s="14" customFormat="1">
      <c r="A690" s="14"/>
      <c r="B690" s="234"/>
      <c r="C690" s="235"/>
      <c r="D690" s="225" t="s">
        <v>168</v>
      </c>
      <c r="E690" s="236" t="s">
        <v>19</v>
      </c>
      <c r="F690" s="237" t="s">
        <v>256</v>
      </c>
      <c r="G690" s="235"/>
      <c r="H690" s="238">
        <v>3.5699999999999998</v>
      </c>
      <c r="I690" s="239"/>
      <c r="J690" s="235"/>
      <c r="K690" s="235"/>
      <c r="L690" s="240"/>
      <c r="M690" s="241"/>
      <c r="N690" s="242"/>
      <c r="O690" s="242"/>
      <c r="P690" s="242"/>
      <c r="Q690" s="242"/>
      <c r="R690" s="242"/>
      <c r="S690" s="242"/>
      <c r="T690" s="24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4" t="s">
        <v>168</v>
      </c>
      <c r="AU690" s="244" t="s">
        <v>85</v>
      </c>
      <c r="AV690" s="14" t="s">
        <v>85</v>
      </c>
      <c r="AW690" s="14" t="s">
        <v>35</v>
      </c>
      <c r="AX690" s="14" t="s">
        <v>75</v>
      </c>
      <c r="AY690" s="244" t="s">
        <v>156</v>
      </c>
    </row>
    <row r="691" s="14" customFormat="1">
      <c r="A691" s="14"/>
      <c r="B691" s="234"/>
      <c r="C691" s="235"/>
      <c r="D691" s="225" t="s">
        <v>168</v>
      </c>
      <c r="E691" s="236" t="s">
        <v>19</v>
      </c>
      <c r="F691" s="237" t="s">
        <v>284</v>
      </c>
      <c r="G691" s="235"/>
      <c r="H691" s="238">
        <v>115.59</v>
      </c>
      <c r="I691" s="239"/>
      <c r="J691" s="235"/>
      <c r="K691" s="235"/>
      <c r="L691" s="240"/>
      <c r="M691" s="241"/>
      <c r="N691" s="242"/>
      <c r="O691" s="242"/>
      <c r="P691" s="242"/>
      <c r="Q691" s="242"/>
      <c r="R691" s="242"/>
      <c r="S691" s="242"/>
      <c r="T691" s="24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4" t="s">
        <v>168</v>
      </c>
      <c r="AU691" s="244" t="s">
        <v>85</v>
      </c>
      <c r="AV691" s="14" t="s">
        <v>85</v>
      </c>
      <c r="AW691" s="14" t="s">
        <v>35</v>
      </c>
      <c r="AX691" s="14" t="s">
        <v>75</v>
      </c>
      <c r="AY691" s="244" t="s">
        <v>156</v>
      </c>
    </row>
    <row r="692" s="14" customFormat="1">
      <c r="A692" s="14"/>
      <c r="B692" s="234"/>
      <c r="C692" s="235"/>
      <c r="D692" s="225" t="s">
        <v>168</v>
      </c>
      <c r="E692" s="236" t="s">
        <v>19</v>
      </c>
      <c r="F692" s="237" t="s">
        <v>258</v>
      </c>
      <c r="G692" s="235"/>
      <c r="H692" s="238">
        <v>3.46</v>
      </c>
      <c r="I692" s="239"/>
      <c r="J692" s="235"/>
      <c r="K692" s="235"/>
      <c r="L692" s="240"/>
      <c r="M692" s="241"/>
      <c r="N692" s="242"/>
      <c r="O692" s="242"/>
      <c r="P692" s="242"/>
      <c r="Q692" s="242"/>
      <c r="R692" s="242"/>
      <c r="S692" s="242"/>
      <c r="T692" s="24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4" t="s">
        <v>168</v>
      </c>
      <c r="AU692" s="244" t="s">
        <v>85</v>
      </c>
      <c r="AV692" s="14" t="s">
        <v>85</v>
      </c>
      <c r="AW692" s="14" t="s">
        <v>35</v>
      </c>
      <c r="AX692" s="14" t="s">
        <v>75</v>
      </c>
      <c r="AY692" s="244" t="s">
        <v>156</v>
      </c>
    </row>
    <row r="693" s="14" customFormat="1">
      <c r="A693" s="14"/>
      <c r="B693" s="234"/>
      <c r="C693" s="235"/>
      <c r="D693" s="225" t="s">
        <v>168</v>
      </c>
      <c r="E693" s="236" t="s">
        <v>19</v>
      </c>
      <c r="F693" s="237" t="s">
        <v>259</v>
      </c>
      <c r="G693" s="235"/>
      <c r="H693" s="238">
        <v>3.1899999999999999</v>
      </c>
      <c r="I693" s="239"/>
      <c r="J693" s="235"/>
      <c r="K693" s="235"/>
      <c r="L693" s="240"/>
      <c r="M693" s="241"/>
      <c r="N693" s="242"/>
      <c r="O693" s="242"/>
      <c r="P693" s="242"/>
      <c r="Q693" s="242"/>
      <c r="R693" s="242"/>
      <c r="S693" s="242"/>
      <c r="T693" s="24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4" t="s">
        <v>168</v>
      </c>
      <c r="AU693" s="244" t="s">
        <v>85</v>
      </c>
      <c r="AV693" s="14" t="s">
        <v>85</v>
      </c>
      <c r="AW693" s="14" t="s">
        <v>35</v>
      </c>
      <c r="AX693" s="14" t="s">
        <v>75</v>
      </c>
      <c r="AY693" s="244" t="s">
        <v>156</v>
      </c>
    </row>
    <row r="694" s="14" customFormat="1">
      <c r="A694" s="14"/>
      <c r="B694" s="234"/>
      <c r="C694" s="235"/>
      <c r="D694" s="225" t="s">
        <v>168</v>
      </c>
      <c r="E694" s="236" t="s">
        <v>19</v>
      </c>
      <c r="F694" s="237" t="s">
        <v>285</v>
      </c>
      <c r="G694" s="235"/>
      <c r="H694" s="238">
        <v>10.779999999999999</v>
      </c>
      <c r="I694" s="239"/>
      <c r="J694" s="235"/>
      <c r="K694" s="235"/>
      <c r="L694" s="240"/>
      <c r="M694" s="241"/>
      <c r="N694" s="242"/>
      <c r="O694" s="242"/>
      <c r="P694" s="242"/>
      <c r="Q694" s="242"/>
      <c r="R694" s="242"/>
      <c r="S694" s="242"/>
      <c r="T694" s="24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4" t="s">
        <v>168</v>
      </c>
      <c r="AU694" s="244" t="s">
        <v>85</v>
      </c>
      <c r="AV694" s="14" t="s">
        <v>85</v>
      </c>
      <c r="AW694" s="14" t="s">
        <v>35</v>
      </c>
      <c r="AX694" s="14" t="s">
        <v>75</v>
      </c>
      <c r="AY694" s="244" t="s">
        <v>156</v>
      </c>
    </row>
    <row r="695" s="14" customFormat="1">
      <c r="A695" s="14"/>
      <c r="B695" s="234"/>
      <c r="C695" s="235"/>
      <c r="D695" s="225" t="s">
        <v>168</v>
      </c>
      <c r="E695" s="236" t="s">
        <v>19</v>
      </c>
      <c r="F695" s="237" t="s">
        <v>286</v>
      </c>
      <c r="G695" s="235"/>
      <c r="H695" s="238">
        <v>9.1799999999999997</v>
      </c>
      <c r="I695" s="239"/>
      <c r="J695" s="235"/>
      <c r="K695" s="235"/>
      <c r="L695" s="240"/>
      <c r="M695" s="241"/>
      <c r="N695" s="242"/>
      <c r="O695" s="242"/>
      <c r="P695" s="242"/>
      <c r="Q695" s="242"/>
      <c r="R695" s="242"/>
      <c r="S695" s="242"/>
      <c r="T695" s="24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4" t="s">
        <v>168</v>
      </c>
      <c r="AU695" s="244" t="s">
        <v>85</v>
      </c>
      <c r="AV695" s="14" t="s">
        <v>85</v>
      </c>
      <c r="AW695" s="14" t="s">
        <v>35</v>
      </c>
      <c r="AX695" s="14" t="s">
        <v>75</v>
      </c>
      <c r="AY695" s="244" t="s">
        <v>156</v>
      </c>
    </row>
    <row r="696" s="14" customFormat="1">
      <c r="A696" s="14"/>
      <c r="B696" s="234"/>
      <c r="C696" s="235"/>
      <c r="D696" s="225" t="s">
        <v>168</v>
      </c>
      <c r="E696" s="236" t="s">
        <v>19</v>
      </c>
      <c r="F696" s="237" t="s">
        <v>288</v>
      </c>
      <c r="G696" s="235"/>
      <c r="H696" s="238">
        <v>9.2200000000000006</v>
      </c>
      <c r="I696" s="239"/>
      <c r="J696" s="235"/>
      <c r="K696" s="235"/>
      <c r="L696" s="240"/>
      <c r="M696" s="241"/>
      <c r="N696" s="242"/>
      <c r="O696" s="242"/>
      <c r="P696" s="242"/>
      <c r="Q696" s="242"/>
      <c r="R696" s="242"/>
      <c r="S696" s="242"/>
      <c r="T696" s="24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4" t="s">
        <v>168</v>
      </c>
      <c r="AU696" s="244" t="s">
        <v>85</v>
      </c>
      <c r="AV696" s="14" t="s">
        <v>85</v>
      </c>
      <c r="AW696" s="14" t="s">
        <v>35</v>
      </c>
      <c r="AX696" s="14" t="s">
        <v>75</v>
      </c>
      <c r="AY696" s="244" t="s">
        <v>156</v>
      </c>
    </row>
    <row r="697" s="15" customFormat="1">
      <c r="A697" s="15"/>
      <c r="B697" s="245"/>
      <c r="C697" s="246"/>
      <c r="D697" s="225" t="s">
        <v>168</v>
      </c>
      <c r="E697" s="247" t="s">
        <v>19</v>
      </c>
      <c r="F697" s="248" t="s">
        <v>196</v>
      </c>
      <c r="G697" s="246"/>
      <c r="H697" s="249">
        <v>181.15000000000001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55" t="s">
        <v>168</v>
      </c>
      <c r="AU697" s="255" t="s">
        <v>85</v>
      </c>
      <c r="AV697" s="15" t="s">
        <v>164</v>
      </c>
      <c r="AW697" s="15" t="s">
        <v>35</v>
      </c>
      <c r="AX697" s="15" t="s">
        <v>83</v>
      </c>
      <c r="AY697" s="255" t="s">
        <v>156</v>
      </c>
    </row>
    <row r="698" s="2" customFormat="1" ht="24.15" customHeight="1">
      <c r="A698" s="39"/>
      <c r="B698" s="40"/>
      <c r="C698" s="256" t="s">
        <v>915</v>
      </c>
      <c r="D698" s="256" t="s">
        <v>299</v>
      </c>
      <c r="E698" s="257" t="s">
        <v>916</v>
      </c>
      <c r="F698" s="258" t="s">
        <v>917</v>
      </c>
      <c r="G698" s="259" t="s">
        <v>162</v>
      </c>
      <c r="H698" s="260">
        <v>190.208</v>
      </c>
      <c r="I698" s="261"/>
      <c r="J698" s="262">
        <f>ROUND(I698*H698,2)</f>
        <v>0</v>
      </c>
      <c r="K698" s="258" t="s">
        <v>19</v>
      </c>
      <c r="L698" s="263"/>
      <c r="M698" s="264" t="s">
        <v>19</v>
      </c>
      <c r="N698" s="265" t="s">
        <v>46</v>
      </c>
      <c r="O698" s="85"/>
      <c r="P698" s="214">
        <f>O698*H698</f>
        <v>0</v>
      </c>
      <c r="Q698" s="214">
        <v>0</v>
      </c>
      <c r="R698" s="214">
        <f>Q698*H698</f>
        <v>0</v>
      </c>
      <c r="S698" s="214">
        <v>0</v>
      </c>
      <c r="T698" s="215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16" t="s">
        <v>414</v>
      </c>
      <c r="AT698" s="216" t="s">
        <v>299</v>
      </c>
      <c r="AU698" s="216" t="s">
        <v>85</v>
      </c>
      <c r="AY698" s="18" t="s">
        <v>156</v>
      </c>
      <c r="BE698" s="217">
        <f>IF(N698="základní",J698,0)</f>
        <v>0</v>
      </c>
      <c r="BF698" s="217">
        <f>IF(N698="snížená",J698,0)</f>
        <v>0</v>
      </c>
      <c r="BG698" s="217">
        <f>IF(N698="zákl. přenesená",J698,0)</f>
        <v>0</v>
      </c>
      <c r="BH698" s="217">
        <f>IF(N698="sníž. přenesená",J698,0)</f>
        <v>0</v>
      </c>
      <c r="BI698" s="217">
        <f>IF(N698="nulová",J698,0)</f>
        <v>0</v>
      </c>
      <c r="BJ698" s="18" t="s">
        <v>83</v>
      </c>
      <c r="BK698" s="217">
        <f>ROUND(I698*H698,2)</f>
        <v>0</v>
      </c>
      <c r="BL698" s="18" t="s">
        <v>321</v>
      </c>
      <c r="BM698" s="216" t="s">
        <v>918</v>
      </c>
    </row>
    <row r="699" s="14" customFormat="1">
      <c r="A699" s="14"/>
      <c r="B699" s="234"/>
      <c r="C699" s="235"/>
      <c r="D699" s="225" t="s">
        <v>168</v>
      </c>
      <c r="E699" s="235"/>
      <c r="F699" s="237" t="s">
        <v>919</v>
      </c>
      <c r="G699" s="235"/>
      <c r="H699" s="238">
        <v>190.208</v>
      </c>
      <c r="I699" s="239"/>
      <c r="J699" s="235"/>
      <c r="K699" s="235"/>
      <c r="L699" s="240"/>
      <c r="M699" s="241"/>
      <c r="N699" s="242"/>
      <c r="O699" s="242"/>
      <c r="P699" s="242"/>
      <c r="Q699" s="242"/>
      <c r="R699" s="242"/>
      <c r="S699" s="242"/>
      <c r="T699" s="24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4" t="s">
        <v>168</v>
      </c>
      <c r="AU699" s="244" t="s">
        <v>85</v>
      </c>
      <c r="AV699" s="14" t="s">
        <v>85</v>
      </c>
      <c r="AW699" s="14" t="s">
        <v>4</v>
      </c>
      <c r="AX699" s="14" t="s">
        <v>83</v>
      </c>
      <c r="AY699" s="244" t="s">
        <v>156</v>
      </c>
    </row>
    <row r="700" s="2" customFormat="1" ht="16.5" customHeight="1">
      <c r="A700" s="39"/>
      <c r="B700" s="40"/>
      <c r="C700" s="205" t="s">
        <v>920</v>
      </c>
      <c r="D700" s="205" t="s">
        <v>159</v>
      </c>
      <c r="E700" s="206" t="s">
        <v>921</v>
      </c>
      <c r="F700" s="207" t="s">
        <v>922</v>
      </c>
      <c r="G700" s="208" t="s">
        <v>162</v>
      </c>
      <c r="H700" s="209">
        <v>194.16999999999999</v>
      </c>
      <c r="I700" s="210"/>
      <c r="J700" s="211">
        <f>ROUND(I700*H700,2)</f>
        <v>0</v>
      </c>
      <c r="K700" s="207" t="s">
        <v>19</v>
      </c>
      <c r="L700" s="45"/>
      <c r="M700" s="212" t="s">
        <v>19</v>
      </c>
      <c r="N700" s="213" t="s">
        <v>46</v>
      </c>
      <c r="O700" s="85"/>
      <c r="P700" s="214">
        <f>O700*H700</f>
        <v>0</v>
      </c>
      <c r="Q700" s="214">
        <v>0.00125</v>
      </c>
      <c r="R700" s="214">
        <f>Q700*H700</f>
        <v>0.2427125</v>
      </c>
      <c r="S700" s="214">
        <v>0</v>
      </c>
      <c r="T700" s="215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16" t="s">
        <v>321</v>
      </c>
      <c r="AT700" s="216" t="s">
        <v>159</v>
      </c>
      <c r="AU700" s="216" t="s">
        <v>85</v>
      </c>
      <c r="AY700" s="18" t="s">
        <v>156</v>
      </c>
      <c r="BE700" s="217">
        <f>IF(N700="základní",J700,0)</f>
        <v>0</v>
      </c>
      <c r="BF700" s="217">
        <f>IF(N700="snížená",J700,0)</f>
        <v>0</v>
      </c>
      <c r="BG700" s="217">
        <f>IF(N700="zákl. přenesená",J700,0)</f>
        <v>0</v>
      </c>
      <c r="BH700" s="217">
        <f>IF(N700="sníž. přenesená",J700,0)</f>
        <v>0</v>
      </c>
      <c r="BI700" s="217">
        <f>IF(N700="nulová",J700,0)</f>
        <v>0</v>
      </c>
      <c r="BJ700" s="18" t="s">
        <v>83</v>
      </c>
      <c r="BK700" s="217">
        <f>ROUND(I700*H700,2)</f>
        <v>0</v>
      </c>
      <c r="BL700" s="18" t="s">
        <v>321</v>
      </c>
      <c r="BM700" s="216" t="s">
        <v>923</v>
      </c>
    </row>
    <row r="701" s="13" customFormat="1">
      <c r="A701" s="13"/>
      <c r="B701" s="223"/>
      <c r="C701" s="224"/>
      <c r="D701" s="225" t="s">
        <v>168</v>
      </c>
      <c r="E701" s="226" t="s">
        <v>19</v>
      </c>
      <c r="F701" s="227" t="s">
        <v>902</v>
      </c>
      <c r="G701" s="224"/>
      <c r="H701" s="226" t="s">
        <v>19</v>
      </c>
      <c r="I701" s="228"/>
      <c r="J701" s="224"/>
      <c r="K701" s="224"/>
      <c r="L701" s="229"/>
      <c r="M701" s="230"/>
      <c r="N701" s="231"/>
      <c r="O701" s="231"/>
      <c r="P701" s="231"/>
      <c r="Q701" s="231"/>
      <c r="R701" s="231"/>
      <c r="S701" s="231"/>
      <c r="T701" s="23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3" t="s">
        <v>168</v>
      </c>
      <c r="AU701" s="233" t="s">
        <v>85</v>
      </c>
      <c r="AV701" s="13" t="s">
        <v>83</v>
      </c>
      <c r="AW701" s="13" t="s">
        <v>35</v>
      </c>
      <c r="AX701" s="13" t="s">
        <v>75</v>
      </c>
      <c r="AY701" s="233" t="s">
        <v>156</v>
      </c>
    </row>
    <row r="702" s="13" customFormat="1">
      <c r="A702" s="13"/>
      <c r="B702" s="223"/>
      <c r="C702" s="224"/>
      <c r="D702" s="225" t="s">
        <v>168</v>
      </c>
      <c r="E702" s="226" t="s">
        <v>19</v>
      </c>
      <c r="F702" s="227" t="s">
        <v>924</v>
      </c>
      <c r="G702" s="224"/>
      <c r="H702" s="226" t="s">
        <v>19</v>
      </c>
      <c r="I702" s="228"/>
      <c r="J702" s="224"/>
      <c r="K702" s="224"/>
      <c r="L702" s="229"/>
      <c r="M702" s="230"/>
      <c r="N702" s="231"/>
      <c r="O702" s="231"/>
      <c r="P702" s="231"/>
      <c r="Q702" s="231"/>
      <c r="R702" s="231"/>
      <c r="S702" s="231"/>
      <c r="T702" s="23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3" t="s">
        <v>168</v>
      </c>
      <c r="AU702" s="233" t="s">
        <v>85</v>
      </c>
      <c r="AV702" s="13" t="s">
        <v>83</v>
      </c>
      <c r="AW702" s="13" t="s">
        <v>35</v>
      </c>
      <c r="AX702" s="13" t="s">
        <v>75</v>
      </c>
      <c r="AY702" s="233" t="s">
        <v>156</v>
      </c>
    </row>
    <row r="703" s="14" customFormat="1">
      <c r="A703" s="14"/>
      <c r="B703" s="234"/>
      <c r="C703" s="235"/>
      <c r="D703" s="225" t="s">
        <v>168</v>
      </c>
      <c r="E703" s="236" t="s">
        <v>19</v>
      </c>
      <c r="F703" s="237" t="s">
        <v>275</v>
      </c>
      <c r="G703" s="235"/>
      <c r="H703" s="238">
        <v>26.359999999999999</v>
      </c>
      <c r="I703" s="239"/>
      <c r="J703" s="235"/>
      <c r="K703" s="235"/>
      <c r="L703" s="240"/>
      <c r="M703" s="241"/>
      <c r="N703" s="242"/>
      <c r="O703" s="242"/>
      <c r="P703" s="242"/>
      <c r="Q703" s="242"/>
      <c r="R703" s="242"/>
      <c r="S703" s="242"/>
      <c r="T703" s="24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4" t="s">
        <v>168</v>
      </c>
      <c r="AU703" s="244" t="s">
        <v>85</v>
      </c>
      <c r="AV703" s="14" t="s">
        <v>85</v>
      </c>
      <c r="AW703" s="14" t="s">
        <v>35</v>
      </c>
      <c r="AX703" s="14" t="s">
        <v>75</v>
      </c>
      <c r="AY703" s="244" t="s">
        <v>156</v>
      </c>
    </row>
    <row r="704" s="14" customFormat="1">
      <c r="A704" s="14"/>
      <c r="B704" s="234"/>
      <c r="C704" s="235"/>
      <c r="D704" s="225" t="s">
        <v>168</v>
      </c>
      <c r="E704" s="236" t="s">
        <v>19</v>
      </c>
      <c r="F704" s="237" t="s">
        <v>276</v>
      </c>
      <c r="G704" s="235"/>
      <c r="H704" s="238">
        <v>14.4</v>
      </c>
      <c r="I704" s="239"/>
      <c r="J704" s="235"/>
      <c r="K704" s="235"/>
      <c r="L704" s="240"/>
      <c r="M704" s="241"/>
      <c r="N704" s="242"/>
      <c r="O704" s="242"/>
      <c r="P704" s="242"/>
      <c r="Q704" s="242"/>
      <c r="R704" s="242"/>
      <c r="S704" s="242"/>
      <c r="T704" s="24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4" t="s">
        <v>168</v>
      </c>
      <c r="AU704" s="244" t="s">
        <v>85</v>
      </c>
      <c r="AV704" s="14" t="s">
        <v>85</v>
      </c>
      <c r="AW704" s="14" t="s">
        <v>35</v>
      </c>
      <c r="AX704" s="14" t="s">
        <v>75</v>
      </c>
      <c r="AY704" s="244" t="s">
        <v>156</v>
      </c>
    </row>
    <row r="705" s="14" customFormat="1">
      <c r="A705" s="14"/>
      <c r="B705" s="234"/>
      <c r="C705" s="235"/>
      <c r="D705" s="225" t="s">
        <v>168</v>
      </c>
      <c r="E705" s="236" t="s">
        <v>19</v>
      </c>
      <c r="F705" s="237" t="s">
        <v>277</v>
      </c>
      <c r="G705" s="235"/>
      <c r="H705" s="238">
        <v>24.149999999999999</v>
      </c>
      <c r="I705" s="239"/>
      <c r="J705" s="235"/>
      <c r="K705" s="235"/>
      <c r="L705" s="240"/>
      <c r="M705" s="241"/>
      <c r="N705" s="242"/>
      <c r="O705" s="242"/>
      <c r="P705" s="242"/>
      <c r="Q705" s="242"/>
      <c r="R705" s="242"/>
      <c r="S705" s="242"/>
      <c r="T705" s="24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4" t="s">
        <v>168</v>
      </c>
      <c r="AU705" s="244" t="s">
        <v>85</v>
      </c>
      <c r="AV705" s="14" t="s">
        <v>85</v>
      </c>
      <c r="AW705" s="14" t="s">
        <v>35</v>
      </c>
      <c r="AX705" s="14" t="s">
        <v>75</v>
      </c>
      <c r="AY705" s="244" t="s">
        <v>156</v>
      </c>
    </row>
    <row r="706" s="14" customFormat="1">
      <c r="A706" s="14"/>
      <c r="B706" s="234"/>
      <c r="C706" s="235"/>
      <c r="D706" s="225" t="s">
        <v>168</v>
      </c>
      <c r="E706" s="236" t="s">
        <v>19</v>
      </c>
      <c r="F706" s="237" t="s">
        <v>278</v>
      </c>
      <c r="G706" s="235"/>
      <c r="H706" s="238">
        <v>15.41</v>
      </c>
      <c r="I706" s="239"/>
      <c r="J706" s="235"/>
      <c r="K706" s="235"/>
      <c r="L706" s="240"/>
      <c r="M706" s="241"/>
      <c r="N706" s="242"/>
      <c r="O706" s="242"/>
      <c r="P706" s="242"/>
      <c r="Q706" s="242"/>
      <c r="R706" s="242"/>
      <c r="S706" s="242"/>
      <c r="T706" s="24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4" t="s">
        <v>168</v>
      </c>
      <c r="AU706" s="244" t="s">
        <v>85</v>
      </c>
      <c r="AV706" s="14" t="s">
        <v>85</v>
      </c>
      <c r="AW706" s="14" t="s">
        <v>35</v>
      </c>
      <c r="AX706" s="14" t="s">
        <v>75</v>
      </c>
      <c r="AY706" s="244" t="s">
        <v>156</v>
      </c>
    </row>
    <row r="707" s="14" customFormat="1">
      <c r="A707" s="14"/>
      <c r="B707" s="234"/>
      <c r="C707" s="235"/>
      <c r="D707" s="225" t="s">
        <v>168</v>
      </c>
      <c r="E707" s="236" t="s">
        <v>19</v>
      </c>
      <c r="F707" s="237" t="s">
        <v>279</v>
      </c>
      <c r="G707" s="235"/>
      <c r="H707" s="238">
        <v>25.829999999999998</v>
      </c>
      <c r="I707" s="239"/>
      <c r="J707" s="235"/>
      <c r="K707" s="235"/>
      <c r="L707" s="240"/>
      <c r="M707" s="241"/>
      <c r="N707" s="242"/>
      <c r="O707" s="242"/>
      <c r="P707" s="242"/>
      <c r="Q707" s="242"/>
      <c r="R707" s="242"/>
      <c r="S707" s="242"/>
      <c r="T707" s="24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4" t="s">
        <v>168</v>
      </c>
      <c r="AU707" s="244" t="s">
        <v>85</v>
      </c>
      <c r="AV707" s="14" t="s">
        <v>85</v>
      </c>
      <c r="AW707" s="14" t="s">
        <v>35</v>
      </c>
      <c r="AX707" s="14" t="s">
        <v>75</v>
      </c>
      <c r="AY707" s="244" t="s">
        <v>156</v>
      </c>
    </row>
    <row r="708" s="14" customFormat="1">
      <c r="A708" s="14"/>
      <c r="B708" s="234"/>
      <c r="C708" s="235"/>
      <c r="D708" s="225" t="s">
        <v>168</v>
      </c>
      <c r="E708" s="236" t="s">
        <v>19</v>
      </c>
      <c r="F708" s="237" t="s">
        <v>280</v>
      </c>
      <c r="G708" s="235"/>
      <c r="H708" s="238">
        <v>14.630000000000001</v>
      </c>
      <c r="I708" s="239"/>
      <c r="J708" s="235"/>
      <c r="K708" s="235"/>
      <c r="L708" s="240"/>
      <c r="M708" s="241"/>
      <c r="N708" s="242"/>
      <c r="O708" s="242"/>
      <c r="P708" s="242"/>
      <c r="Q708" s="242"/>
      <c r="R708" s="242"/>
      <c r="S708" s="242"/>
      <c r="T708" s="24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4" t="s">
        <v>168</v>
      </c>
      <c r="AU708" s="244" t="s">
        <v>85</v>
      </c>
      <c r="AV708" s="14" t="s">
        <v>85</v>
      </c>
      <c r="AW708" s="14" t="s">
        <v>35</v>
      </c>
      <c r="AX708" s="14" t="s">
        <v>75</v>
      </c>
      <c r="AY708" s="244" t="s">
        <v>156</v>
      </c>
    </row>
    <row r="709" s="14" customFormat="1">
      <c r="A709" s="14"/>
      <c r="B709" s="234"/>
      <c r="C709" s="235"/>
      <c r="D709" s="225" t="s">
        <v>168</v>
      </c>
      <c r="E709" s="236" t="s">
        <v>19</v>
      </c>
      <c r="F709" s="237" t="s">
        <v>281</v>
      </c>
      <c r="G709" s="235"/>
      <c r="H709" s="238">
        <v>13.68</v>
      </c>
      <c r="I709" s="239"/>
      <c r="J709" s="235"/>
      <c r="K709" s="235"/>
      <c r="L709" s="240"/>
      <c r="M709" s="241"/>
      <c r="N709" s="242"/>
      <c r="O709" s="242"/>
      <c r="P709" s="242"/>
      <c r="Q709" s="242"/>
      <c r="R709" s="242"/>
      <c r="S709" s="242"/>
      <c r="T709" s="24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4" t="s">
        <v>168</v>
      </c>
      <c r="AU709" s="244" t="s">
        <v>85</v>
      </c>
      <c r="AV709" s="14" t="s">
        <v>85</v>
      </c>
      <c r="AW709" s="14" t="s">
        <v>35</v>
      </c>
      <c r="AX709" s="14" t="s">
        <v>75</v>
      </c>
      <c r="AY709" s="244" t="s">
        <v>156</v>
      </c>
    </row>
    <row r="710" s="14" customFormat="1">
      <c r="A710" s="14"/>
      <c r="B710" s="234"/>
      <c r="C710" s="235"/>
      <c r="D710" s="225" t="s">
        <v>168</v>
      </c>
      <c r="E710" s="236" t="s">
        <v>19</v>
      </c>
      <c r="F710" s="237" t="s">
        <v>282</v>
      </c>
      <c r="G710" s="235"/>
      <c r="H710" s="238">
        <v>25.870000000000001</v>
      </c>
      <c r="I710" s="239"/>
      <c r="J710" s="235"/>
      <c r="K710" s="235"/>
      <c r="L710" s="240"/>
      <c r="M710" s="241"/>
      <c r="N710" s="242"/>
      <c r="O710" s="242"/>
      <c r="P710" s="242"/>
      <c r="Q710" s="242"/>
      <c r="R710" s="242"/>
      <c r="S710" s="242"/>
      <c r="T710" s="24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4" t="s">
        <v>168</v>
      </c>
      <c r="AU710" s="244" t="s">
        <v>85</v>
      </c>
      <c r="AV710" s="14" t="s">
        <v>85</v>
      </c>
      <c r="AW710" s="14" t="s">
        <v>35</v>
      </c>
      <c r="AX710" s="14" t="s">
        <v>75</v>
      </c>
      <c r="AY710" s="244" t="s">
        <v>156</v>
      </c>
    </row>
    <row r="711" s="14" customFormat="1">
      <c r="A711" s="14"/>
      <c r="B711" s="234"/>
      <c r="C711" s="235"/>
      <c r="D711" s="225" t="s">
        <v>168</v>
      </c>
      <c r="E711" s="236" t="s">
        <v>19</v>
      </c>
      <c r="F711" s="237" t="s">
        <v>283</v>
      </c>
      <c r="G711" s="235"/>
      <c r="H711" s="238">
        <v>14.57</v>
      </c>
      <c r="I711" s="239"/>
      <c r="J711" s="235"/>
      <c r="K711" s="235"/>
      <c r="L711" s="240"/>
      <c r="M711" s="241"/>
      <c r="N711" s="242"/>
      <c r="O711" s="242"/>
      <c r="P711" s="242"/>
      <c r="Q711" s="242"/>
      <c r="R711" s="242"/>
      <c r="S711" s="242"/>
      <c r="T711" s="24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4" t="s">
        <v>168</v>
      </c>
      <c r="AU711" s="244" t="s">
        <v>85</v>
      </c>
      <c r="AV711" s="14" t="s">
        <v>85</v>
      </c>
      <c r="AW711" s="14" t="s">
        <v>35</v>
      </c>
      <c r="AX711" s="14" t="s">
        <v>75</v>
      </c>
      <c r="AY711" s="244" t="s">
        <v>156</v>
      </c>
    </row>
    <row r="712" s="14" customFormat="1">
      <c r="A712" s="14"/>
      <c r="B712" s="234"/>
      <c r="C712" s="235"/>
      <c r="D712" s="225" t="s">
        <v>168</v>
      </c>
      <c r="E712" s="236" t="s">
        <v>19</v>
      </c>
      <c r="F712" s="237" t="s">
        <v>287</v>
      </c>
      <c r="G712" s="235"/>
      <c r="H712" s="238">
        <v>19.27</v>
      </c>
      <c r="I712" s="239"/>
      <c r="J712" s="235"/>
      <c r="K712" s="235"/>
      <c r="L712" s="240"/>
      <c r="M712" s="241"/>
      <c r="N712" s="242"/>
      <c r="O712" s="242"/>
      <c r="P712" s="242"/>
      <c r="Q712" s="242"/>
      <c r="R712" s="242"/>
      <c r="S712" s="242"/>
      <c r="T712" s="24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4" t="s">
        <v>168</v>
      </c>
      <c r="AU712" s="244" t="s">
        <v>85</v>
      </c>
      <c r="AV712" s="14" t="s">
        <v>85</v>
      </c>
      <c r="AW712" s="14" t="s">
        <v>35</v>
      </c>
      <c r="AX712" s="14" t="s">
        <v>75</v>
      </c>
      <c r="AY712" s="244" t="s">
        <v>156</v>
      </c>
    </row>
    <row r="713" s="15" customFormat="1">
      <c r="A713" s="15"/>
      <c r="B713" s="245"/>
      <c r="C713" s="246"/>
      <c r="D713" s="225" t="s">
        <v>168</v>
      </c>
      <c r="E713" s="247" t="s">
        <v>19</v>
      </c>
      <c r="F713" s="248" t="s">
        <v>196</v>
      </c>
      <c r="G713" s="246"/>
      <c r="H713" s="249">
        <v>194.16999999999999</v>
      </c>
      <c r="I713" s="250"/>
      <c r="J713" s="246"/>
      <c r="K713" s="246"/>
      <c r="L713" s="251"/>
      <c r="M713" s="252"/>
      <c r="N713" s="253"/>
      <c r="O713" s="253"/>
      <c r="P713" s="253"/>
      <c r="Q713" s="253"/>
      <c r="R713" s="253"/>
      <c r="S713" s="253"/>
      <c r="T713" s="254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55" t="s">
        <v>168</v>
      </c>
      <c r="AU713" s="255" t="s">
        <v>85</v>
      </c>
      <c r="AV713" s="15" t="s">
        <v>164</v>
      </c>
      <c r="AW713" s="15" t="s">
        <v>35</v>
      </c>
      <c r="AX713" s="15" t="s">
        <v>83</v>
      </c>
      <c r="AY713" s="255" t="s">
        <v>156</v>
      </c>
    </row>
    <row r="714" s="2" customFormat="1" ht="24.15" customHeight="1">
      <c r="A714" s="39"/>
      <c r="B714" s="40"/>
      <c r="C714" s="256" t="s">
        <v>925</v>
      </c>
      <c r="D714" s="256" t="s">
        <v>299</v>
      </c>
      <c r="E714" s="257" t="s">
        <v>926</v>
      </c>
      <c r="F714" s="258" t="s">
        <v>927</v>
      </c>
      <c r="G714" s="259" t="s">
        <v>162</v>
      </c>
      <c r="H714" s="260">
        <v>203.87899999999999</v>
      </c>
      <c r="I714" s="261"/>
      <c r="J714" s="262">
        <f>ROUND(I714*H714,2)</f>
        <v>0</v>
      </c>
      <c r="K714" s="258" t="s">
        <v>19</v>
      </c>
      <c r="L714" s="263"/>
      <c r="M714" s="264" t="s">
        <v>19</v>
      </c>
      <c r="N714" s="265" t="s">
        <v>46</v>
      </c>
      <c r="O714" s="85"/>
      <c r="P714" s="214">
        <f>O714*H714</f>
        <v>0</v>
      </c>
      <c r="Q714" s="214">
        <v>0</v>
      </c>
      <c r="R714" s="214">
        <f>Q714*H714</f>
        <v>0</v>
      </c>
      <c r="S714" s="214">
        <v>0</v>
      </c>
      <c r="T714" s="215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16" t="s">
        <v>414</v>
      </c>
      <c r="AT714" s="216" t="s">
        <v>299</v>
      </c>
      <c r="AU714" s="216" t="s">
        <v>85</v>
      </c>
      <c r="AY714" s="18" t="s">
        <v>156</v>
      </c>
      <c r="BE714" s="217">
        <f>IF(N714="základní",J714,0)</f>
        <v>0</v>
      </c>
      <c r="BF714" s="217">
        <f>IF(N714="snížená",J714,0)</f>
        <v>0</v>
      </c>
      <c r="BG714" s="217">
        <f>IF(N714="zákl. přenesená",J714,0)</f>
        <v>0</v>
      </c>
      <c r="BH714" s="217">
        <f>IF(N714="sníž. přenesená",J714,0)</f>
        <v>0</v>
      </c>
      <c r="BI714" s="217">
        <f>IF(N714="nulová",J714,0)</f>
        <v>0</v>
      </c>
      <c r="BJ714" s="18" t="s">
        <v>83</v>
      </c>
      <c r="BK714" s="217">
        <f>ROUND(I714*H714,2)</f>
        <v>0</v>
      </c>
      <c r="BL714" s="18" t="s">
        <v>321</v>
      </c>
      <c r="BM714" s="216" t="s">
        <v>928</v>
      </c>
    </row>
    <row r="715" s="14" customFormat="1">
      <c r="A715" s="14"/>
      <c r="B715" s="234"/>
      <c r="C715" s="235"/>
      <c r="D715" s="225" t="s">
        <v>168</v>
      </c>
      <c r="E715" s="235"/>
      <c r="F715" s="237" t="s">
        <v>929</v>
      </c>
      <c r="G715" s="235"/>
      <c r="H715" s="238">
        <v>203.87899999999999</v>
      </c>
      <c r="I715" s="239"/>
      <c r="J715" s="235"/>
      <c r="K715" s="235"/>
      <c r="L715" s="240"/>
      <c r="M715" s="241"/>
      <c r="N715" s="242"/>
      <c r="O715" s="242"/>
      <c r="P715" s="242"/>
      <c r="Q715" s="242"/>
      <c r="R715" s="242"/>
      <c r="S715" s="242"/>
      <c r="T715" s="24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4" t="s">
        <v>168</v>
      </c>
      <c r="AU715" s="244" t="s">
        <v>85</v>
      </c>
      <c r="AV715" s="14" t="s">
        <v>85</v>
      </c>
      <c r="AW715" s="14" t="s">
        <v>4</v>
      </c>
      <c r="AX715" s="14" t="s">
        <v>83</v>
      </c>
      <c r="AY715" s="244" t="s">
        <v>156</v>
      </c>
    </row>
    <row r="716" s="2" customFormat="1" ht="16.5" customHeight="1">
      <c r="A716" s="39"/>
      <c r="B716" s="40"/>
      <c r="C716" s="205" t="s">
        <v>930</v>
      </c>
      <c r="D716" s="205" t="s">
        <v>159</v>
      </c>
      <c r="E716" s="206" t="s">
        <v>931</v>
      </c>
      <c r="F716" s="207" t="s">
        <v>932</v>
      </c>
      <c r="G716" s="208" t="s">
        <v>162</v>
      </c>
      <c r="H716" s="209">
        <v>146.05000000000001</v>
      </c>
      <c r="I716" s="210"/>
      <c r="J716" s="211">
        <f>ROUND(I716*H716,2)</f>
        <v>0</v>
      </c>
      <c r="K716" s="207" t="s">
        <v>163</v>
      </c>
      <c r="L716" s="45"/>
      <c r="M716" s="212" t="s">
        <v>19</v>
      </c>
      <c r="N716" s="213" t="s">
        <v>46</v>
      </c>
      <c r="O716" s="85"/>
      <c r="P716" s="214">
        <f>O716*H716</f>
        <v>0</v>
      </c>
      <c r="Q716" s="214">
        <v>0</v>
      </c>
      <c r="R716" s="214">
        <f>Q716*H716</f>
        <v>0</v>
      </c>
      <c r="S716" s="214">
        <v>0.010489999999999999</v>
      </c>
      <c r="T716" s="215">
        <f>S716*H716</f>
        <v>1.5320644999999999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16" t="s">
        <v>321</v>
      </c>
      <c r="AT716" s="216" t="s">
        <v>159</v>
      </c>
      <c r="AU716" s="216" t="s">
        <v>85</v>
      </c>
      <c r="AY716" s="18" t="s">
        <v>156</v>
      </c>
      <c r="BE716" s="217">
        <f>IF(N716="základní",J716,0)</f>
        <v>0</v>
      </c>
      <c r="BF716" s="217">
        <f>IF(N716="snížená",J716,0)</f>
        <v>0</v>
      </c>
      <c r="BG716" s="217">
        <f>IF(N716="zákl. přenesená",J716,0)</f>
        <v>0</v>
      </c>
      <c r="BH716" s="217">
        <f>IF(N716="sníž. přenesená",J716,0)</f>
        <v>0</v>
      </c>
      <c r="BI716" s="217">
        <f>IF(N716="nulová",J716,0)</f>
        <v>0</v>
      </c>
      <c r="BJ716" s="18" t="s">
        <v>83</v>
      </c>
      <c r="BK716" s="217">
        <f>ROUND(I716*H716,2)</f>
        <v>0</v>
      </c>
      <c r="BL716" s="18" t="s">
        <v>321</v>
      </c>
      <c r="BM716" s="216" t="s">
        <v>933</v>
      </c>
    </row>
    <row r="717" s="2" customFormat="1">
      <c r="A717" s="39"/>
      <c r="B717" s="40"/>
      <c r="C717" s="41"/>
      <c r="D717" s="218" t="s">
        <v>166</v>
      </c>
      <c r="E717" s="41"/>
      <c r="F717" s="219" t="s">
        <v>934</v>
      </c>
      <c r="G717" s="41"/>
      <c r="H717" s="41"/>
      <c r="I717" s="220"/>
      <c r="J717" s="41"/>
      <c r="K717" s="41"/>
      <c r="L717" s="45"/>
      <c r="M717" s="221"/>
      <c r="N717" s="222"/>
      <c r="O717" s="85"/>
      <c r="P717" s="85"/>
      <c r="Q717" s="85"/>
      <c r="R717" s="85"/>
      <c r="S717" s="85"/>
      <c r="T717" s="86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166</v>
      </c>
      <c r="AU717" s="18" t="s">
        <v>85</v>
      </c>
    </row>
    <row r="718" s="13" customFormat="1">
      <c r="A718" s="13"/>
      <c r="B718" s="223"/>
      <c r="C718" s="224"/>
      <c r="D718" s="225" t="s">
        <v>168</v>
      </c>
      <c r="E718" s="226" t="s">
        <v>19</v>
      </c>
      <c r="F718" s="227" t="s">
        <v>935</v>
      </c>
      <c r="G718" s="224"/>
      <c r="H718" s="226" t="s">
        <v>19</v>
      </c>
      <c r="I718" s="228"/>
      <c r="J718" s="224"/>
      <c r="K718" s="224"/>
      <c r="L718" s="229"/>
      <c r="M718" s="230"/>
      <c r="N718" s="231"/>
      <c r="O718" s="231"/>
      <c r="P718" s="231"/>
      <c r="Q718" s="231"/>
      <c r="R718" s="231"/>
      <c r="S718" s="231"/>
      <c r="T718" s="23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3" t="s">
        <v>168</v>
      </c>
      <c r="AU718" s="233" t="s">
        <v>85</v>
      </c>
      <c r="AV718" s="13" t="s">
        <v>83</v>
      </c>
      <c r="AW718" s="13" t="s">
        <v>35</v>
      </c>
      <c r="AX718" s="13" t="s">
        <v>75</v>
      </c>
      <c r="AY718" s="233" t="s">
        <v>156</v>
      </c>
    </row>
    <row r="719" s="14" customFormat="1">
      <c r="A719" s="14"/>
      <c r="B719" s="234"/>
      <c r="C719" s="235"/>
      <c r="D719" s="225" t="s">
        <v>168</v>
      </c>
      <c r="E719" s="236" t="s">
        <v>19</v>
      </c>
      <c r="F719" s="237" t="s">
        <v>936</v>
      </c>
      <c r="G719" s="235"/>
      <c r="H719" s="238">
        <v>27.059999999999999</v>
      </c>
      <c r="I719" s="239"/>
      <c r="J719" s="235"/>
      <c r="K719" s="235"/>
      <c r="L719" s="240"/>
      <c r="M719" s="241"/>
      <c r="N719" s="242"/>
      <c r="O719" s="242"/>
      <c r="P719" s="242"/>
      <c r="Q719" s="242"/>
      <c r="R719" s="242"/>
      <c r="S719" s="242"/>
      <c r="T719" s="24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4" t="s">
        <v>168</v>
      </c>
      <c r="AU719" s="244" t="s">
        <v>85</v>
      </c>
      <c r="AV719" s="14" t="s">
        <v>85</v>
      </c>
      <c r="AW719" s="14" t="s">
        <v>35</v>
      </c>
      <c r="AX719" s="14" t="s">
        <v>75</v>
      </c>
      <c r="AY719" s="244" t="s">
        <v>156</v>
      </c>
    </row>
    <row r="720" s="14" customFormat="1">
      <c r="A720" s="14"/>
      <c r="B720" s="234"/>
      <c r="C720" s="235"/>
      <c r="D720" s="225" t="s">
        <v>168</v>
      </c>
      <c r="E720" s="236" t="s">
        <v>19</v>
      </c>
      <c r="F720" s="237" t="s">
        <v>937</v>
      </c>
      <c r="G720" s="235"/>
      <c r="H720" s="238">
        <v>14.74</v>
      </c>
      <c r="I720" s="239"/>
      <c r="J720" s="235"/>
      <c r="K720" s="235"/>
      <c r="L720" s="240"/>
      <c r="M720" s="241"/>
      <c r="N720" s="242"/>
      <c r="O720" s="242"/>
      <c r="P720" s="242"/>
      <c r="Q720" s="242"/>
      <c r="R720" s="242"/>
      <c r="S720" s="242"/>
      <c r="T720" s="24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4" t="s">
        <v>168</v>
      </c>
      <c r="AU720" s="244" t="s">
        <v>85</v>
      </c>
      <c r="AV720" s="14" t="s">
        <v>85</v>
      </c>
      <c r="AW720" s="14" t="s">
        <v>35</v>
      </c>
      <c r="AX720" s="14" t="s">
        <v>75</v>
      </c>
      <c r="AY720" s="244" t="s">
        <v>156</v>
      </c>
    </row>
    <row r="721" s="14" customFormat="1">
      <c r="A721" s="14"/>
      <c r="B721" s="234"/>
      <c r="C721" s="235"/>
      <c r="D721" s="225" t="s">
        <v>168</v>
      </c>
      <c r="E721" s="236" t="s">
        <v>19</v>
      </c>
      <c r="F721" s="237" t="s">
        <v>938</v>
      </c>
      <c r="G721" s="235"/>
      <c r="H721" s="238">
        <v>25.199999999999999</v>
      </c>
      <c r="I721" s="239"/>
      <c r="J721" s="235"/>
      <c r="K721" s="235"/>
      <c r="L721" s="240"/>
      <c r="M721" s="241"/>
      <c r="N721" s="242"/>
      <c r="O721" s="242"/>
      <c r="P721" s="242"/>
      <c r="Q721" s="242"/>
      <c r="R721" s="242"/>
      <c r="S721" s="242"/>
      <c r="T721" s="24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4" t="s">
        <v>168</v>
      </c>
      <c r="AU721" s="244" t="s">
        <v>85</v>
      </c>
      <c r="AV721" s="14" t="s">
        <v>85</v>
      </c>
      <c r="AW721" s="14" t="s">
        <v>35</v>
      </c>
      <c r="AX721" s="14" t="s">
        <v>75</v>
      </c>
      <c r="AY721" s="244" t="s">
        <v>156</v>
      </c>
    </row>
    <row r="722" s="14" customFormat="1">
      <c r="A722" s="14"/>
      <c r="B722" s="234"/>
      <c r="C722" s="235"/>
      <c r="D722" s="225" t="s">
        <v>168</v>
      </c>
      <c r="E722" s="236" t="s">
        <v>19</v>
      </c>
      <c r="F722" s="237" t="s">
        <v>939</v>
      </c>
      <c r="G722" s="235"/>
      <c r="H722" s="238">
        <v>27.34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4" t="s">
        <v>168</v>
      </c>
      <c r="AU722" s="244" t="s">
        <v>85</v>
      </c>
      <c r="AV722" s="14" t="s">
        <v>85</v>
      </c>
      <c r="AW722" s="14" t="s">
        <v>35</v>
      </c>
      <c r="AX722" s="14" t="s">
        <v>75</v>
      </c>
      <c r="AY722" s="244" t="s">
        <v>156</v>
      </c>
    </row>
    <row r="723" s="14" customFormat="1">
      <c r="A723" s="14"/>
      <c r="B723" s="234"/>
      <c r="C723" s="235"/>
      <c r="D723" s="225" t="s">
        <v>168</v>
      </c>
      <c r="E723" s="236" t="s">
        <v>19</v>
      </c>
      <c r="F723" s="237" t="s">
        <v>940</v>
      </c>
      <c r="G723" s="235"/>
      <c r="H723" s="238">
        <v>26.579999999999998</v>
      </c>
      <c r="I723" s="239"/>
      <c r="J723" s="235"/>
      <c r="K723" s="235"/>
      <c r="L723" s="240"/>
      <c r="M723" s="241"/>
      <c r="N723" s="242"/>
      <c r="O723" s="242"/>
      <c r="P723" s="242"/>
      <c r="Q723" s="242"/>
      <c r="R723" s="242"/>
      <c r="S723" s="242"/>
      <c r="T723" s="24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4" t="s">
        <v>168</v>
      </c>
      <c r="AU723" s="244" t="s">
        <v>85</v>
      </c>
      <c r="AV723" s="14" t="s">
        <v>85</v>
      </c>
      <c r="AW723" s="14" t="s">
        <v>35</v>
      </c>
      <c r="AX723" s="14" t="s">
        <v>75</v>
      </c>
      <c r="AY723" s="244" t="s">
        <v>156</v>
      </c>
    </row>
    <row r="724" s="14" customFormat="1">
      <c r="A724" s="14"/>
      <c r="B724" s="234"/>
      <c r="C724" s="235"/>
      <c r="D724" s="225" t="s">
        <v>168</v>
      </c>
      <c r="E724" s="236" t="s">
        <v>19</v>
      </c>
      <c r="F724" s="237" t="s">
        <v>941</v>
      </c>
      <c r="G724" s="235"/>
      <c r="H724" s="238">
        <v>15.130000000000001</v>
      </c>
      <c r="I724" s="239"/>
      <c r="J724" s="235"/>
      <c r="K724" s="235"/>
      <c r="L724" s="240"/>
      <c r="M724" s="241"/>
      <c r="N724" s="242"/>
      <c r="O724" s="242"/>
      <c r="P724" s="242"/>
      <c r="Q724" s="242"/>
      <c r="R724" s="242"/>
      <c r="S724" s="242"/>
      <c r="T724" s="24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4" t="s">
        <v>168</v>
      </c>
      <c r="AU724" s="244" t="s">
        <v>85</v>
      </c>
      <c r="AV724" s="14" t="s">
        <v>85</v>
      </c>
      <c r="AW724" s="14" t="s">
        <v>35</v>
      </c>
      <c r="AX724" s="14" t="s">
        <v>75</v>
      </c>
      <c r="AY724" s="244" t="s">
        <v>156</v>
      </c>
    </row>
    <row r="725" s="14" customFormat="1">
      <c r="A725" s="14"/>
      <c r="B725" s="234"/>
      <c r="C725" s="235"/>
      <c r="D725" s="225" t="s">
        <v>168</v>
      </c>
      <c r="E725" s="236" t="s">
        <v>19</v>
      </c>
      <c r="F725" s="237" t="s">
        <v>942</v>
      </c>
      <c r="G725" s="235"/>
      <c r="H725" s="238">
        <v>10</v>
      </c>
      <c r="I725" s="239"/>
      <c r="J725" s="235"/>
      <c r="K725" s="235"/>
      <c r="L725" s="240"/>
      <c r="M725" s="241"/>
      <c r="N725" s="242"/>
      <c r="O725" s="242"/>
      <c r="P725" s="242"/>
      <c r="Q725" s="242"/>
      <c r="R725" s="242"/>
      <c r="S725" s="242"/>
      <c r="T725" s="24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4" t="s">
        <v>168</v>
      </c>
      <c r="AU725" s="244" t="s">
        <v>85</v>
      </c>
      <c r="AV725" s="14" t="s">
        <v>85</v>
      </c>
      <c r="AW725" s="14" t="s">
        <v>35</v>
      </c>
      <c r="AX725" s="14" t="s">
        <v>75</v>
      </c>
      <c r="AY725" s="244" t="s">
        <v>156</v>
      </c>
    </row>
    <row r="726" s="15" customFormat="1">
      <c r="A726" s="15"/>
      <c r="B726" s="245"/>
      <c r="C726" s="246"/>
      <c r="D726" s="225" t="s">
        <v>168</v>
      </c>
      <c r="E726" s="247" t="s">
        <v>19</v>
      </c>
      <c r="F726" s="248" t="s">
        <v>196</v>
      </c>
      <c r="G726" s="246"/>
      <c r="H726" s="249">
        <v>146.05000000000001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55" t="s">
        <v>168</v>
      </c>
      <c r="AU726" s="255" t="s">
        <v>85</v>
      </c>
      <c r="AV726" s="15" t="s">
        <v>164</v>
      </c>
      <c r="AW726" s="15" t="s">
        <v>35</v>
      </c>
      <c r="AX726" s="15" t="s">
        <v>83</v>
      </c>
      <c r="AY726" s="255" t="s">
        <v>156</v>
      </c>
    </row>
    <row r="727" s="2" customFormat="1" ht="24.15" customHeight="1">
      <c r="A727" s="39"/>
      <c r="B727" s="40"/>
      <c r="C727" s="205" t="s">
        <v>943</v>
      </c>
      <c r="D727" s="205" t="s">
        <v>159</v>
      </c>
      <c r="E727" s="206" t="s">
        <v>944</v>
      </c>
      <c r="F727" s="207" t="s">
        <v>945</v>
      </c>
      <c r="G727" s="208" t="s">
        <v>295</v>
      </c>
      <c r="H727" s="209">
        <v>9</v>
      </c>
      <c r="I727" s="210"/>
      <c r="J727" s="211">
        <f>ROUND(I727*H727,2)</f>
        <v>0</v>
      </c>
      <c r="K727" s="207" t="s">
        <v>163</v>
      </c>
      <c r="L727" s="45"/>
      <c r="M727" s="212" t="s">
        <v>19</v>
      </c>
      <c r="N727" s="213" t="s">
        <v>46</v>
      </c>
      <c r="O727" s="85"/>
      <c r="P727" s="214">
        <f>O727*H727</f>
        <v>0</v>
      </c>
      <c r="Q727" s="214">
        <v>0</v>
      </c>
      <c r="R727" s="214">
        <f>Q727*H727</f>
        <v>0</v>
      </c>
      <c r="S727" s="214">
        <v>0.0060000000000000001</v>
      </c>
      <c r="T727" s="215">
        <f>S727*H727</f>
        <v>0.053999999999999999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16" t="s">
        <v>321</v>
      </c>
      <c r="AT727" s="216" t="s">
        <v>159</v>
      </c>
      <c r="AU727" s="216" t="s">
        <v>85</v>
      </c>
      <c r="AY727" s="18" t="s">
        <v>156</v>
      </c>
      <c r="BE727" s="217">
        <f>IF(N727="základní",J727,0)</f>
        <v>0</v>
      </c>
      <c r="BF727" s="217">
        <f>IF(N727="snížená",J727,0)</f>
        <v>0</v>
      </c>
      <c r="BG727" s="217">
        <f>IF(N727="zákl. přenesená",J727,0)</f>
        <v>0</v>
      </c>
      <c r="BH727" s="217">
        <f>IF(N727="sníž. přenesená",J727,0)</f>
        <v>0</v>
      </c>
      <c r="BI727" s="217">
        <f>IF(N727="nulová",J727,0)</f>
        <v>0</v>
      </c>
      <c r="BJ727" s="18" t="s">
        <v>83</v>
      </c>
      <c r="BK727" s="217">
        <f>ROUND(I727*H727,2)</f>
        <v>0</v>
      </c>
      <c r="BL727" s="18" t="s">
        <v>321</v>
      </c>
      <c r="BM727" s="216" t="s">
        <v>946</v>
      </c>
    </row>
    <row r="728" s="2" customFormat="1">
      <c r="A728" s="39"/>
      <c r="B728" s="40"/>
      <c r="C728" s="41"/>
      <c r="D728" s="218" t="s">
        <v>166</v>
      </c>
      <c r="E728" s="41"/>
      <c r="F728" s="219" t="s">
        <v>947</v>
      </c>
      <c r="G728" s="41"/>
      <c r="H728" s="41"/>
      <c r="I728" s="220"/>
      <c r="J728" s="41"/>
      <c r="K728" s="41"/>
      <c r="L728" s="45"/>
      <c r="M728" s="221"/>
      <c r="N728" s="222"/>
      <c r="O728" s="85"/>
      <c r="P728" s="85"/>
      <c r="Q728" s="85"/>
      <c r="R728" s="85"/>
      <c r="S728" s="85"/>
      <c r="T728" s="86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166</v>
      </c>
      <c r="AU728" s="18" t="s">
        <v>85</v>
      </c>
    </row>
    <row r="729" s="14" customFormat="1">
      <c r="A729" s="14"/>
      <c r="B729" s="234"/>
      <c r="C729" s="235"/>
      <c r="D729" s="225" t="s">
        <v>168</v>
      </c>
      <c r="E729" s="236" t="s">
        <v>19</v>
      </c>
      <c r="F729" s="237" t="s">
        <v>948</v>
      </c>
      <c r="G729" s="235"/>
      <c r="H729" s="238">
        <v>9</v>
      </c>
      <c r="I729" s="239"/>
      <c r="J729" s="235"/>
      <c r="K729" s="235"/>
      <c r="L729" s="240"/>
      <c r="M729" s="241"/>
      <c r="N729" s="242"/>
      <c r="O729" s="242"/>
      <c r="P729" s="242"/>
      <c r="Q729" s="242"/>
      <c r="R729" s="242"/>
      <c r="S729" s="242"/>
      <c r="T729" s="24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4" t="s">
        <v>168</v>
      </c>
      <c r="AU729" s="244" t="s">
        <v>85</v>
      </c>
      <c r="AV729" s="14" t="s">
        <v>85</v>
      </c>
      <c r="AW729" s="14" t="s">
        <v>35</v>
      </c>
      <c r="AX729" s="14" t="s">
        <v>83</v>
      </c>
      <c r="AY729" s="244" t="s">
        <v>156</v>
      </c>
    </row>
    <row r="730" s="2" customFormat="1" ht="16.5" customHeight="1">
      <c r="A730" s="39"/>
      <c r="B730" s="40"/>
      <c r="C730" s="205" t="s">
        <v>949</v>
      </c>
      <c r="D730" s="205" t="s">
        <v>159</v>
      </c>
      <c r="E730" s="206" t="s">
        <v>950</v>
      </c>
      <c r="F730" s="207" t="s">
        <v>951</v>
      </c>
      <c r="G730" s="208" t="s">
        <v>295</v>
      </c>
      <c r="H730" s="209">
        <v>30</v>
      </c>
      <c r="I730" s="210"/>
      <c r="J730" s="211">
        <f>ROUND(I730*H730,2)</f>
        <v>0</v>
      </c>
      <c r="K730" s="207" t="s">
        <v>163</v>
      </c>
      <c r="L730" s="45"/>
      <c r="M730" s="212" t="s">
        <v>19</v>
      </c>
      <c r="N730" s="213" t="s">
        <v>46</v>
      </c>
      <c r="O730" s="85"/>
      <c r="P730" s="214">
        <f>O730*H730</f>
        <v>0</v>
      </c>
      <c r="Q730" s="214">
        <v>0</v>
      </c>
      <c r="R730" s="214">
        <f>Q730*H730</f>
        <v>0</v>
      </c>
      <c r="S730" s="214">
        <v>0.016899999999999998</v>
      </c>
      <c r="T730" s="215">
        <f>S730*H730</f>
        <v>0.5069999999999999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16" t="s">
        <v>164</v>
      </c>
      <c r="AT730" s="216" t="s">
        <v>159</v>
      </c>
      <c r="AU730" s="216" t="s">
        <v>85</v>
      </c>
      <c r="AY730" s="18" t="s">
        <v>156</v>
      </c>
      <c r="BE730" s="217">
        <f>IF(N730="základní",J730,0)</f>
        <v>0</v>
      </c>
      <c r="BF730" s="217">
        <f>IF(N730="snížená",J730,0)</f>
        <v>0</v>
      </c>
      <c r="BG730" s="217">
        <f>IF(N730="zákl. přenesená",J730,0)</f>
        <v>0</v>
      </c>
      <c r="BH730" s="217">
        <f>IF(N730="sníž. přenesená",J730,0)</f>
        <v>0</v>
      </c>
      <c r="BI730" s="217">
        <f>IF(N730="nulová",J730,0)</f>
        <v>0</v>
      </c>
      <c r="BJ730" s="18" t="s">
        <v>83</v>
      </c>
      <c r="BK730" s="217">
        <f>ROUND(I730*H730,2)</f>
        <v>0</v>
      </c>
      <c r="BL730" s="18" t="s">
        <v>164</v>
      </c>
      <c r="BM730" s="216" t="s">
        <v>952</v>
      </c>
    </row>
    <row r="731" s="2" customFormat="1">
      <c r="A731" s="39"/>
      <c r="B731" s="40"/>
      <c r="C731" s="41"/>
      <c r="D731" s="218" t="s">
        <v>166</v>
      </c>
      <c r="E731" s="41"/>
      <c r="F731" s="219" t="s">
        <v>953</v>
      </c>
      <c r="G731" s="41"/>
      <c r="H731" s="41"/>
      <c r="I731" s="220"/>
      <c r="J731" s="41"/>
      <c r="K731" s="41"/>
      <c r="L731" s="45"/>
      <c r="M731" s="221"/>
      <c r="N731" s="222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166</v>
      </c>
      <c r="AU731" s="18" t="s">
        <v>85</v>
      </c>
    </row>
    <row r="732" s="14" customFormat="1">
      <c r="A732" s="14"/>
      <c r="B732" s="234"/>
      <c r="C732" s="235"/>
      <c r="D732" s="225" t="s">
        <v>168</v>
      </c>
      <c r="E732" s="236" t="s">
        <v>19</v>
      </c>
      <c r="F732" s="237" t="s">
        <v>954</v>
      </c>
      <c r="G732" s="235"/>
      <c r="H732" s="238">
        <v>14</v>
      </c>
      <c r="I732" s="239"/>
      <c r="J732" s="235"/>
      <c r="K732" s="235"/>
      <c r="L732" s="240"/>
      <c r="M732" s="241"/>
      <c r="N732" s="242"/>
      <c r="O732" s="242"/>
      <c r="P732" s="242"/>
      <c r="Q732" s="242"/>
      <c r="R732" s="242"/>
      <c r="S732" s="242"/>
      <c r="T732" s="24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4" t="s">
        <v>168</v>
      </c>
      <c r="AU732" s="244" t="s">
        <v>85</v>
      </c>
      <c r="AV732" s="14" t="s">
        <v>85</v>
      </c>
      <c r="AW732" s="14" t="s">
        <v>35</v>
      </c>
      <c r="AX732" s="14" t="s">
        <v>75</v>
      </c>
      <c r="AY732" s="244" t="s">
        <v>156</v>
      </c>
    </row>
    <row r="733" s="14" customFormat="1">
      <c r="A733" s="14"/>
      <c r="B733" s="234"/>
      <c r="C733" s="235"/>
      <c r="D733" s="225" t="s">
        <v>168</v>
      </c>
      <c r="E733" s="236" t="s">
        <v>19</v>
      </c>
      <c r="F733" s="237" t="s">
        <v>955</v>
      </c>
      <c r="G733" s="235"/>
      <c r="H733" s="238">
        <v>16</v>
      </c>
      <c r="I733" s="239"/>
      <c r="J733" s="235"/>
      <c r="K733" s="235"/>
      <c r="L733" s="240"/>
      <c r="M733" s="241"/>
      <c r="N733" s="242"/>
      <c r="O733" s="242"/>
      <c r="P733" s="242"/>
      <c r="Q733" s="242"/>
      <c r="R733" s="242"/>
      <c r="S733" s="242"/>
      <c r="T733" s="24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4" t="s">
        <v>168</v>
      </c>
      <c r="AU733" s="244" t="s">
        <v>85</v>
      </c>
      <c r="AV733" s="14" t="s">
        <v>85</v>
      </c>
      <c r="AW733" s="14" t="s">
        <v>35</v>
      </c>
      <c r="AX733" s="14" t="s">
        <v>75</v>
      </c>
      <c r="AY733" s="244" t="s">
        <v>156</v>
      </c>
    </row>
    <row r="734" s="15" customFormat="1">
      <c r="A734" s="15"/>
      <c r="B734" s="245"/>
      <c r="C734" s="246"/>
      <c r="D734" s="225" t="s">
        <v>168</v>
      </c>
      <c r="E734" s="247" t="s">
        <v>19</v>
      </c>
      <c r="F734" s="248" t="s">
        <v>196</v>
      </c>
      <c r="G734" s="246"/>
      <c r="H734" s="249">
        <v>30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55" t="s">
        <v>168</v>
      </c>
      <c r="AU734" s="255" t="s">
        <v>85</v>
      </c>
      <c r="AV734" s="15" t="s">
        <v>164</v>
      </c>
      <c r="AW734" s="15" t="s">
        <v>35</v>
      </c>
      <c r="AX734" s="15" t="s">
        <v>83</v>
      </c>
      <c r="AY734" s="255" t="s">
        <v>156</v>
      </c>
    </row>
    <row r="735" s="2" customFormat="1" ht="16.5" customHeight="1">
      <c r="A735" s="39"/>
      <c r="B735" s="40"/>
      <c r="C735" s="205" t="s">
        <v>956</v>
      </c>
      <c r="D735" s="205" t="s">
        <v>159</v>
      </c>
      <c r="E735" s="206" t="s">
        <v>957</v>
      </c>
      <c r="F735" s="207" t="s">
        <v>958</v>
      </c>
      <c r="G735" s="208" t="s">
        <v>295</v>
      </c>
      <c r="H735" s="209">
        <v>1</v>
      </c>
      <c r="I735" s="210"/>
      <c r="J735" s="211">
        <f>ROUND(I735*H735,2)</f>
        <v>0</v>
      </c>
      <c r="K735" s="207" t="s">
        <v>163</v>
      </c>
      <c r="L735" s="45"/>
      <c r="M735" s="212" t="s">
        <v>19</v>
      </c>
      <c r="N735" s="213" t="s">
        <v>46</v>
      </c>
      <c r="O735" s="85"/>
      <c r="P735" s="214">
        <f>O735*H735</f>
        <v>0</v>
      </c>
      <c r="Q735" s="214">
        <v>0</v>
      </c>
      <c r="R735" s="214">
        <f>Q735*H735</f>
        <v>0</v>
      </c>
      <c r="S735" s="214">
        <v>0.020500000000000001</v>
      </c>
      <c r="T735" s="215">
        <f>S735*H735</f>
        <v>0.020500000000000001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16" t="s">
        <v>321</v>
      </c>
      <c r="AT735" s="216" t="s">
        <v>159</v>
      </c>
      <c r="AU735" s="216" t="s">
        <v>85</v>
      </c>
      <c r="AY735" s="18" t="s">
        <v>156</v>
      </c>
      <c r="BE735" s="217">
        <f>IF(N735="základní",J735,0)</f>
        <v>0</v>
      </c>
      <c r="BF735" s="217">
        <f>IF(N735="snížená",J735,0)</f>
        <v>0</v>
      </c>
      <c r="BG735" s="217">
        <f>IF(N735="zákl. přenesená",J735,0)</f>
        <v>0</v>
      </c>
      <c r="BH735" s="217">
        <f>IF(N735="sníž. přenesená",J735,0)</f>
        <v>0</v>
      </c>
      <c r="BI735" s="217">
        <f>IF(N735="nulová",J735,0)</f>
        <v>0</v>
      </c>
      <c r="BJ735" s="18" t="s">
        <v>83</v>
      </c>
      <c r="BK735" s="217">
        <f>ROUND(I735*H735,2)</f>
        <v>0</v>
      </c>
      <c r="BL735" s="18" t="s">
        <v>321</v>
      </c>
      <c r="BM735" s="216" t="s">
        <v>959</v>
      </c>
    </row>
    <row r="736" s="2" customFormat="1">
      <c r="A736" s="39"/>
      <c r="B736" s="40"/>
      <c r="C736" s="41"/>
      <c r="D736" s="218" t="s">
        <v>166</v>
      </c>
      <c r="E736" s="41"/>
      <c r="F736" s="219" t="s">
        <v>960</v>
      </c>
      <c r="G736" s="41"/>
      <c r="H736" s="41"/>
      <c r="I736" s="220"/>
      <c r="J736" s="41"/>
      <c r="K736" s="41"/>
      <c r="L736" s="45"/>
      <c r="M736" s="221"/>
      <c r="N736" s="222"/>
      <c r="O736" s="85"/>
      <c r="P736" s="85"/>
      <c r="Q736" s="85"/>
      <c r="R736" s="85"/>
      <c r="S736" s="85"/>
      <c r="T736" s="86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166</v>
      </c>
      <c r="AU736" s="18" t="s">
        <v>85</v>
      </c>
    </row>
    <row r="737" s="14" customFormat="1">
      <c r="A737" s="14"/>
      <c r="B737" s="234"/>
      <c r="C737" s="235"/>
      <c r="D737" s="225" t="s">
        <v>168</v>
      </c>
      <c r="E737" s="236" t="s">
        <v>19</v>
      </c>
      <c r="F737" s="237" t="s">
        <v>961</v>
      </c>
      <c r="G737" s="235"/>
      <c r="H737" s="238">
        <v>1</v>
      </c>
      <c r="I737" s="239"/>
      <c r="J737" s="235"/>
      <c r="K737" s="235"/>
      <c r="L737" s="240"/>
      <c r="M737" s="241"/>
      <c r="N737" s="242"/>
      <c r="O737" s="242"/>
      <c r="P737" s="242"/>
      <c r="Q737" s="242"/>
      <c r="R737" s="242"/>
      <c r="S737" s="242"/>
      <c r="T737" s="24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4" t="s">
        <v>168</v>
      </c>
      <c r="AU737" s="244" t="s">
        <v>85</v>
      </c>
      <c r="AV737" s="14" t="s">
        <v>85</v>
      </c>
      <c r="AW737" s="14" t="s">
        <v>35</v>
      </c>
      <c r="AX737" s="14" t="s">
        <v>83</v>
      </c>
      <c r="AY737" s="244" t="s">
        <v>156</v>
      </c>
    </row>
    <row r="738" s="2" customFormat="1" ht="24.15" customHeight="1">
      <c r="A738" s="39"/>
      <c r="B738" s="40"/>
      <c r="C738" s="205" t="s">
        <v>962</v>
      </c>
      <c r="D738" s="205" t="s">
        <v>159</v>
      </c>
      <c r="E738" s="206" t="s">
        <v>963</v>
      </c>
      <c r="F738" s="207" t="s">
        <v>964</v>
      </c>
      <c r="G738" s="208" t="s">
        <v>162</v>
      </c>
      <c r="H738" s="209">
        <v>8.0999999999999996</v>
      </c>
      <c r="I738" s="210"/>
      <c r="J738" s="211">
        <f>ROUND(I738*H738,2)</f>
        <v>0</v>
      </c>
      <c r="K738" s="207" t="s">
        <v>163</v>
      </c>
      <c r="L738" s="45"/>
      <c r="M738" s="212" t="s">
        <v>19</v>
      </c>
      <c r="N738" s="213" t="s">
        <v>46</v>
      </c>
      <c r="O738" s="85"/>
      <c r="P738" s="214">
        <f>O738*H738</f>
        <v>0</v>
      </c>
      <c r="Q738" s="214">
        <v>0</v>
      </c>
      <c r="R738" s="214">
        <f>Q738*H738</f>
        <v>0</v>
      </c>
      <c r="S738" s="214">
        <v>0.039</v>
      </c>
      <c r="T738" s="215">
        <f>S738*H738</f>
        <v>0.31589999999999996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16" t="s">
        <v>321</v>
      </c>
      <c r="AT738" s="216" t="s">
        <v>159</v>
      </c>
      <c r="AU738" s="216" t="s">
        <v>85</v>
      </c>
      <c r="AY738" s="18" t="s">
        <v>156</v>
      </c>
      <c r="BE738" s="217">
        <f>IF(N738="základní",J738,0)</f>
        <v>0</v>
      </c>
      <c r="BF738" s="217">
        <f>IF(N738="snížená",J738,0)</f>
        <v>0</v>
      </c>
      <c r="BG738" s="217">
        <f>IF(N738="zákl. přenesená",J738,0)</f>
        <v>0</v>
      </c>
      <c r="BH738" s="217">
        <f>IF(N738="sníž. přenesená",J738,0)</f>
        <v>0</v>
      </c>
      <c r="BI738" s="217">
        <f>IF(N738="nulová",J738,0)</f>
        <v>0</v>
      </c>
      <c r="BJ738" s="18" t="s">
        <v>83</v>
      </c>
      <c r="BK738" s="217">
        <f>ROUND(I738*H738,2)</f>
        <v>0</v>
      </c>
      <c r="BL738" s="18" t="s">
        <v>321</v>
      </c>
      <c r="BM738" s="216" t="s">
        <v>965</v>
      </c>
    </row>
    <row r="739" s="2" customFormat="1">
      <c r="A739" s="39"/>
      <c r="B739" s="40"/>
      <c r="C739" s="41"/>
      <c r="D739" s="218" t="s">
        <v>166</v>
      </c>
      <c r="E739" s="41"/>
      <c r="F739" s="219" t="s">
        <v>966</v>
      </c>
      <c r="G739" s="41"/>
      <c r="H739" s="41"/>
      <c r="I739" s="220"/>
      <c r="J739" s="41"/>
      <c r="K739" s="41"/>
      <c r="L739" s="45"/>
      <c r="M739" s="221"/>
      <c r="N739" s="222"/>
      <c r="O739" s="85"/>
      <c r="P739" s="85"/>
      <c r="Q739" s="85"/>
      <c r="R739" s="85"/>
      <c r="S739" s="85"/>
      <c r="T739" s="86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166</v>
      </c>
      <c r="AU739" s="18" t="s">
        <v>85</v>
      </c>
    </row>
    <row r="740" s="13" customFormat="1">
      <c r="A740" s="13"/>
      <c r="B740" s="223"/>
      <c r="C740" s="224"/>
      <c r="D740" s="225" t="s">
        <v>168</v>
      </c>
      <c r="E740" s="226" t="s">
        <v>19</v>
      </c>
      <c r="F740" s="227" t="s">
        <v>681</v>
      </c>
      <c r="G740" s="224"/>
      <c r="H740" s="226" t="s">
        <v>19</v>
      </c>
      <c r="I740" s="228"/>
      <c r="J740" s="224"/>
      <c r="K740" s="224"/>
      <c r="L740" s="229"/>
      <c r="M740" s="230"/>
      <c r="N740" s="231"/>
      <c r="O740" s="231"/>
      <c r="P740" s="231"/>
      <c r="Q740" s="231"/>
      <c r="R740" s="231"/>
      <c r="S740" s="231"/>
      <c r="T740" s="23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3" t="s">
        <v>168</v>
      </c>
      <c r="AU740" s="233" t="s">
        <v>85</v>
      </c>
      <c r="AV740" s="13" t="s">
        <v>83</v>
      </c>
      <c r="AW740" s="13" t="s">
        <v>35</v>
      </c>
      <c r="AX740" s="13" t="s">
        <v>75</v>
      </c>
      <c r="AY740" s="233" t="s">
        <v>156</v>
      </c>
    </row>
    <row r="741" s="14" customFormat="1">
      <c r="A741" s="14"/>
      <c r="B741" s="234"/>
      <c r="C741" s="235"/>
      <c r="D741" s="225" t="s">
        <v>168</v>
      </c>
      <c r="E741" s="236" t="s">
        <v>19</v>
      </c>
      <c r="F741" s="237" t="s">
        <v>967</v>
      </c>
      <c r="G741" s="235"/>
      <c r="H741" s="238">
        <v>8.0999999999999996</v>
      </c>
      <c r="I741" s="239"/>
      <c r="J741" s="235"/>
      <c r="K741" s="235"/>
      <c r="L741" s="240"/>
      <c r="M741" s="241"/>
      <c r="N741" s="242"/>
      <c r="O741" s="242"/>
      <c r="P741" s="242"/>
      <c r="Q741" s="242"/>
      <c r="R741" s="242"/>
      <c r="S741" s="242"/>
      <c r="T741" s="24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4" t="s">
        <v>168</v>
      </c>
      <c r="AU741" s="244" t="s">
        <v>85</v>
      </c>
      <c r="AV741" s="14" t="s">
        <v>85</v>
      </c>
      <c r="AW741" s="14" t="s">
        <v>35</v>
      </c>
      <c r="AX741" s="14" t="s">
        <v>83</v>
      </c>
      <c r="AY741" s="244" t="s">
        <v>156</v>
      </c>
    </row>
    <row r="742" s="2" customFormat="1" ht="24.15" customHeight="1">
      <c r="A742" s="39"/>
      <c r="B742" s="40"/>
      <c r="C742" s="205" t="s">
        <v>968</v>
      </c>
      <c r="D742" s="205" t="s">
        <v>159</v>
      </c>
      <c r="E742" s="206" t="s">
        <v>969</v>
      </c>
      <c r="F742" s="207" t="s">
        <v>970</v>
      </c>
      <c r="G742" s="208" t="s">
        <v>429</v>
      </c>
      <c r="H742" s="266"/>
      <c r="I742" s="210"/>
      <c r="J742" s="211">
        <f>ROUND(I742*H742,2)</f>
        <v>0</v>
      </c>
      <c r="K742" s="207" t="s">
        <v>163</v>
      </c>
      <c r="L742" s="45"/>
      <c r="M742" s="212" t="s">
        <v>19</v>
      </c>
      <c r="N742" s="213" t="s">
        <v>46</v>
      </c>
      <c r="O742" s="85"/>
      <c r="P742" s="214">
        <f>O742*H742</f>
        <v>0</v>
      </c>
      <c r="Q742" s="214">
        <v>0</v>
      </c>
      <c r="R742" s="214">
        <f>Q742*H742</f>
        <v>0</v>
      </c>
      <c r="S742" s="214">
        <v>0</v>
      </c>
      <c r="T742" s="215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16" t="s">
        <v>321</v>
      </c>
      <c r="AT742" s="216" t="s">
        <v>159</v>
      </c>
      <c r="AU742" s="216" t="s">
        <v>85</v>
      </c>
      <c r="AY742" s="18" t="s">
        <v>156</v>
      </c>
      <c r="BE742" s="217">
        <f>IF(N742="základní",J742,0)</f>
        <v>0</v>
      </c>
      <c r="BF742" s="217">
        <f>IF(N742="snížená",J742,0)</f>
        <v>0</v>
      </c>
      <c r="BG742" s="217">
        <f>IF(N742="zákl. přenesená",J742,0)</f>
        <v>0</v>
      </c>
      <c r="BH742" s="217">
        <f>IF(N742="sníž. přenesená",J742,0)</f>
        <v>0</v>
      </c>
      <c r="BI742" s="217">
        <f>IF(N742="nulová",J742,0)</f>
        <v>0</v>
      </c>
      <c r="BJ742" s="18" t="s">
        <v>83</v>
      </c>
      <c r="BK742" s="217">
        <f>ROUND(I742*H742,2)</f>
        <v>0</v>
      </c>
      <c r="BL742" s="18" t="s">
        <v>321</v>
      </c>
      <c r="BM742" s="216" t="s">
        <v>971</v>
      </c>
    </row>
    <row r="743" s="2" customFormat="1">
      <c r="A743" s="39"/>
      <c r="B743" s="40"/>
      <c r="C743" s="41"/>
      <c r="D743" s="218" t="s">
        <v>166</v>
      </c>
      <c r="E743" s="41"/>
      <c r="F743" s="219" t="s">
        <v>972</v>
      </c>
      <c r="G743" s="41"/>
      <c r="H743" s="41"/>
      <c r="I743" s="220"/>
      <c r="J743" s="41"/>
      <c r="K743" s="41"/>
      <c r="L743" s="45"/>
      <c r="M743" s="221"/>
      <c r="N743" s="222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166</v>
      </c>
      <c r="AU743" s="18" t="s">
        <v>85</v>
      </c>
    </row>
    <row r="744" s="12" customFormat="1" ht="22.8" customHeight="1">
      <c r="A744" s="12"/>
      <c r="B744" s="189"/>
      <c r="C744" s="190"/>
      <c r="D744" s="191" t="s">
        <v>74</v>
      </c>
      <c r="E744" s="203" t="s">
        <v>973</v>
      </c>
      <c r="F744" s="203" t="s">
        <v>974</v>
      </c>
      <c r="G744" s="190"/>
      <c r="H744" s="190"/>
      <c r="I744" s="193"/>
      <c r="J744" s="204">
        <f>BK744</f>
        <v>0</v>
      </c>
      <c r="K744" s="190"/>
      <c r="L744" s="195"/>
      <c r="M744" s="196"/>
      <c r="N744" s="197"/>
      <c r="O744" s="197"/>
      <c r="P744" s="198">
        <f>SUM(P745:P863)</f>
        <v>0</v>
      </c>
      <c r="Q744" s="197"/>
      <c r="R744" s="198">
        <f>SUM(R745:R863)</f>
        <v>0.56852000000000003</v>
      </c>
      <c r="S744" s="197"/>
      <c r="T744" s="199">
        <f>SUM(T745:T863)</f>
        <v>0.80220000000000002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00" t="s">
        <v>85</v>
      </c>
      <c r="AT744" s="201" t="s">
        <v>74</v>
      </c>
      <c r="AU744" s="201" t="s">
        <v>83</v>
      </c>
      <c r="AY744" s="200" t="s">
        <v>156</v>
      </c>
      <c r="BK744" s="202">
        <f>SUM(BK745:BK863)</f>
        <v>0</v>
      </c>
    </row>
    <row r="745" s="2" customFormat="1" ht="16.5" customHeight="1">
      <c r="A745" s="39"/>
      <c r="B745" s="40"/>
      <c r="C745" s="205" t="s">
        <v>975</v>
      </c>
      <c r="D745" s="205" t="s">
        <v>159</v>
      </c>
      <c r="E745" s="206" t="s">
        <v>976</v>
      </c>
      <c r="F745" s="207" t="s">
        <v>977</v>
      </c>
      <c r="G745" s="208" t="s">
        <v>437</v>
      </c>
      <c r="H745" s="209">
        <v>1</v>
      </c>
      <c r="I745" s="210"/>
      <c r="J745" s="211">
        <f>ROUND(I745*H745,2)</f>
        <v>0</v>
      </c>
      <c r="K745" s="207" t="s">
        <v>19</v>
      </c>
      <c r="L745" s="45"/>
      <c r="M745" s="212" t="s">
        <v>19</v>
      </c>
      <c r="N745" s="213" t="s">
        <v>46</v>
      </c>
      <c r="O745" s="85"/>
      <c r="P745" s="214">
        <f>O745*H745</f>
        <v>0</v>
      </c>
      <c r="Q745" s="214">
        <v>0</v>
      </c>
      <c r="R745" s="214">
        <f>Q745*H745</f>
        <v>0</v>
      </c>
      <c r="S745" s="214">
        <v>0</v>
      </c>
      <c r="T745" s="215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16" t="s">
        <v>321</v>
      </c>
      <c r="AT745" s="216" t="s">
        <v>159</v>
      </c>
      <c r="AU745" s="216" t="s">
        <v>85</v>
      </c>
      <c r="AY745" s="18" t="s">
        <v>156</v>
      </c>
      <c r="BE745" s="217">
        <f>IF(N745="základní",J745,0)</f>
        <v>0</v>
      </c>
      <c r="BF745" s="217">
        <f>IF(N745="snížená",J745,0)</f>
        <v>0</v>
      </c>
      <c r="BG745" s="217">
        <f>IF(N745="zákl. přenesená",J745,0)</f>
        <v>0</v>
      </c>
      <c r="BH745" s="217">
        <f>IF(N745="sníž. přenesená",J745,0)</f>
        <v>0</v>
      </c>
      <c r="BI745" s="217">
        <f>IF(N745="nulová",J745,0)</f>
        <v>0</v>
      </c>
      <c r="BJ745" s="18" t="s">
        <v>83</v>
      </c>
      <c r="BK745" s="217">
        <f>ROUND(I745*H745,2)</f>
        <v>0</v>
      </c>
      <c r="BL745" s="18" t="s">
        <v>321</v>
      </c>
      <c r="BM745" s="216" t="s">
        <v>978</v>
      </c>
    </row>
    <row r="746" s="2" customFormat="1" ht="24.15" customHeight="1">
      <c r="A746" s="39"/>
      <c r="B746" s="40"/>
      <c r="C746" s="256" t="s">
        <v>979</v>
      </c>
      <c r="D746" s="256" t="s">
        <v>299</v>
      </c>
      <c r="E746" s="257" t="s">
        <v>980</v>
      </c>
      <c r="F746" s="258" t="s">
        <v>981</v>
      </c>
      <c r="G746" s="259" t="s">
        <v>546</v>
      </c>
      <c r="H746" s="260">
        <v>1</v>
      </c>
      <c r="I746" s="261"/>
      <c r="J746" s="262">
        <f>ROUND(I746*H746,2)</f>
        <v>0</v>
      </c>
      <c r="K746" s="258" t="s">
        <v>19</v>
      </c>
      <c r="L746" s="263"/>
      <c r="M746" s="264" t="s">
        <v>19</v>
      </c>
      <c r="N746" s="265" t="s">
        <v>46</v>
      </c>
      <c r="O746" s="85"/>
      <c r="P746" s="214">
        <f>O746*H746</f>
        <v>0</v>
      </c>
      <c r="Q746" s="214">
        <v>0</v>
      </c>
      <c r="R746" s="214">
        <f>Q746*H746</f>
        <v>0</v>
      </c>
      <c r="S746" s="214">
        <v>0</v>
      </c>
      <c r="T746" s="215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16" t="s">
        <v>414</v>
      </c>
      <c r="AT746" s="216" t="s">
        <v>299</v>
      </c>
      <c r="AU746" s="216" t="s">
        <v>85</v>
      </c>
      <c r="AY746" s="18" t="s">
        <v>156</v>
      </c>
      <c r="BE746" s="217">
        <f>IF(N746="základní",J746,0)</f>
        <v>0</v>
      </c>
      <c r="BF746" s="217">
        <f>IF(N746="snížená",J746,0)</f>
        <v>0</v>
      </c>
      <c r="BG746" s="217">
        <f>IF(N746="zákl. přenesená",J746,0)</f>
        <v>0</v>
      </c>
      <c r="BH746" s="217">
        <f>IF(N746="sníž. přenesená",J746,0)</f>
        <v>0</v>
      </c>
      <c r="BI746" s="217">
        <f>IF(N746="nulová",J746,0)</f>
        <v>0</v>
      </c>
      <c r="BJ746" s="18" t="s">
        <v>83</v>
      </c>
      <c r="BK746" s="217">
        <f>ROUND(I746*H746,2)</f>
        <v>0</v>
      </c>
      <c r="BL746" s="18" t="s">
        <v>321</v>
      </c>
      <c r="BM746" s="216" t="s">
        <v>982</v>
      </c>
    </row>
    <row r="747" s="2" customFormat="1" ht="24.15" customHeight="1">
      <c r="A747" s="39"/>
      <c r="B747" s="40"/>
      <c r="C747" s="205" t="s">
        <v>983</v>
      </c>
      <c r="D747" s="205" t="s">
        <v>159</v>
      </c>
      <c r="E747" s="206" t="s">
        <v>984</v>
      </c>
      <c r="F747" s="207" t="s">
        <v>985</v>
      </c>
      <c r="G747" s="208" t="s">
        <v>295</v>
      </c>
      <c r="H747" s="209">
        <v>9</v>
      </c>
      <c r="I747" s="210"/>
      <c r="J747" s="211">
        <f>ROUND(I747*H747,2)</f>
        <v>0</v>
      </c>
      <c r="K747" s="207" t="s">
        <v>163</v>
      </c>
      <c r="L747" s="45"/>
      <c r="M747" s="212" t="s">
        <v>19</v>
      </c>
      <c r="N747" s="213" t="s">
        <v>46</v>
      </c>
      <c r="O747" s="85"/>
      <c r="P747" s="214">
        <f>O747*H747</f>
        <v>0</v>
      </c>
      <c r="Q747" s="214">
        <v>0</v>
      </c>
      <c r="R747" s="214">
        <f>Q747*H747</f>
        <v>0</v>
      </c>
      <c r="S747" s="214">
        <v>0</v>
      </c>
      <c r="T747" s="215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16" t="s">
        <v>321</v>
      </c>
      <c r="AT747" s="216" t="s">
        <v>159</v>
      </c>
      <c r="AU747" s="216" t="s">
        <v>85</v>
      </c>
      <c r="AY747" s="18" t="s">
        <v>156</v>
      </c>
      <c r="BE747" s="217">
        <f>IF(N747="základní",J747,0)</f>
        <v>0</v>
      </c>
      <c r="BF747" s="217">
        <f>IF(N747="snížená",J747,0)</f>
        <v>0</v>
      </c>
      <c r="BG747" s="217">
        <f>IF(N747="zákl. přenesená",J747,0)</f>
        <v>0</v>
      </c>
      <c r="BH747" s="217">
        <f>IF(N747="sníž. přenesená",J747,0)</f>
        <v>0</v>
      </c>
      <c r="BI747" s="217">
        <f>IF(N747="nulová",J747,0)</f>
        <v>0</v>
      </c>
      <c r="BJ747" s="18" t="s">
        <v>83</v>
      </c>
      <c r="BK747" s="217">
        <f>ROUND(I747*H747,2)</f>
        <v>0</v>
      </c>
      <c r="BL747" s="18" t="s">
        <v>321</v>
      </c>
      <c r="BM747" s="216" t="s">
        <v>986</v>
      </c>
    </row>
    <row r="748" s="2" customFormat="1">
      <c r="A748" s="39"/>
      <c r="B748" s="40"/>
      <c r="C748" s="41"/>
      <c r="D748" s="218" t="s">
        <v>166</v>
      </c>
      <c r="E748" s="41"/>
      <c r="F748" s="219" t="s">
        <v>987</v>
      </c>
      <c r="G748" s="41"/>
      <c r="H748" s="41"/>
      <c r="I748" s="220"/>
      <c r="J748" s="41"/>
      <c r="K748" s="41"/>
      <c r="L748" s="45"/>
      <c r="M748" s="221"/>
      <c r="N748" s="222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166</v>
      </c>
      <c r="AU748" s="18" t="s">
        <v>85</v>
      </c>
    </row>
    <row r="749" s="14" customFormat="1">
      <c r="A749" s="14"/>
      <c r="B749" s="234"/>
      <c r="C749" s="235"/>
      <c r="D749" s="225" t="s">
        <v>168</v>
      </c>
      <c r="E749" s="236" t="s">
        <v>19</v>
      </c>
      <c r="F749" s="237" t="s">
        <v>988</v>
      </c>
      <c r="G749" s="235"/>
      <c r="H749" s="238">
        <v>9</v>
      </c>
      <c r="I749" s="239"/>
      <c r="J749" s="235"/>
      <c r="K749" s="235"/>
      <c r="L749" s="240"/>
      <c r="M749" s="241"/>
      <c r="N749" s="242"/>
      <c r="O749" s="242"/>
      <c r="P749" s="242"/>
      <c r="Q749" s="242"/>
      <c r="R749" s="242"/>
      <c r="S749" s="242"/>
      <c r="T749" s="24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4" t="s">
        <v>168</v>
      </c>
      <c r="AU749" s="244" t="s">
        <v>85</v>
      </c>
      <c r="AV749" s="14" t="s">
        <v>85</v>
      </c>
      <c r="AW749" s="14" t="s">
        <v>35</v>
      </c>
      <c r="AX749" s="14" t="s">
        <v>83</v>
      </c>
      <c r="AY749" s="244" t="s">
        <v>156</v>
      </c>
    </row>
    <row r="750" s="2" customFormat="1" ht="24.15" customHeight="1">
      <c r="A750" s="39"/>
      <c r="B750" s="40"/>
      <c r="C750" s="256" t="s">
        <v>989</v>
      </c>
      <c r="D750" s="256" t="s">
        <v>299</v>
      </c>
      <c r="E750" s="257" t="s">
        <v>990</v>
      </c>
      <c r="F750" s="258" t="s">
        <v>991</v>
      </c>
      <c r="G750" s="259" t="s">
        <v>295</v>
      </c>
      <c r="H750" s="260">
        <v>1</v>
      </c>
      <c r="I750" s="261"/>
      <c r="J750" s="262">
        <f>ROUND(I750*H750,2)</f>
        <v>0</v>
      </c>
      <c r="K750" s="258" t="s">
        <v>19</v>
      </c>
      <c r="L750" s="263"/>
      <c r="M750" s="264" t="s">
        <v>19</v>
      </c>
      <c r="N750" s="265" t="s">
        <v>46</v>
      </c>
      <c r="O750" s="85"/>
      <c r="P750" s="214">
        <f>O750*H750</f>
        <v>0</v>
      </c>
      <c r="Q750" s="214">
        <v>0.0195</v>
      </c>
      <c r="R750" s="214">
        <f>Q750*H750</f>
        <v>0.0195</v>
      </c>
      <c r="S750" s="214">
        <v>0</v>
      </c>
      <c r="T750" s="215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16" t="s">
        <v>414</v>
      </c>
      <c r="AT750" s="216" t="s">
        <v>299</v>
      </c>
      <c r="AU750" s="216" t="s">
        <v>85</v>
      </c>
      <c r="AY750" s="18" t="s">
        <v>156</v>
      </c>
      <c r="BE750" s="217">
        <f>IF(N750="základní",J750,0)</f>
        <v>0</v>
      </c>
      <c r="BF750" s="217">
        <f>IF(N750="snížená",J750,0)</f>
        <v>0</v>
      </c>
      <c r="BG750" s="217">
        <f>IF(N750="zákl. přenesená",J750,0)</f>
        <v>0</v>
      </c>
      <c r="BH750" s="217">
        <f>IF(N750="sníž. přenesená",J750,0)</f>
        <v>0</v>
      </c>
      <c r="BI750" s="217">
        <f>IF(N750="nulová",J750,0)</f>
        <v>0</v>
      </c>
      <c r="BJ750" s="18" t="s">
        <v>83</v>
      </c>
      <c r="BK750" s="217">
        <f>ROUND(I750*H750,2)</f>
        <v>0</v>
      </c>
      <c r="BL750" s="18" t="s">
        <v>321</v>
      </c>
      <c r="BM750" s="216" t="s">
        <v>992</v>
      </c>
    </row>
    <row r="751" s="2" customFormat="1" ht="24.15" customHeight="1">
      <c r="A751" s="39"/>
      <c r="B751" s="40"/>
      <c r="C751" s="256" t="s">
        <v>993</v>
      </c>
      <c r="D751" s="256" t="s">
        <v>299</v>
      </c>
      <c r="E751" s="257" t="s">
        <v>994</v>
      </c>
      <c r="F751" s="258" t="s">
        <v>995</v>
      </c>
      <c r="G751" s="259" t="s">
        <v>295</v>
      </c>
      <c r="H751" s="260">
        <v>2</v>
      </c>
      <c r="I751" s="261"/>
      <c r="J751" s="262">
        <f>ROUND(I751*H751,2)</f>
        <v>0</v>
      </c>
      <c r="K751" s="258" t="s">
        <v>19</v>
      </c>
      <c r="L751" s="263"/>
      <c r="M751" s="264" t="s">
        <v>19</v>
      </c>
      <c r="N751" s="265" t="s">
        <v>46</v>
      </c>
      <c r="O751" s="85"/>
      <c r="P751" s="214">
        <f>O751*H751</f>
        <v>0</v>
      </c>
      <c r="Q751" s="214">
        <v>0.0195</v>
      </c>
      <c r="R751" s="214">
        <f>Q751*H751</f>
        <v>0.039</v>
      </c>
      <c r="S751" s="214">
        <v>0</v>
      </c>
      <c r="T751" s="215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16" t="s">
        <v>414</v>
      </c>
      <c r="AT751" s="216" t="s">
        <v>299</v>
      </c>
      <c r="AU751" s="216" t="s">
        <v>85</v>
      </c>
      <c r="AY751" s="18" t="s">
        <v>156</v>
      </c>
      <c r="BE751" s="217">
        <f>IF(N751="základní",J751,0)</f>
        <v>0</v>
      </c>
      <c r="BF751" s="217">
        <f>IF(N751="snížená",J751,0)</f>
        <v>0</v>
      </c>
      <c r="BG751" s="217">
        <f>IF(N751="zákl. přenesená",J751,0)</f>
        <v>0</v>
      </c>
      <c r="BH751" s="217">
        <f>IF(N751="sníž. přenesená",J751,0)</f>
        <v>0</v>
      </c>
      <c r="BI751" s="217">
        <f>IF(N751="nulová",J751,0)</f>
        <v>0</v>
      </c>
      <c r="BJ751" s="18" t="s">
        <v>83</v>
      </c>
      <c r="BK751" s="217">
        <f>ROUND(I751*H751,2)</f>
        <v>0</v>
      </c>
      <c r="BL751" s="18" t="s">
        <v>321</v>
      </c>
      <c r="BM751" s="216" t="s">
        <v>996</v>
      </c>
    </row>
    <row r="752" s="2" customFormat="1" ht="24.15" customHeight="1">
      <c r="A752" s="39"/>
      <c r="B752" s="40"/>
      <c r="C752" s="256" t="s">
        <v>997</v>
      </c>
      <c r="D752" s="256" t="s">
        <v>299</v>
      </c>
      <c r="E752" s="257" t="s">
        <v>998</v>
      </c>
      <c r="F752" s="258" t="s">
        <v>999</v>
      </c>
      <c r="G752" s="259" t="s">
        <v>295</v>
      </c>
      <c r="H752" s="260">
        <v>1</v>
      </c>
      <c r="I752" s="261"/>
      <c r="J752" s="262">
        <f>ROUND(I752*H752,2)</f>
        <v>0</v>
      </c>
      <c r="K752" s="258" t="s">
        <v>19</v>
      </c>
      <c r="L752" s="263"/>
      <c r="M752" s="264" t="s">
        <v>19</v>
      </c>
      <c r="N752" s="265" t="s">
        <v>46</v>
      </c>
      <c r="O752" s="85"/>
      <c r="P752" s="214">
        <f>O752*H752</f>
        <v>0</v>
      </c>
      <c r="Q752" s="214">
        <v>0.0195</v>
      </c>
      <c r="R752" s="214">
        <f>Q752*H752</f>
        <v>0.0195</v>
      </c>
      <c r="S752" s="214">
        <v>0</v>
      </c>
      <c r="T752" s="215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16" t="s">
        <v>414</v>
      </c>
      <c r="AT752" s="216" t="s">
        <v>299</v>
      </c>
      <c r="AU752" s="216" t="s">
        <v>85</v>
      </c>
      <c r="AY752" s="18" t="s">
        <v>156</v>
      </c>
      <c r="BE752" s="217">
        <f>IF(N752="základní",J752,0)</f>
        <v>0</v>
      </c>
      <c r="BF752" s="217">
        <f>IF(N752="snížená",J752,0)</f>
        <v>0</v>
      </c>
      <c r="BG752" s="217">
        <f>IF(N752="zákl. přenesená",J752,0)</f>
        <v>0</v>
      </c>
      <c r="BH752" s="217">
        <f>IF(N752="sníž. přenesená",J752,0)</f>
        <v>0</v>
      </c>
      <c r="BI752" s="217">
        <f>IF(N752="nulová",J752,0)</f>
        <v>0</v>
      </c>
      <c r="BJ752" s="18" t="s">
        <v>83</v>
      </c>
      <c r="BK752" s="217">
        <f>ROUND(I752*H752,2)</f>
        <v>0</v>
      </c>
      <c r="BL752" s="18" t="s">
        <v>321</v>
      </c>
      <c r="BM752" s="216" t="s">
        <v>1000</v>
      </c>
    </row>
    <row r="753" s="2" customFormat="1" ht="24.15" customHeight="1">
      <c r="A753" s="39"/>
      <c r="B753" s="40"/>
      <c r="C753" s="256" t="s">
        <v>1001</v>
      </c>
      <c r="D753" s="256" t="s">
        <v>299</v>
      </c>
      <c r="E753" s="257" t="s">
        <v>1002</v>
      </c>
      <c r="F753" s="258" t="s">
        <v>1003</v>
      </c>
      <c r="G753" s="259" t="s">
        <v>295</v>
      </c>
      <c r="H753" s="260">
        <v>1</v>
      </c>
      <c r="I753" s="261"/>
      <c r="J753" s="262">
        <f>ROUND(I753*H753,2)</f>
        <v>0</v>
      </c>
      <c r="K753" s="258" t="s">
        <v>19</v>
      </c>
      <c r="L753" s="263"/>
      <c r="M753" s="264" t="s">
        <v>19</v>
      </c>
      <c r="N753" s="265" t="s">
        <v>46</v>
      </c>
      <c r="O753" s="85"/>
      <c r="P753" s="214">
        <f>O753*H753</f>
        <v>0</v>
      </c>
      <c r="Q753" s="214">
        <v>0.0195</v>
      </c>
      <c r="R753" s="214">
        <f>Q753*H753</f>
        <v>0.0195</v>
      </c>
      <c r="S753" s="214">
        <v>0</v>
      </c>
      <c r="T753" s="215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16" t="s">
        <v>414</v>
      </c>
      <c r="AT753" s="216" t="s">
        <v>299</v>
      </c>
      <c r="AU753" s="216" t="s">
        <v>85</v>
      </c>
      <c r="AY753" s="18" t="s">
        <v>156</v>
      </c>
      <c r="BE753" s="217">
        <f>IF(N753="základní",J753,0)</f>
        <v>0</v>
      </c>
      <c r="BF753" s="217">
        <f>IF(N753="snížená",J753,0)</f>
        <v>0</v>
      </c>
      <c r="BG753" s="217">
        <f>IF(N753="zákl. přenesená",J753,0)</f>
        <v>0</v>
      </c>
      <c r="BH753" s="217">
        <f>IF(N753="sníž. přenesená",J753,0)</f>
        <v>0</v>
      </c>
      <c r="BI753" s="217">
        <f>IF(N753="nulová",J753,0)</f>
        <v>0</v>
      </c>
      <c r="BJ753" s="18" t="s">
        <v>83</v>
      </c>
      <c r="BK753" s="217">
        <f>ROUND(I753*H753,2)</f>
        <v>0</v>
      </c>
      <c r="BL753" s="18" t="s">
        <v>321</v>
      </c>
      <c r="BM753" s="216" t="s">
        <v>1004</v>
      </c>
    </row>
    <row r="754" s="2" customFormat="1" ht="24.15" customHeight="1">
      <c r="A754" s="39"/>
      <c r="B754" s="40"/>
      <c r="C754" s="256" t="s">
        <v>1005</v>
      </c>
      <c r="D754" s="256" t="s">
        <v>299</v>
      </c>
      <c r="E754" s="257" t="s">
        <v>1006</v>
      </c>
      <c r="F754" s="258" t="s">
        <v>1007</v>
      </c>
      <c r="G754" s="259" t="s">
        <v>295</v>
      </c>
      <c r="H754" s="260">
        <v>4</v>
      </c>
      <c r="I754" s="261"/>
      <c r="J754" s="262">
        <f>ROUND(I754*H754,2)</f>
        <v>0</v>
      </c>
      <c r="K754" s="258" t="s">
        <v>19</v>
      </c>
      <c r="L754" s="263"/>
      <c r="M754" s="264" t="s">
        <v>19</v>
      </c>
      <c r="N754" s="265" t="s">
        <v>46</v>
      </c>
      <c r="O754" s="85"/>
      <c r="P754" s="214">
        <f>O754*H754</f>
        <v>0</v>
      </c>
      <c r="Q754" s="214">
        <v>0.0195</v>
      </c>
      <c r="R754" s="214">
        <f>Q754*H754</f>
        <v>0.078</v>
      </c>
      <c r="S754" s="214">
        <v>0</v>
      </c>
      <c r="T754" s="215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16" t="s">
        <v>414</v>
      </c>
      <c r="AT754" s="216" t="s">
        <v>299</v>
      </c>
      <c r="AU754" s="216" t="s">
        <v>85</v>
      </c>
      <c r="AY754" s="18" t="s">
        <v>156</v>
      </c>
      <c r="BE754" s="217">
        <f>IF(N754="základní",J754,0)</f>
        <v>0</v>
      </c>
      <c r="BF754" s="217">
        <f>IF(N754="snížená",J754,0)</f>
        <v>0</v>
      </c>
      <c r="BG754" s="217">
        <f>IF(N754="zákl. přenesená",J754,0)</f>
        <v>0</v>
      </c>
      <c r="BH754" s="217">
        <f>IF(N754="sníž. přenesená",J754,0)</f>
        <v>0</v>
      </c>
      <c r="BI754" s="217">
        <f>IF(N754="nulová",J754,0)</f>
        <v>0</v>
      </c>
      <c r="BJ754" s="18" t="s">
        <v>83</v>
      </c>
      <c r="BK754" s="217">
        <f>ROUND(I754*H754,2)</f>
        <v>0</v>
      </c>
      <c r="BL754" s="18" t="s">
        <v>321</v>
      </c>
      <c r="BM754" s="216" t="s">
        <v>1008</v>
      </c>
    </row>
    <row r="755" s="2" customFormat="1" ht="24.15" customHeight="1">
      <c r="A755" s="39"/>
      <c r="B755" s="40"/>
      <c r="C755" s="205" t="s">
        <v>1009</v>
      </c>
      <c r="D755" s="205" t="s">
        <v>159</v>
      </c>
      <c r="E755" s="206" t="s">
        <v>1010</v>
      </c>
      <c r="F755" s="207" t="s">
        <v>1011</v>
      </c>
      <c r="G755" s="208" t="s">
        <v>295</v>
      </c>
      <c r="H755" s="209">
        <v>13</v>
      </c>
      <c r="I755" s="210"/>
      <c r="J755" s="211">
        <f>ROUND(I755*H755,2)</f>
        <v>0</v>
      </c>
      <c r="K755" s="207" t="s">
        <v>163</v>
      </c>
      <c r="L755" s="45"/>
      <c r="M755" s="212" t="s">
        <v>19</v>
      </c>
      <c r="N755" s="213" t="s">
        <v>46</v>
      </c>
      <c r="O755" s="85"/>
      <c r="P755" s="214">
        <f>O755*H755</f>
        <v>0</v>
      </c>
      <c r="Q755" s="214">
        <v>0</v>
      </c>
      <c r="R755" s="214">
        <f>Q755*H755</f>
        <v>0</v>
      </c>
      <c r="S755" s="214">
        <v>0</v>
      </c>
      <c r="T755" s="215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16" t="s">
        <v>321</v>
      </c>
      <c r="AT755" s="216" t="s">
        <v>159</v>
      </c>
      <c r="AU755" s="216" t="s">
        <v>85</v>
      </c>
      <c r="AY755" s="18" t="s">
        <v>156</v>
      </c>
      <c r="BE755" s="217">
        <f>IF(N755="základní",J755,0)</f>
        <v>0</v>
      </c>
      <c r="BF755" s="217">
        <f>IF(N755="snížená",J755,0)</f>
        <v>0</v>
      </c>
      <c r="BG755" s="217">
        <f>IF(N755="zákl. přenesená",J755,0)</f>
        <v>0</v>
      </c>
      <c r="BH755" s="217">
        <f>IF(N755="sníž. přenesená",J755,0)</f>
        <v>0</v>
      </c>
      <c r="BI755" s="217">
        <f>IF(N755="nulová",J755,0)</f>
        <v>0</v>
      </c>
      <c r="BJ755" s="18" t="s">
        <v>83</v>
      </c>
      <c r="BK755" s="217">
        <f>ROUND(I755*H755,2)</f>
        <v>0</v>
      </c>
      <c r="BL755" s="18" t="s">
        <v>321</v>
      </c>
      <c r="BM755" s="216" t="s">
        <v>1012</v>
      </c>
    </row>
    <row r="756" s="2" customFormat="1">
      <c r="A756" s="39"/>
      <c r="B756" s="40"/>
      <c r="C756" s="41"/>
      <c r="D756" s="218" t="s">
        <v>166</v>
      </c>
      <c r="E756" s="41"/>
      <c r="F756" s="219" t="s">
        <v>1013</v>
      </c>
      <c r="G756" s="41"/>
      <c r="H756" s="41"/>
      <c r="I756" s="220"/>
      <c r="J756" s="41"/>
      <c r="K756" s="41"/>
      <c r="L756" s="45"/>
      <c r="M756" s="221"/>
      <c r="N756" s="222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166</v>
      </c>
      <c r="AU756" s="18" t="s">
        <v>85</v>
      </c>
    </row>
    <row r="757" s="14" customFormat="1">
      <c r="A757" s="14"/>
      <c r="B757" s="234"/>
      <c r="C757" s="235"/>
      <c r="D757" s="225" t="s">
        <v>168</v>
      </c>
      <c r="E757" s="236" t="s">
        <v>19</v>
      </c>
      <c r="F757" s="237" t="s">
        <v>1014</v>
      </c>
      <c r="G757" s="235"/>
      <c r="H757" s="238">
        <v>13</v>
      </c>
      <c r="I757" s="239"/>
      <c r="J757" s="235"/>
      <c r="K757" s="235"/>
      <c r="L757" s="240"/>
      <c r="M757" s="241"/>
      <c r="N757" s="242"/>
      <c r="O757" s="242"/>
      <c r="P757" s="242"/>
      <c r="Q757" s="242"/>
      <c r="R757" s="242"/>
      <c r="S757" s="242"/>
      <c r="T757" s="24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4" t="s">
        <v>168</v>
      </c>
      <c r="AU757" s="244" t="s">
        <v>85</v>
      </c>
      <c r="AV757" s="14" t="s">
        <v>85</v>
      </c>
      <c r="AW757" s="14" t="s">
        <v>35</v>
      </c>
      <c r="AX757" s="14" t="s">
        <v>83</v>
      </c>
      <c r="AY757" s="244" t="s">
        <v>156</v>
      </c>
    </row>
    <row r="758" s="2" customFormat="1" ht="24.15" customHeight="1">
      <c r="A758" s="39"/>
      <c r="B758" s="40"/>
      <c r="C758" s="256" t="s">
        <v>1015</v>
      </c>
      <c r="D758" s="256" t="s">
        <v>299</v>
      </c>
      <c r="E758" s="257" t="s">
        <v>1016</v>
      </c>
      <c r="F758" s="258" t="s">
        <v>1017</v>
      </c>
      <c r="G758" s="259" t="s">
        <v>295</v>
      </c>
      <c r="H758" s="260">
        <v>9</v>
      </c>
      <c r="I758" s="261"/>
      <c r="J758" s="262">
        <f>ROUND(I758*H758,2)</f>
        <v>0</v>
      </c>
      <c r="K758" s="258" t="s">
        <v>19</v>
      </c>
      <c r="L758" s="263"/>
      <c r="M758" s="264" t="s">
        <v>19</v>
      </c>
      <c r="N758" s="265" t="s">
        <v>46</v>
      </c>
      <c r="O758" s="85"/>
      <c r="P758" s="214">
        <f>O758*H758</f>
        <v>0</v>
      </c>
      <c r="Q758" s="214">
        <v>0.0195</v>
      </c>
      <c r="R758" s="214">
        <f>Q758*H758</f>
        <v>0.17549999999999999</v>
      </c>
      <c r="S758" s="214">
        <v>0</v>
      </c>
      <c r="T758" s="215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16" t="s">
        <v>414</v>
      </c>
      <c r="AT758" s="216" t="s">
        <v>299</v>
      </c>
      <c r="AU758" s="216" t="s">
        <v>85</v>
      </c>
      <c r="AY758" s="18" t="s">
        <v>156</v>
      </c>
      <c r="BE758" s="217">
        <f>IF(N758="základní",J758,0)</f>
        <v>0</v>
      </c>
      <c r="BF758" s="217">
        <f>IF(N758="snížená",J758,0)</f>
        <v>0</v>
      </c>
      <c r="BG758" s="217">
        <f>IF(N758="zákl. přenesená",J758,0)</f>
        <v>0</v>
      </c>
      <c r="BH758" s="217">
        <f>IF(N758="sníž. přenesená",J758,0)</f>
        <v>0</v>
      </c>
      <c r="BI758" s="217">
        <f>IF(N758="nulová",J758,0)</f>
        <v>0</v>
      </c>
      <c r="BJ758" s="18" t="s">
        <v>83</v>
      </c>
      <c r="BK758" s="217">
        <f>ROUND(I758*H758,2)</f>
        <v>0</v>
      </c>
      <c r="BL758" s="18" t="s">
        <v>321</v>
      </c>
      <c r="BM758" s="216" t="s">
        <v>1018</v>
      </c>
    </row>
    <row r="759" s="2" customFormat="1" ht="24.15" customHeight="1">
      <c r="A759" s="39"/>
      <c r="B759" s="40"/>
      <c r="C759" s="256" t="s">
        <v>1019</v>
      </c>
      <c r="D759" s="256" t="s">
        <v>299</v>
      </c>
      <c r="E759" s="257" t="s">
        <v>1020</v>
      </c>
      <c r="F759" s="258" t="s">
        <v>1021</v>
      </c>
      <c r="G759" s="259" t="s">
        <v>295</v>
      </c>
      <c r="H759" s="260">
        <v>1</v>
      </c>
      <c r="I759" s="261"/>
      <c r="J759" s="262">
        <f>ROUND(I759*H759,2)</f>
        <v>0</v>
      </c>
      <c r="K759" s="258" t="s">
        <v>19</v>
      </c>
      <c r="L759" s="263"/>
      <c r="M759" s="264" t="s">
        <v>19</v>
      </c>
      <c r="N759" s="265" t="s">
        <v>46</v>
      </c>
      <c r="O759" s="85"/>
      <c r="P759" s="214">
        <f>O759*H759</f>
        <v>0</v>
      </c>
      <c r="Q759" s="214">
        <v>0.0195</v>
      </c>
      <c r="R759" s="214">
        <f>Q759*H759</f>
        <v>0.0195</v>
      </c>
      <c r="S759" s="214">
        <v>0</v>
      </c>
      <c r="T759" s="215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16" t="s">
        <v>414</v>
      </c>
      <c r="AT759" s="216" t="s">
        <v>299</v>
      </c>
      <c r="AU759" s="216" t="s">
        <v>85</v>
      </c>
      <c r="AY759" s="18" t="s">
        <v>156</v>
      </c>
      <c r="BE759" s="217">
        <f>IF(N759="základní",J759,0)</f>
        <v>0</v>
      </c>
      <c r="BF759" s="217">
        <f>IF(N759="snížená",J759,0)</f>
        <v>0</v>
      </c>
      <c r="BG759" s="217">
        <f>IF(N759="zákl. přenesená",J759,0)</f>
        <v>0</v>
      </c>
      <c r="BH759" s="217">
        <f>IF(N759="sníž. přenesená",J759,0)</f>
        <v>0</v>
      </c>
      <c r="BI759" s="217">
        <f>IF(N759="nulová",J759,0)</f>
        <v>0</v>
      </c>
      <c r="BJ759" s="18" t="s">
        <v>83</v>
      </c>
      <c r="BK759" s="217">
        <f>ROUND(I759*H759,2)</f>
        <v>0</v>
      </c>
      <c r="BL759" s="18" t="s">
        <v>321</v>
      </c>
      <c r="BM759" s="216" t="s">
        <v>1022</v>
      </c>
    </row>
    <row r="760" s="2" customFormat="1" ht="24.15" customHeight="1">
      <c r="A760" s="39"/>
      <c r="B760" s="40"/>
      <c r="C760" s="256" t="s">
        <v>1023</v>
      </c>
      <c r="D760" s="256" t="s">
        <v>299</v>
      </c>
      <c r="E760" s="257" t="s">
        <v>1024</v>
      </c>
      <c r="F760" s="258" t="s">
        <v>1025</v>
      </c>
      <c r="G760" s="259" t="s">
        <v>295</v>
      </c>
      <c r="H760" s="260">
        <v>1</v>
      </c>
      <c r="I760" s="261"/>
      <c r="J760" s="262">
        <f>ROUND(I760*H760,2)</f>
        <v>0</v>
      </c>
      <c r="K760" s="258" t="s">
        <v>19</v>
      </c>
      <c r="L760" s="263"/>
      <c r="M760" s="264" t="s">
        <v>19</v>
      </c>
      <c r="N760" s="265" t="s">
        <v>46</v>
      </c>
      <c r="O760" s="85"/>
      <c r="P760" s="214">
        <f>O760*H760</f>
        <v>0</v>
      </c>
      <c r="Q760" s="214">
        <v>0.0195</v>
      </c>
      <c r="R760" s="214">
        <f>Q760*H760</f>
        <v>0.0195</v>
      </c>
      <c r="S760" s="214">
        <v>0</v>
      </c>
      <c r="T760" s="215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16" t="s">
        <v>414</v>
      </c>
      <c r="AT760" s="216" t="s">
        <v>299</v>
      </c>
      <c r="AU760" s="216" t="s">
        <v>85</v>
      </c>
      <c r="AY760" s="18" t="s">
        <v>156</v>
      </c>
      <c r="BE760" s="217">
        <f>IF(N760="základní",J760,0)</f>
        <v>0</v>
      </c>
      <c r="BF760" s="217">
        <f>IF(N760="snížená",J760,0)</f>
        <v>0</v>
      </c>
      <c r="BG760" s="217">
        <f>IF(N760="zákl. přenesená",J760,0)</f>
        <v>0</v>
      </c>
      <c r="BH760" s="217">
        <f>IF(N760="sníž. přenesená",J760,0)</f>
        <v>0</v>
      </c>
      <c r="BI760" s="217">
        <f>IF(N760="nulová",J760,0)</f>
        <v>0</v>
      </c>
      <c r="BJ760" s="18" t="s">
        <v>83</v>
      </c>
      <c r="BK760" s="217">
        <f>ROUND(I760*H760,2)</f>
        <v>0</v>
      </c>
      <c r="BL760" s="18" t="s">
        <v>321</v>
      </c>
      <c r="BM760" s="216" t="s">
        <v>1026</v>
      </c>
    </row>
    <row r="761" s="2" customFormat="1" ht="24.15" customHeight="1">
      <c r="A761" s="39"/>
      <c r="B761" s="40"/>
      <c r="C761" s="256" t="s">
        <v>1027</v>
      </c>
      <c r="D761" s="256" t="s">
        <v>299</v>
      </c>
      <c r="E761" s="257" t="s">
        <v>1028</v>
      </c>
      <c r="F761" s="258" t="s">
        <v>1029</v>
      </c>
      <c r="G761" s="259" t="s">
        <v>295</v>
      </c>
      <c r="H761" s="260">
        <v>1</v>
      </c>
      <c r="I761" s="261"/>
      <c r="J761" s="262">
        <f>ROUND(I761*H761,2)</f>
        <v>0</v>
      </c>
      <c r="K761" s="258" t="s">
        <v>19</v>
      </c>
      <c r="L761" s="263"/>
      <c r="M761" s="264" t="s">
        <v>19</v>
      </c>
      <c r="N761" s="265" t="s">
        <v>46</v>
      </c>
      <c r="O761" s="85"/>
      <c r="P761" s="214">
        <f>O761*H761</f>
        <v>0</v>
      </c>
      <c r="Q761" s="214">
        <v>0.0195</v>
      </c>
      <c r="R761" s="214">
        <f>Q761*H761</f>
        <v>0.0195</v>
      </c>
      <c r="S761" s="214">
        <v>0</v>
      </c>
      <c r="T761" s="215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16" t="s">
        <v>414</v>
      </c>
      <c r="AT761" s="216" t="s">
        <v>299</v>
      </c>
      <c r="AU761" s="216" t="s">
        <v>85</v>
      </c>
      <c r="AY761" s="18" t="s">
        <v>156</v>
      </c>
      <c r="BE761" s="217">
        <f>IF(N761="základní",J761,0)</f>
        <v>0</v>
      </c>
      <c r="BF761" s="217">
        <f>IF(N761="snížená",J761,0)</f>
        <v>0</v>
      </c>
      <c r="BG761" s="217">
        <f>IF(N761="zákl. přenesená",J761,0)</f>
        <v>0</v>
      </c>
      <c r="BH761" s="217">
        <f>IF(N761="sníž. přenesená",J761,0)</f>
        <v>0</v>
      </c>
      <c r="BI761" s="217">
        <f>IF(N761="nulová",J761,0)</f>
        <v>0</v>
      </c>
      <c r="BJ761" s="18" t="s">
        <v>83</v>
      </c>
      <c r="BK761" s="217">
        <f>ROUND(I761*H761,2)</f>
        <v>0</v>
      </c>
      <c r="BL761" s="18" t="s">
        <v>321</v>
      </c>
      <c r="BM761" s="216" t="s">
        <v>1030</v>
      </c>
    </row>
    <row r="762" s="2" customFormat="1" ht="24.15" customHeight="1">
      <c r="A762" s="39"/>
      <c r="B762" s="40"/>
      <c r="C762" s="256" t="s">
        <v>1031</v>
      </c>
      <c r="D762" s="256" t="s">
        <v>299</v>
      </c>
      <c r="E762" s="257" t="s">
        <v>1032</v>
      </c>
      <c r="F762" s="258" t="s">
        <v>1033</v>
      </c>
      <c r="G762" s="259" t="s">
        <v>295</v>
      </c>
      <c r="H762" s="260">
        <v>1</v>
      </c>
      <c r="I762" s="261"/>
      <c r="J762" s="262">
        <f>ROUND(I762*H762,2)</f>
        <v>0</v>
      </c>
      <c r="K762" s="258" t="s">
        <v>19</v>
      </c>
      <c r="L762" s="263"/>
      <c r="M762" s="264" t="s">
        <v>19</v>
      </c>
      <c r="N762" s="265" t="s">
        <v>46</v>
      </c>
      <c r="O762" s="85"/>
      <c r="P762" s="214">
        <f>O762*H762</f>
        <v>0</v>
      </c>
      <c r="Q762" s="214">
        <v>0.0195</v>
      </c>
      <c r="R762" s="214">
        <f>Q762*H762</f>
        <v>0.0195</v>
      </c>
      <c r="S762" s="214">
        <v>0</v>
      </c>
      <c r="T762" s="215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16" t="s">
        <v>414</v>
      </c>
      <c r="AT762" s="216" t="s">
        <v>299</v>
      </c>
      <c r="AU762" s="216" t="s">
        <v>85</v>
      </c>
      <c r="AY762" s="18" t="s">
        <v>156</v>
      </c>
      <c r="BE762" s="217">
        <f>IF(N762="základní",J762,0)</f>
        <v>0</v>
      </c>
      <c r="BF762" s="217">
        <f>IF(N762="snížená",J762,0)</f>
        <v>0</v>
      </c>
      <c r="BG762" s="217">
        <f>IF(N762="zákl. přenesená",J762,0)</f>
        <v>0</v>
      </c>
      <c r="BH762" s="217">
        <f>IF(N762="sníž. přenesená",J762,0)</f>
        <v>0</v>
      </c>
      <c r="BI762" s="217">
        <f>IF(N762="nulová",J762,0)</f>
        <v>0</v>
      </c>
      <c r="BJ762" s="18" t="s">
        <v>83</v>
      </c>
      <c r="BK762" s="217">
        <f>ROUND(I762*H762,2)</f>
        <v>0</v>
      </c>
      <c r="BL762" s="18" t="s">
        <v>321</v>
      </c>
      <c r="BM762" s="216" t="s">
        <v>1034</v>
      </c>
    </row>
    <row r="763" s="2" customFormat="1" ht="24.15" customHeight="1">
      <c r="A763" s="39"/>
      <c r="B763" s="40"/>
      <c r="C763" s="205" t="s">
        <v>1035</v>
      </c>
      <c r="D763" s="205" t="s">
        <v>159</v>
      </c>
      <c r="E763" s="206" t="s">
        <v>1036</v>
      </c>
      <c r="F763" s="207" t="s">
        <v>1037</v>
      </c>
      <c r="G763" s="208" t="s">
        <v>295</v>
      </c>
      <c r="H763" s="209">
        <v>7</v>
      </c>
      <c r="I763" s="210"/>
      <c r="J763" s="211">
        <f>ROUND(I763*H763,2)</f>
        <v>0</v>
      </c>
      <c r="K763" s="207" t="s">
        <v>163</v>
      </c>
      <c r="L763" s="45"/>
      <c r="M763" s="212" t="s">
        <v>19</v>
      </c>
      <c r="N763" s="213" t="s">
        <v>46</v>
      </c>
      <c r="O763" s="85"/>
      <c r="P763" s="214">
        <f>O763*H763</f>
        <v>0</v>
      </c>
      <c r="Q763" s="214">
        <v>0</v>
      </c>
      <c r="R763" s="214">
        <f>Q763*H763</f>
        <v>0</v>
      </c>
      <c r="S763" s="214">
        <v>0</v>
      </c>
      <c r="T763" s="215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16" t="s">
        <v>321</v>
      </c>
      <c r="AT763" s="216" t="s">
        <v>159</v>
      </c>
      <c r="AU763" s="216" t="s">
        <v>85</v>
      </c>
      <c r="AY763" s="18" t="s">
        <v>156</v>
      </c>
      <c r="BE763" s="217">
        <f>IF(N763="základní",J763,0)</f>
        <v>0</v>
      </c>
      <c r="BF763" s="217">
        <f>IF(N763="snížená",J763,0)</f>
        <v>0</v>
      </c>
      <c r="BG763" s="217">
        <f>IF(N763="zákl. přenesená",J763,0)</f>
        <v>0</v>
      </c>
      <c r="BH763" s="217">
        <f>IF(N763="sníž. přenesená",J763,0)</f>
        <v>0</v>
      </c>
      <c r="BI763" s="217">
        <f>IF(N763="nulová",J763,0)</f>
        <v>0</v>
      </c>
      <c r="BJ763" s="18" t="s">
        <v>83</v>
      </c>
      <c r="BK763" s="217">
        <f>ROUND(I763*H763,2)</f>
        <v>0</v>
      </c>
      <c r="BL763" s="18" t="s">
        <v>321</v>
      </c>
      <c r="BM763" s="216" t="s">
        <v>1038</v>
      </c>
    </row>
    <row r="764" s="2" customFormat="1">
      <c r="A764" s="39"/>
      <c r="B764" s="40"/>
      <c r="C764" s="41"/>
      <c r="D764" s="218" t="s">
        <v>166</v>
      </c>
      <c r="E764" s="41"/>
      <c r="F764" s="219" t="s">
        <v>1039</v>
      </c>
      <c r="G764" s="41"/>
      <c r="H764" s="41"/>
      <c r="I764" s="220"/>
      <c r="J764" s="41"/>
      <c r="K764" s="41"/>
      <c r="L764" s="45"/>
      <c r="M764" s="221"/>
      <c r="N764" s="222"/>
      <c r="O764" s="85"/>
      <c r="P764" s="85"/>
      <c r="Q764" s="85"/>
      <c r="R764" s="85"/>
      <c r="S764" s="85"/>
      <c r="T764" s="86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166</v>
      </c>
      <c r="AU764" s="18" t="s">
        <v>85</v>
      </c>
    </row>
    <row r="765" s="2" customFormat="1" ht="24.15" customHeight="1">
      <c r="A765" s="39"/>
      <c r="B765" s="40"/>
      <c r="C765" s="256" t="s">
        <v>1040</v>
      </c>
      <c r="D765" s="256" t="s">
        <v>299</v>
      </c>
      <c r="E765" s="257" t="s">
        <v>1041</v>
      </c>
      <c r="F765" s="258" t="s">
        <v>1042</v>
      </c>
      <c r="G765" s="259" t="s">
        <v>295</v>
      </c>
      <c r="H765" s="260">
        <v>7</v>
      </c>
      <c r="I765" s="261"/>
      <c r="J765" s="262">
        <f>ROUND(I765*H765,2)</f>
        <v>0</v>
      </c>
      <c r="K765" s="258" t="s">
        <v>19</v>
      </c>
      <c r="L765" s="263"/>
      <c r="M765" s="264" t="s">
        <v>19</v>
      </c>
      <c r="N765" s="265" t="s">
        <v>46</v>
      </c>
      <c r="O765" s="85"/>
      <c r="P765" s="214">
        <f>O765*H765</f>
        <v>0</v>
      </c>
      <c r="Q765" s="214">
        <v>0.016</v>
      </c>
      <c r="R765" s="214">
        <f>Q765*H765</f>
        <v>0.112</v>
      </c>
      <c r="S765" s="214">
        <v>0</v>
      </c>
      <c r="T765" s="215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16" t="s">
        <v>414</v>
      </c>
      <c r="AT765" s="216" t="s">
        <v>299</v>
      </c>
      <c r="AU765" s="216" t="s">
        <v>85</v>
      </c>
      <c r="AY765" s="18" t="s">
        <v>156</v>
      </c>
      <c r="BE765" s="217">
        <f>IF(N765="základní",J765,0)</f>
        <v>0</v>
      </c>
      <c r="BF765" s="217">
        <f>IF(N765="snížená",J765,0)</f>
        <v>0</v>
      </c>
      <c r="BG765" s="217">
        <f>IF(N765="zákl. přenesená",J765,0)</f>
        <v>0</v>
      </c>
      <c r="BH765" s="217">
        <f>IF(N765="sníž. přenesená",J765,0)</f>
        <v>0</v>
      </c>
      <c r="BI765" s="217">
        <f>IF(N765="nulová",J765,0)</f>
        <v>0</v>
      </c>
      <c r="BJ765" s="18" t="s">
        <v>83</v>
      </c>
      <c r="BK765" s="217">
        <f>ROUND(I765*H765,2)</f>
        <v>0</v>
      </c>
      <c r="BL765" s="18" t="s">
        <v>321</v>
      </c>
      <c r="BM765" s="216" t="s">
        <v>1043</v>
      </c>
    </row>
    <row r="766" s="2" customFormat="1" ht="16.5" customHeight="1">
      <c r="A766" s="39"/>
      <c r="B766" s="40"/>
      <c r="C766" s="205" t="s">
        <v>1044</v>
      </c>
      <c r="D766" s="205" t="s">
        <v>159</v>
      </c>
      <c r="E766" s="206" t="s">
        <v>1045</v>
      </c>
      <c r="F766" s="207" t="s">
        <v>1046</v>
      </c>
      <c r="G766" s="208" t="s">
        <v>295</v>
      </c>
      <c r="H766" s="209">
        <v>29</v>
      </c>
      <c r="I766" s="210"/>
      <c r="J766" s="211">
        <f>ROUND(I766*H766,2)</f>
        <v>0</v>
      </c>
      <c r="K766" s="207" t="s">
        <v>163</v>
      </c>
      <c r="L766" s="45"/>
      <c r="M766" s="212" t="s">
        <v>19</v>
      </c>
      <c r="N766" s="213" t="s">
        <v>46</v>
      </c>
      <c r="O766" s="85"/>
      <c r="P766" s="214">
        <f>O766*H766</f>
        <v>0</v>
      </c>
      <c r="Q766" s="214">
        <v>0</v>
      </c>
      <c r="R766" s="214">
        <f>Q766*H766</f>
        <v>0</v>
      </c>
      <c r="S766" s="214">
        <v>0</v>
      </c>
      <c r="T766" s="215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16" t="s">
        <v>321</v>
      </c>
      <c r="AT766" s="216" t="s">
        <v>159</v>
      </c>
      <c r="AU766" s="216" t="s">
        <v>85</v>
      </c>
      <c r="AY766" s="18" t="s">
        <v>156</v>
      </c>
      <c r="BE766" s="217">
        <f>IF(N766="základní",J766,0)</f>
        <v>0</v>
      </c>
      <c r="BF766" s="217">
        <f>IF(N766="snížená",J766,0)</f>
        <v>0</v>
      </c>
      <c r="BG766" s="217">
        <f>IF(N766="zákl. přenesená",J766,0)</f>
        <v>0</v>
      </c>
      <c r="BH766" s="217">
        <f>IF(N766="sníž. přenesená",J766,0)</f>
        <v>0</v>
      </c>
      <c r="BI766" s="217">
        <f>IF(N766="nulová",J766,0)</f>
        <v>0</v>
      </c>
      <c r="BJ766" s="18" t="s">
        <v>83</v>
      </c>
      <c r="BK766" s="217">
        <f>ROUND(I766*H766,2)</f>
        <v>0</v>
      </c>
      <c r="BL766" s="18" t="s">
        <v>321</v>
      </c>
      <c r="BM766" s="216" t="s">
        <v>1047</v>
      </c>
    </row>
    <row r="767" s="2" customFormat="1">
      <c r="A767" s="39"/>
      <c r="B767" s="40"/>
      <c r="C767" s="41"/>
      <c r="D767" s="218" t="s">
        <v>166</v>
      </c>
      <c r="E767" s="41"/>
      <c r="F767" s="219" t="s">
        <v>1048</v>
      </c>
      <c r="G767" s="41"/>
      <c r="H767" s="41"/>
      <c r="I767" s="220"/>
      <c r="J767" s="41"/>
      <c r="K767" s="41"/>
      <c r="L767" s="45"/>
      <c r="M767" s="221"/>
      <c r="N767" s="222"/>
      <c r="O767" s="85"/>
      <c r="P767" s="85"/>
      <c r="Q767" s="85"/>
      <c r="R767" s="85"/>
      <c r="S767" s="85"/>
      <c r="T767" s="86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166</v>
      </c>
      <c r="AU767" s="18" t="s">
        <v>85</v>
      </c>
    </row>
    <row r="768" s="14" customFormat="1">
      <c r="A768" s="14"/>
      <c r="B768" s="234"/>
      <c r="C768" s="235"/>
      <c r="D768" s="225" t="s">
        <v>168</v>
      </c>
      <c r="E768" s="236" t="s">
        <v>19</v>
      </c>
      <c r="F768" s="237" t="s">
        <v>1049</v>
      </c>
      <c r="G768" s="235"/>
      <c r="H768" s="238">
        <v>29</v>
      </c>
      <c r="I768" s="239"/>
      <c r="J768" s="235"/>
      <c r="K768" s="235"/>
      <c r="L768" s="240"/>
      <c r="M768" s="241"/>
      <c r="N768" s="242"/>
      <c r="O768" s="242"/>
      <c r="P768" s="242"/>
      <c r="Q768" s="242"/>
      <c r="R768" s="242"/>
      <c r="S768" s="242"/>
      <c r="T768" s="24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4" t="s">
        <v>168</v>
      </c>
      <c r="AU768" s="244" t="s">
        <v>85</v>
      </c>
      <c r="AV768" s="14" t="s">
        <v>85</v>
      </c>
      <c r="AW768" s="14" t="s">
        <v>35</v>
      </c>
      <c r="AX768" s="14" t="s">
        <v>83</v>
      </c>
      <c r="AY768" s="244" t="s">
        <v>156</v>
      </c>
    </row>
    <row r="769" s="2" customFormat="1" ht="16.5" customHeight="1">
      <c r="A769" s="39"/>
      <c r="B769" s="40"/>
      <c r="C769" s="256" t="s">
        <v>1050</v>
      </c>
      <c r="D769" s="256" t="s">
        <v>299</v>
      </c>
      <c r="E769" s="257" t="s">
        <v>1051</v>
      </c>
      <c r="F769" s="258" t="s">
        <v>1052</v>
      </c>
      <c r="G769" s="259" t="s">
        <v>295</v>
      </c>
      <c r="H769" s="260">
        <v>7</v>
      </c>
      <c r="I769" s="261"/>
      <c r="J769" s="262">
        <f>ROUND(I769*H769,2)</f>
        <v>0</v>
      </c>
      <c r="K769" s="258" t="s">
        <v>19</v>
      </c>
      <c r="L769" s="263"/>
      <c r="M769" s="264" t="s">
        <v>19</v>
      </c>
      <c r="N769" s="265" t="s">
        <v>46</v>
      </c>
      <c r="O769" s="85"/>
      <c r="P769" s="214">
        <f>O769*H769</f>
        <v>0</v>
      </c>
      <c r="Q769" s="214">
        <v>0</v>
      </c>
      <c r="R769" s="214">
        <f>Q769*H769</f>
        <v>0</v>
      </c>
      <c r="S769" s="214">
        <v>0</v>
      </c>
      <c r="T769" s="215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16" t="s">
        <v>414</v>
      </c>
      <c r="AT769" s="216" t="s">
        <v>299</v>
      </c>
      <c r="AU769" s="216" t="s">
        <v>85</v>
      </c>
      <c r="AY769" s="18" t="s">
        <v>156</v>
      </c>
      <c r="BE769" s="217">
        <f>IF(N769="základní",J769,0)</f>
        <v>0</v>
      </c>
      <c r="BF769" s="217">
        <f>IF(N769="snížená",J769,0)</f>
        <v>0</v>
      </c>
      <c r="BG769" s="217">
        <f>IF(N769="zákl. přenesená",J769,0)</f>
        <v>0</v>
      </c>
      <c r="BH769" s="217">
        <f>IF(N769="sníž. přenesená",J769,0)</f>
        <v>0</v>
      </c>
      <c r="BI769" s="217">
        <f>IF(N769="nulová",J769,0)</f>
        <v>0</v>
      </c>
      <c r="BJ769" s="18" t="s">
        <v>83</v>
      </c>
      <c r="BK769" s="217">
        <f>ROUND(I769*H769,2)</f>
        <v>0</v>
      </c>
      <c r="BL769" s="18" t="s">
        <v>321</v>
      </c>
      <c r="BM769" s="216" t="s">
        <v>1053</v>
      </c>
    </row>
    <row r="770" s="2" customFormat="1" ht="24.15" customHeight="1">
      <c r="A770" s="39"/>
      <c r="B770" s="40"/>
      <c r="C770" s="256" t="s">
        <v>1054</v>
      </c>
      <c r="D770" s="256" t="s">
        <v>299</v>
      </c>
      <c r="E770" s="257" t="s">
        <v>1055</v>
      </c>
      <c r="F770" s="258" t="s">
        <v>1056</v>
      </c>
      <c r="G770" s="259" t="s">
        <v>295</v>
      </c>
      <c r="H770" s="260">
        <v>18</v>
      </c>
      <c r="I770" s="261"/>
      <c r="J770" s="262">
        <f>ROUND(I770*H770,2)</f>
        <v>0</v>
      </c>
      <c r="K770" s="258" t="s">
        <v>19</v>
      </c>
      <c r="L770" s="263"/>
      <c r="M770" s="264" t="s">
        <v>19</v>
      </c>
      <c r="N770" s="265" t="s">
        <v>46</v>
      </c>
      <c r="O770" s="85"/>
      <c r="P770" s="214">
        <f>O770*H770</f>
        <v>0</v>
      </c>
      <c r="Q770" s="214">
        <v>0.0011999999999999999</v>
      </c>
      <c r="R770" s="214">
        <f>Q770*H770</f>
        <v>0.021599999999999998</v>
      </c>
      <c r="S770" s="214">
        <v>0</v>
      </c>
      <c r="T770" s="215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16" t="s">
        <v>414</v>
      </c>
      <c r="AT770" s="216" t="s">
        <v>299</v>
      </c>
      <c r="AU770" s="216" t="s">
        <v>85</v>
      </c>
      <c r="AY770" s="18" t="s">
        <v>156</v>
      </c>
      <c r="BE770" s="217">
        <f>IF(N770="základní",J770,0)</f>
        <v>0</v>
      </c>
      <c r="BF770" s="217">
        <f>IF(N770="snížená",J770,0)</f>
        <v>0</v>
      </c>
      <c r="BG770" s="217">
        <f>IF(N770="zákl. přenesená",J770,0)</f>
        <v>0</v>
      </c>
      <c r="BH770" s="217">
        <f>IF(N770="sníž. přenesená",J770,0)</f>
        <v>0</v>
      </c>
      <c r="BI770" s="217">
        <f>IF(N770="nulová",J770,0)</f>
        <v>0</v>
      </c>
      <c r="BJ770" s="18" t="s">
        <v>83</v>
      </c>
      <c r="BK770" s="217">
        <f>ROUND(I770*H770,2)</f>
        <v>0</v>
      </c>
      <c r="BL770" s="18" t="s">
        <v>321</v>
      </c>
      <c r="BM770" s="216" t="s">
        <v>1057</v>
      </c>
    </row>
    <row r="771" s="14" customFormat="1">
      <c r="A771" s="14"/>
      <c r="B771" s="234"/>
      <c r="C771" s="235"/>
      <c r="D771" s="225" t="s">
        <v>168</v>
      </c>
      <c r="E771" s="236" t="s">
        <v>19</v>
      </c>
      <c r="F771" s="237" t="s">
        <v>1058</v>
      </c>
      <c r="G771" s="235"/>
      <c r="H771" s="238">
        <v>18</v>
      </c>
      <c r="I771" s="239"/>
      <c r="J771" s="235"/>
      <c r="K771" s="235"/>
      <c r="L771" s="240"/>
      <c r="M771" s="241"/>
      <c r="N771" s="242"/>
      <c r="O771" s="242"/>
      <c r="P771" s="242"/>
      <c r="Q771" s="242"/>
      <c r="R771" s="242"/>
      <c r="S771" s="242"/>
      <c r="T771" s="24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4" t="s">
        <v>168</v>
      </c>
      <c r="AU771" s="244" t="s">
        <v>85</v>
      </c>
      <c r="AV771" s="14" t="s">
        <v>85</v>
      </c>
      <c r="AW771" s="14" t="s">
        <v>35</v>
      </c>
      <c r="AX771" s="14" t="s">
        <v>83</v>
      </c>
      <c r="AY771" s="244" t="s">
        <v>156</v>
      </c>
    </row>
    <row r="772" s="2" customFormat="1" ht="21.75" customHeight="1">
      <c r="A772" s="39"/>
      <c r="B772" s="40"/>
      <c r="C772" s="256" t="s">
        <v>1059</v>
      </c>
      <c r="D772" s="256" t="s">
        <v>299</v>
      </c>
      <c r="E772" s="257" t="s">
        <v>1060</v>
      </c>
      <c r="F772" s="258" t="s">
        <v>1061</v>
      </c>
      <c r="G772" s="259" t="s">
        <v>295</v>
      </c>
      <c r="H772" s="260">
        <v>4</v>
      </c>
      <c r="I772" s="261"/>
      <c r="J772" s="262">
        <f>ROUND(I772*H772,2)</f>
        <v>0</v>
      </c>
      <c r="K772" s="258" t="s">
        <v>19</v>
      </c>
      <c r="L772" s="263"/>
      <c r="M772" s="264" t="s">
        <v>19</v>
      </c>
      <c r="N772" s="265" t="s">
        <v>46</v>
      </c>
      <c r="O772" s="85"/>
      <c r="P772" s="214">
        <f>O772*H772</f>
        <v>0</v>
      </c>
      <c r="Q772" s="214">
        <v>0.0014</v>
      </c>
      <c r="R772" s="214">
        <f>Q772*H772</f>
        <v>0.0055999999999999999</v>
      </c>
      <c r="S772" s="214">
        <v>0</v>
      </c>
      <c r="T772" s="215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16" t="s">
        <v>414</v>
      </c>
      <c r="AT772" s="216" t="s">
        <v>299</v>
      </c>
      <c r="AU772" s="216" t="s">
        <v>85</v>
      </c>
      <c r="AY772" s="18" t="s">
        <v>156</v>
      </c>
      <c r="BE772" s="217">
        <f>IF(N772="základní",J772,0)</f>
        <v>0</v>
      </c>
      <c r="BF772" s="217">
        <f>IF(N772="snížená",J772,0)</f>
        <v>0</v>
      </c>
      <c r="BG772" s="217">
        <f>IF(N772="zákl. přenesená",J772,0)</f>
        <v>0</v>
      </c>
      <c r="BH772" s="217">
        <f>IF(N772="sníž. přenesená",J772,0)</f>
        <v>0</v>
      </c>
      <c r="BI772" s="217">
        <f>IF(N772="nulová",J772,0)</f>
        <v>0</v>
      </c>
      <c r="BJ772" s="18" t="s">
        <v>83</v>
      </c>
      <c r="BK772" s="217">
        <f>ROUND(I772*H772,2)</f>
        <v>0</v>
      </c>
      <c r="BL772" s="18" t="s">
        <v>321</v>
      </c>
      <c r="BM772" s="216" t="s">
        <v>1062</v>
      </c>
    </row>
    <row r="773" s="14" customFormat="1">
      <c r="A773" s="14"/>
      <c r="B773" s="234"/>
      <c r="C773" s="235"/>
      <c r="D773" s="225" t="s">
        <v>168</v>
      </c>
      <c r="E773" s="236" t="s">
        <v>19</v>
      </c>
      <c r="F773" s="237" t="s">
        <v>1063</v>
      </c>
      <c r="G773" s="235"/>
      <c r="H773" s="238">
        <v>4</v>
      </c>
      <c r="I773" s="239"/>
      <c r="J773" s="235"/>
      <c r="K773" s="235"/>
      <c r="L773" s="240"/>
      <c r="M773" s="241"/>
      <c r="N773" s="242"/>
      <c r="O773" s="242"/>
      <c r="P773" s="242"/>
      <c r="Q773" s="242"/>
      <c r="R773" s="242"/>
      <c r="S773" s="242"/>
      <c r="T773" s="24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4" t="s">
        <v>168</v>
      </c>
      <c r="AU773" s="244" t="s">
        <v>85</v>
      </c>
      <c r="AV773" s="14" t="s">
        <v>85</v>
      </c>
      <c r="AW773" s="14" t="s">
        <v>35</v>
      </c>
      <c r="AX773" s="14" t="s">
        <v>83</v>
      </c>
      <c r="AY773" s="244" t="s">
        <v>156</v>
      </c>
    </row>
    <row r="774" s="2" customFormat="1" ht="24.15" customHeight="1">
      <c r="A774" s="39"/>
      <c r="B774" s="40"/>
      <c r="C774" s="205" t="s">
        <v>1064</v>
      </c>
      <c r="D774" s="205" t="s">
        <v>159</v>
      </c>
      <c r="E774" s="206" t="s">
        <v>1065</v>
      </c>
      <c r="F774" s="207" t="s">
        <v>1066</v>
      </c>
      <c r="G774" s="208" t="s">
        <v>295</v>
      </c>
      <c r="H774" s="209">
        <v>8</v>
      </c>
      <c r="I774" s="210"/>
      <c r="J774" s="211">
        <f>ROUND(I774*H774,2)</f>
        <v>0</v>
      </c>
      <c r="K774" s="207" t="s">
        <v>163</v>
      </c>
      <c r="L774" s="45"/>
      <c r="M774" s="212" t="s">
        <v>19</v>
      </c>
      <c r="N774" s="213" t="s">
        <v>46</v>
      </c>
      <c r="O774" s="85"/>
      <c r="P774" s="214">
        <f>O774*H774</f>
        <v>0</v>
      </c>
      <c r="Q774" s="214">
        <v>0</v>
      </c>
      <c r="R774" s="214">
        <f>Q774*H774</f>
        <v>0</v>
      </c>
      <c r="S774" s="214">
        <v>0</v>
      </c>
      <c r="T774" s="215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16" t="s">
        <v>321</v>
      </c>
      <c r="AT774" s="216" t="s">
        <v>159</v>
      </c>
      <c r="AU774" s="216" t="s">
        <v>85</v>
      </c>
      <c r="AY774" s="18" t="s">
        <v>156</v>
      </c>
      <c r="BE774" s="217">
        <f>IF(N774="základní",J774,0)</f>
        <v>0</v>
      </c>
      <c r="BF774" s="217">
        <f>IF(N774="snížená",J774,0)</f>
        <v>0</v>
      </c>
      <c r="BG774" s="217">
        <f>IF(N774="zákl. přenesená",J774,0)</f>
        <v>0</v>
      </c>
      <c r="BH774" s="217">
        <f>IF(N774="sníž. přenesená",J774,0)</f>
        <v>0</v>
      </c>
      <c r="BI774" s="217">
        <f>IF(N774="nulová",J774,0)</f>
        <v>0</v>
      </c>
      <c r="BJ774" s="18" t="s">
        <v>83</v>
      </c>
      <c r="BK774" s="217">
        <f>ROUND(I774*H774,2)</f>
        <v>0</v>
      </c>
      <c r="BL774" s="18" t="s">
        <v>321</v>
      </c>
      <c r="BM774" s="216" t="s">
        <v>1067</v>
      </c>
    </row>
    <row r="775" s="2" customFormat="1">
      <c r="A775" s="39"/>
      <c r="B775" s="40"/>
      <c r="C775" s="41"/>
      <c r="D775" s="218" t="s">
        <v>166</v>
      </c>
      <c r="E775" s="41"/>
      <c r="F775" s="219" t="s">
        <v>1068</v>
      </c>
      <c r="G775" s="41"/>
      <c r="H775" s="41"/>
      <c r="I775" s="220"/>
      <c r="J775" s="41"/>
      <c r="K775" s="41"/>
      <c r="L775" s="45"/>
      <c r="M775" s="221"/>
      <c r="N775" s="222"/>
      <c r="O775" s="85"/>
      <c r="P775" s="85"/>
      <c r="Q775" s="85"/>
      <c r="R775" s="85"/>
      <c r="S775" s="85"/>
      <c r="T775" s="86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166</v>
      </c>
      <c r="AU775" s="18" t="s">
        <v>85</v>
      </c>
    </row>
    <row r="776" s="14" customFormat="1">
      <c r="A776" s="14"/>
      <c r="B776" s="234"/>
      <c r="C776" s="235"/>
      <c r="D776" s="225" t="s">
        <v>168</v>
      </c>
      <c r="E776" s="236" t="s">
        <v>19</v>
      </c>
      <c r="F776" s="237" t="s">
        <v>1069</v>
      </c>
      <c r="G776" s="235"/>
      <c r="H776" s="238">
        <v>1</v>
      </c>
      <c r="I776" s="239"/>
      <c r="J776" s="235"/>
      <c r="K776" s="235"/>
      <c r="L776" s="240"/>
      <c r="M776" s="241"/>
      <c r="N776" s="242"/>
      <c r="O776" s="242"/>
      <c r="P776" s="242"/>
      <c r="Q776" s="242"/>
      <c r="R776" s="242"/>
      <c r="S776" s="242"/>
      <c r="T776" s="24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4" t="s">
        <v>168</v>
      </c>
      <c r="AU776" s="244" t="s">
        <v>85</v>
      </c>
      <c r="AV776" s="14" t="s">
        <v>85</v>
      </c>
      <c r="AW776" s="14" t="s">
        <v>35</v>
      </c>
      <c r="AX776" s="14" t="s">
        <v>75</v>
      </c>
      <c r="AY776" s="244" t="s">
        <v>156</v>
      </c>
    </row>
    <row r="777" s="14" customFormat="1">
      <c r="A777" s="14"/>
      <c r="B777" s="234"/>
      <c r="C777" s="235"/>
      <c r="D777" s="225" t="s">
        <v>168</v>
      </c>
      <c r="E777" s="236" t="s">
        <v>19</v>
      </c>
      <c r="F777" s="237" t="s">
        <v>1070</v>
      </c>
      <c r="G777" s="235"/>
      <c r="H777" s="238">
        <v>3</v>
      </c>
      <c r="I777" s="239"/>
      <c r="J777" s="235"/>
      <c r="K777" s="235"/>
      <c r="L777" s="240"/>
      <c r="M777" s="241"/>
      <c r="N777" s="242"/>
      <c r="O777" s="242"/>
      <c r="P777" s="242"/>
      <c r="Q777" s="242"/>
      <c r="R777" s="242"/>
      <c r="S777" s="242"/>
      <c r="T777" s="24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4" t="s">
        <v>168</v>
      </c>
      <c r="AU777" s="244" t="s">
        <v>85</v>
      </c>
      <c r="AV777" s="14" t="s">
        <v>85</v>
      </c>
      <c r="AW777" s="14" t="s">
        <v>35</v>
      </c>
      <c r="AX777" s="14" t="s">
        <v>75</v>
      </c>
      <c r="AY777" s="244" t="s">
        <v>156</v>
      </c>
    </row>
    <row r="778" s="14" customFormat="1">
      <c r="A778" s="14"/>
      <c r="B778" s="234"/>
      <c r="C778" s="235"/>
      <c r="D778" s="225" t="s">
        <v>168</v>
      </c>
      <c r="E778" s="236" t="s">
        <v>19</v>
      </c>
      <c r="F778" s="237" t="s">
        <v>1071</v>
      </c>
      <c r="G778" s="235"/>
      <c r="H778" s="238">
        <v>3</v>
      </c>
      <c r="I778" s="239"/>
      <c r="J778" s="235"/>
      <c r="K778" s="235"/>
      <c r="L778" s="240"/>
      <c r="M778" s="241"/>
      <c r="N778" s="242"/>
      <c r="O778" s="242"/>
      <c r="P778" s="242"/>
      <c r="Q778" s="242"/>
      <c r="R778" s="242"/>
      <c r="S778" s="242"/>
      <c r="T778" s="24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4" t="s">
        <v>168</v>
      </c>
      <c r="AU778" s="244" t="s">
        <v>85</v>
      </c>
      <c r="AV778" s="14" t="s">
        <v>85</v>
      </c>
      <c r="AW778" s="14" t="s">
        <v>35</v>
      </c>
      <c r="AX778" s="14" t="s">
        <v>75</v>
      </c>
      <c r="AY778" s="244" t="s">
        <v>156</v>
      </c>
    </row>
    <row r="779" s="14" customFormat="1">
      <c r="A779" s="14"/>
      <c r="B779" s="234"/>
      <c r="C779" s="235"/>
      <c r="D779" s="225" t="s">
        <v>168</v>
      </c>
      <c r="E779" s="236" t="s">
        <v>19</v>
      </c>
      <c r="F779" s="237" t="s">
        <v>1072</v>
      </c>
      <c r="G779" s="235"/>
      <c r="H779" s="238">
        <v>1</v>
      </c>
      <c r="I779" s="239"/>
      <c r="J779" s="235"/>
      <c r="K779" s="235"/>
      <c r="L779" s="240"/>
      <c r="M779" s="241"/>
      <c r="N779" s="242"/>
      <c r="O779" s="242"/>
      <c r="P779" s="242"/>
      <c r="Q779" s="242"/>
      <c r="R779" s="242"/>
      <c r="S779" s="242"/>
      <c r="T779" s="24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4" t="s">
        <v>168</v>
      </c>
      <c r="AU779" s="244" t="s">
        <v>85</v>
      </c>
      <c r="AV779" s="14" t="s">
        <v>85</v>
      </c>
      <c r="AW779" s="14" t="s">
        <v>35</v>
      </c>
      <c r="AX779" s="14" t="s">
        <v>75</v>
      </c>
      <c r="AY779" s="244" t="s">
        <v>156</v>
      </c>
    </row>
    <row r="780" s="15" customFormat="1">
      <c r="A780" s="15"/>
      <c r="B780" s="245"/>
      <c r="C780" s="246"/>
      <c r="D780" s="225" t="s">
        <v>168</v>
      </c>
      <c r="E780" s="247" t="s">
        <v>19</v>
      </c>
      <c r="F780" s="248" t="s">
        <v>196</v>
      </c>
      <c r="G780" s="246"/>
      <c r="H780" s="249">
        <v>8</v>
      </c>
      <c r="I780" s="250"/>
      <c r="J780" s="246"/>
      <c r="K780" s="246"/>
      <c r="L780" s="251"/>
      <c r="M780" s="252"/>
      <c r="N780" s="253"/>
      <c r="O780" s="253"/>
      <c r="P780" s="253"/>
      <c r="Q780" s="253"/>
      <c r="R780" s="253"/>
      <c r="S780" s="253"/>
      <c r="T780" s="254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55" t="s">
        <v>168</v>
      </c>
      <c r="AU780" s="255" t="s">
        <v>85</v>
      </c>
      <c r="AV780" s="15" t="s">
        <v>164</v>
      </c>
      <c r="AW780" s="15" t="s">
        <v>35</v>
      </c>
      <c r="AX780" s="15" t="s">
        <v>83</v>
      </c>
      <c r="AY780" s="255" t="s">
        <v>156</v>
      </c>
    </row>
    <row r="781" s="2" customFormat="1" ht="16.5" customHeight="1">
      <c r="A781" s="39"/>
      <c r="B781" s="40"/>
      <c r="C781" s="205" t="s">
        <v>1073</v>
      </c>
      <c r="D781" s="205" t="s">
        <v>159</v>
      </c>
      <c r="E781" s="206" t="s">
        <v>1074</v>
      </c>
      <c r="F781" s="207" t="s">
        <v>1075</v>
      </c>
      <c r="G781" s="208" t="s">
        <v>295</v>
      </c>
      <c r="H781" s="209">
        <v>2</v>
      </c>
      <c r="I781" s="210"/>
      <c r="J781" s="211">
        <f>ROUND(I781*H781,2)</f>
        <v>0</v>
      </c>
      <c r="K781" s="207" t="s">
        <v>163</v>
      </c>
      <c r="L781" s="45"/>
      <c r="M781" s="212" t="s">
        <v>19</v>
      </c>
      <c r="N781" s="213" t="s">
        <v>46</v>
      </c>
      <c r="O781" s="85"/>
      <c r="P781" s="214">
        <f>O781*H781</f>
        <v>0</v>
      </c>
      <c r="Q781" s="214">
        <v>0</v>
      </c>
      <c r="R781" s="214">
        <f>Q781*H781</f>
        <v>0</v>
      </c>
      <c r="S781" s="214">
        <v>0</v>
      </c>
      <c r="T781" s="215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16" t="s">
        <v>321</v>
      </c>
      <c r="AT781" s="216" t="s">
        <v>159</v>
      </c>
      <c r="AU781" s="216" t="s">
        <v>85</v>
      </c>
      <c r="AY781" s="18" t="s">
        <v>156</v>
      </c>
      <c r="BE781" s="217">
        <f>IF(N781="základní",J781,0)</f>
        <v>0</v>
      </c>
      <c r="BF781" s="217">
        <f>IF(N781="snížená",J781,0)</f>
        <v>0</v>
      </c>
      <c r="BG781" s="217">
        <f>IF(N781="zákl. přenesená",J781,0)</f>
        <v>0</v>
      </c>
      <c r="BH781" s="217">
        <f>IF(N781="sníž. přenesená",J781,0)</f>
        <v>0</v>
      </c>
      <c r="BI781" s="217">
        <f>IF(N781="nulová",J781,0)</f>
        <v>0</v>
      </c>
      <c r="BJ781" s="18" t="s">
        <v>83</v>
      </c>
      <c r="BK781" s="217">
        <f>ROUND(I781*H781,2)</f>
        <v>0</v>
      </c>
      <c r="BL781" s="18" t="s">
        <v>321</v>
      </c>
      <c r="BM781" s="216" t="s">
        <v>1076</v>
      </c>
    </row>
    <row r="782" s="2" customFormat="1">
      <c r="A782" s="39"/>
      <c r="B782" s="40"/>
      <c r="C782" s="41"/>
      <c r="D782" s="218" t="s">
        <v>166</v>
      </c>
      <c r="E782" s="41"/>
      <c r="F782" s="219" t="s">
        <v>1077</v>
      </c>
      <c r="G782" s="41"/>
      <c r="H782" s="41"/>
      <c r="I782" s="220"/>
      <c r="J782" s="41"/>
      <c r="K782" s="41"/>
      <c r="L782" s="45"/>
      <c r="M782" s="221"/>
      <c r="N782" s="222"/>
      <c r="O782" s="85"/>
      <c r="P782" s="85"/>
      <c r="Q782" s="85"/>
      <c r="R782" s="85"/>
      <c r="S782" s="85"/>
      <c r="T782" s="86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166</v>
      </c>
      <c r="AU782" s="18" t="s">
        <v>85</v>
      </c>
    </row>
    <row r="783" s="2" customFormat="1" ht="24.15" customHeight="1">
      <c r="A783" s="39"/>
      <c r="B783" s="40"/>
      <c r="C783" s="205" t="s">
        <v>1078</v>
      </c>
      <c r="D783" s="205" t="s">
        <v>159</v>
      </c>
      <c r="E783" s="206" t="s">
        <v>1079</v>
      </c>
      <c r="F783" s="207" t="s">
        <v>1080</v>
      </c>
      <c r="G783" s="208" t="s">
        <v>295</v>
      </c>
      <c r="H783" s="209">
        <v>8</v>
      </c>
      <c r="I783" s="210"/>
      <c r="J783" s="211">
        <f>ROUND(I783*H783,2)</f>
        <v>0</v>
      </c>
      <c r="K783" s="207" t="s">
        <v>163</v>
      </c>
      <c r="L783" s="45"/>
      <c r="M783" s="212" t="s">
        <v>19</v>
      </c>
      <c r="N783" s="213" t="s">
        <v>46</v>
      </c>
      <c r="O783" s="85"/>
      <c r="P783" s="214">
        <f>O783*H783</f>
        <v>0</v>
      </c>
      <c r="Q783" s="214">
        <v>0</v>
      </c>
      <c r="R783" s="214">
        <f>Q783*H783</f>
        <v>0</v>
      </c>
      <c r="S783" s="214">
        <v>0</v>
      </c>
      <c r="T783" s="215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16" t="s">
        <v>321</v>
      </c>
      <c r="AT783" s="216" t="s">
        <v>159</v>
      </c>
      <c r="AU783" s="216" t="s">
        <v>85</v>
      </c>
      <c r="AY783" s="18" t="s">
        <v>156</v>
      </c>
      <c r="BE783" s="217">
        <f>IF(N783="základní",J783,0)</f>
        <v>0</v>
      </c>
      <c r="BF783" s="217">
        <f>IF(N783="snížená",J783,0)</f>
        <v>0</v>
      </c>
      <c r="BG783" s="217">
        <f>IF(N783="zákl. přenesená",J783,0)</f>
        <v>0</v>
      </c>
      <c r="BH783" s="217">
        <f>IF(N783="sníž. přenesená",J783,0)</f>
        <v>0</v>
      </c>
      <c r="BI783" s="217">
        <f>IF(N783="nulová",J783,0)</f>
        <v>0</v>
      </c>
      <c r="BJ783" s="18" t="s">
        <v>83</v>
      </c>
      <c r="BK783" s="217">
        <f>ROUND(I783*H783,2)</f>
        <v>0</v>
      </c>
      <c r="BL783" s="18" t="s">
        <v>321</v>
      </c>
      <c r="BM783" s="216" t="s">
        <v>1081</v>
      </c>
    </row>
    <row r="784" s="2" customFormat="1">
      <c r="A784" s="39"/>
      <c r="B784" s="40"/>
      <c r="C784" s="41"/>
      <c r="D784" s="218" t="s">
        <v>166</v>
      </c>
      <c r="E784" s="41"/>
      <c r="F784" s="219" t="s">
        <v>1082</v>
      </c>
      <c r="G784" s="41"/>
      <c r="H784" s="41"/>
      <c r="I784" s="220"/>
      <c r="J784" s="41"/>
      <c r="K784" s="41"/>
      <c r="L784" s="45"/>
      <c r="M784" s="221"/>
      <c r="N784" s="222"/>
      <c r="O784" s="85"/>
      <c r="P784" s="85"/>
      <c r="Q784" s="85"/>
      <c r="R784" s="85"/>
      <c r="S784" s="85"/>
      <c r="T784" s="86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166</v>
      </c>
      <c r="AU784" s="18" t="s">
        <v>85</v>
      </c>
    </row>
    <row r="785" s="14" customFormat="1">
      <c r="A785" s="14"/>
      <c r="B785" s="234"/>
      <c r="C785" s="235"/>
      <c r="D785" s="225" t="s">
        <v>168</v>
      </c>
      <c r="E785" s="236" t="s">
        <v>19</v>
      </c>
      <c r="F785" s="237" t="s">
        <v>1069</v>
      </c>
      <c r="G785" s="235"/>
      <c r="H785" s="238">
        <v>1</v>
      </c>
      <c r="I785" s="239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4" t="s">
        <v>168</v>
      </c>
      <c r="AU785" s="244" t="s">
        <v>85</v>
      </c>
      <c r="AV785" s="14" t="s">
        <v>85</v>
      </c>
      <c r="AW785" s="14" t="s">
        <v>35</v>
      </c>
      <c r="AX785" s="14" t="s">
        <v>75</v>
      </c>
      <c r="AY785" s="244" t="s">
        <v>156</v>
      </c>
    </row>
    <row r="786" s="14" customFormat="1">
      <c r="A786" s="14"/>
      <c r="B786" s="234"/>
      <c r="C786" s="235"/>
      <c r="D786" s="225" t="s">
        <v>168</v>
      </c>
      <c r="E786" s="236" t="s">
        <v>19</v>
      </c>
      <c r="F786" s="237" t="s">
        <v>1070</v>
      </c>
      <c r="G786" s="235"/>
      <c r="H786" s="238">
        <v>3</v>
      </c>
      <c r="I786" s="239"/>
      <c r="J786" s="235"/>
      <c r="K786" s="235"/>
      <c r="L786" s="240"/>
      <c r="M786" s="241"/>
      <c r="N786" s="242"/>
      <c r="O786" s="242"/>
      <c r="P786" s="242"/>
      <c r="Q786" s="242"/>
      <c r="R786" s="242"/>
      <c r="S786" s="242"/>
      <c r="T786" s="24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4" t="s">
        <v>168</v>
      </c>
      <c r="AU786" s="244" t="s">
        <v>85</v>
      </c>
      <c r="AV786" s="14" t="s">
        <v>85</v>
      </c>
      <c r="AW786" s="14" t="s">
        <v>35</v>
      </c>
      <c r="AX786" s="14" t="s">
        <v>75</v>
      </c>
      <c r="AY786" s="244" t="s">
        <v>156</v>
      </c>
    </row>
    <row r="787" s="14" customFormat="1">
      <c r="A787" s="14"/>
      <c r="B787" s="234"/>
      <c r="C787" s="235"/>
      <c r="D787" s="225" t="s">
        <v>168</v>
      </c>
      <c r="E787" s="236" t="s">
        <v>19</v>
      </c>
      <c r="F787" s="237" t="s">
        <v>1083</v>
      </c>
      <c r="G787" s="235"/>
      <c r="H787" s="238">
        <v>4</v>
      </c>
      <c r="I787" s="239"/>
      <c r="J787" s="235"/>
      <c r="K787" s="235"/>
      <c r="L787" s="240"/>
      <c r="M787" s="241"/>
      <c r="N787" s="242"/>
      <c r="O787" s="242"/>
      <c r="P787" s="242"/>
      <c r="Q787" s="242"/>
      <c r="R787" s="242"/>
      <c r="S787" s="242"/>
      <c r="T787" s="24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4" t="s">
        <v>168</v>
      </c>
      <c r="AU787" s="244" t="s">
        <v>85</v>
      </c>
      <c r="AV787" s="14" t="s">
        <v>85</v>
      </c>
      <c r="AW787" s="14" t="s">
        <v>35</v>
      </c>
      <c r="AX787" s="14" t="s">
        <v>75</v>
      </c>
      <c r="AY787" s="244" t="s">
        <v>156</v>
      </c>
    </row>
    <row r="788" s="15" customFormat="1">
      <c r="A788" s="15"/>
      <c r="B788" s="245"/>
      <c r="C788" s="246"/>
      <c r="D788" s="225" t="s">
        <v>168</v>
      </c>
      <c r="E788" s="247" t="s">
        <v>19</v>
      </c>
      <c r="F788" s="248" t="s">
        <v>196</v>
      </c>
      <c r="G788" s="246"/>
      <c r="H788" s="249">
        <v>8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55" t="s">
        <v>168</v>
      </c>
      <c r="AU788" s="255" t="s">
        <v>85</v>
      </c>
      <c r="AV788" s="15" t="s">
        <v>164</v>
      </c>
      <c r="AW788" s="15" t="s">
        <v>35</v>
      </c>
      <c r="AX788" s="15" t="s">
        <v>83</v>
      </c>
      <c r="AY788" s="255" t="s">
        <v>156</v>
      </c>
    </row>
    <row r="789" s="2" customFormat="1" ht="16.5" customHeight="1">
      <c r="A789" s="39"/>
      <c r="B789" s="40"/>
      <c r="C789" s="205" t="s">
        <v>1084</v>
      </c>
      <c r="D789" s="205" t="s">
        <v>159</v>
      </c>
      <c r="E789" s="206" t="s">
        <v>1085</v>
      </c>
      <c r="F789" s="207" t="s">
        <v>1086</v>
      </c>
      <c r="G789" s="208" t="s">
        <v>295</v>
      </c>
      <c r="H789" s="209">
        <v>3</v>
      </c>
      <c r="I789" s="210"/>
      <c r="J789" s="211">
        <f>ROUND(I789*H789,2)</f>
        <v>0</v>
      </c>
      <c r="K789" s="207" t="s">
        <v>163</v>
      </c>
      <c r="L789" s="45"/>
      <c r="M789" s="212" t="s">
        <v>19</v>
      </c>
      <c r="N789" s="213" t="s">
        <v>46</v>
      </c>
      <c r="O789" s="85"/>
      <c r="P789" s="214">
        <f>O789*H789</f>
        <v>0</v>
      </c>
      <c r="Q789" s="214">
        <v>0</v>
      </c>
      <c r="R789" s="214">
        <f>Q789*H789</f>
        <v>0</v>
      </c>
      <c r="S789" s="214">
        <v>0</v>
      </c>
      <c r="T789" s="215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16" t="s">
        <v>321</v>
      </c>
      <c r="AT789" s="216" t="s">
        <v>159</v>
      </c>
      <c r="AU789" s="216" t="s">
        <v>85</v>
      </c>
      <c r="AY789" s="18" t="s">
        <v>156</v>
      </c>
      <c r="BE789" s="217">
        <f>IF(N789="základní",J789,0)</f>
        <v>0</v>
      </c>
      <c r="BF789" s="217">
        <f>IF(N789="snížená",J789,0)</f>
        <v>0</v>
      </c>
      <c r="BG789" s="217">
        <f>IF(N789="zákl. přenesená",J789,0)</f>
        <v>0</v>
      </c>
      <c r="BH789" s="217">
        <f>IF(N789="sníž. přenesená",J789,0)</f>
        <v>0</v>
      </c>
      <c r="BI789" s="217">
        <f>IF(N789="nulová",J789,0)</f>
        <v>0</v>
      </c>
      <c r="BJ789" s="18" t="s">
        <v>83</v>
      </c>
      <c r="BK789" s="217">
        <f>ROUND(I789*H789,2)</f>
        <v>0</v>
      </c>
      <c r="BL789" s="18" t="s">
        <v>321</v>
      </c>
      <c r="BM789" s="216" t="s">
        <v>1087</v>
      </c>
    </row>
    <row r="790" s="2" customFormat="1">
      <c r="A790" s="39"/>
      <c r="B790" s="40"/>
      <c r="C790" s="41"/>
      <c r="D790" s="218" t="s">
        <v>166</v>
      </c>
      <c r="E790" s="41"/>
      <c r="F790" s="219" t="s">
        <v>1088</v>
      </c>
      <c r="G790" s="41"/>
      <c r="H790" s="41"/>
      <c r="I790" s="220"/>
      <c r="J790" s="41"/>
      <c r="K790" s="41"/>
      <c r="L790" s="45"/>
      <c r="M790" s="221"/>
      <c r="N790" s="222"/>
      <c r="O790" s="85"/>
      <c r="P790" s="85"/>
      <c r="Q790" s="85"/>
      <c r="R790" s="85"/>
      <c r="S790" s="85"/>
      <c r="T790" s="86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166</v>
      </c>
      <c r="AU790" s="18" t="s">
        <v>85</v>
      </c>
    </row>
    <row r="791" s="2" customFormat="1" ht="16.5" customHeight="1">
      <c r="A791" s="39"/>
      <c r="B791" s="40"/>
      <c r="C791" s="205" t="s">
        <v>1089</v>
      </c>
      <c r="D791" s="205" t="s">
        <v>159</v>
      </c>
      <c r="E791" s="206" t="s">
        <v>1090</v>
      </c>
      <c r="F791" s="207" t="s">
        <v>1091</v>
      </c>
      <c r="G791" s="208" t="s">
        <v>295</v>
      </c>
      <c r="H791" s="209">
        <v>1</v>
      </c>
      <c r="I791" s="210"/>
      <c r="J791" s="211">
        <f>ROUND(I791*H791,2)</f>
        <v>0</v>
      </c>
      <c r="K791" s="207" t="s">
        <v>163</v>
      </c>
      <c r="L791" s="45"/>
      <c r="M791" s="212" t="s">
        <v>19</v>
      </c>
      <c r="N791" s="213" t="s">
        <v>46</v>
      </c>
      <c r="O791" s="85"/>
      <c r="P791" s="214">
        <f>O791*H791</f>
        <v>0</v>
      </c>
      <c r="Q791" s="214">
        <v>0</v>
      </c>
      <c r="R791" s="214">
        <f>Q791*H791</f>
        <v>0</v>
      </c>
      <c r="S791" s="214">
        <v>0</v>
      </c>
      <c r="T791" s="215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16" t="s">
        <v>321</v>
      </c>
      <c r="AT791" s="216" t="s">
        <v>159</v>
      </c>
      <c r="AU791" s="216" t="s">
        <v>85</v>
      </c>
      <c r="AY791" s="18" t="s">
        <v>156</v>
      </c>
      <c r="BE791" s="217">
        <f>IF(N791="základní",J791,0)</f>
        <v>0</v>
      </c>
      <c r="BF791" s="217">
        <f>IF(N791="snížená",J791,0)</f>
        <v>0</v>
      </c>
      <c r="BG791" s="217">
        <f>IF(N791="zákl. přenesená",J791,0)</f>
        <v>0</v>
      </c>
      <c r="BH791" s="217">
        <f>IF(N791="sníž. přenesená",J791,0)</f>
        <v>0</v>
      </c>
      <c r="BI791" s="217">
        <f>IF(N791="nulová",J791,0)</f>
        <v>0</v>
      </c>
      <c r="BJ791" s="18" t="s">
        <v>83</v>
      </c>
      <c r="BK791" s="217">
        <f>ROUND(I791*H791,2)</f>
        <v>0</v>
      </c>
      <c r="BL791" s="18" t="s">
        <v>321</v>
      </c>
      <c r="BM791" s="216" t="s">
        <v>1092</v>
      </c>
    </row>
    <row r="792" s="2" customFormat="1">
      <c r="A792" s="39"/>
      <c r="B792" s="40"/>
      <c r="C792" s="41"/>
      <c r="D792" s="218" t="s">
        <v>166</v>
      </c>
      <c r="E792" s="41"/>
      <c r="F792" s="219" t="s">
        <v>1093</v>
      </c>
      <c r="G792" s="41"/>
      <c r="H792" s="41"/>
      <c r="I792" s="220"/>
      <c r="J792" s="41"/>
      <c r="K792" s="41"/>
      <c r="L792" s="45"/>
      <c r="M792" s="221"/>
      <c r="N792" s="222"/>
      <c r="O792" s="85"/>
      <c r="P792" s="85"/>
      <c r="Q792" s="85"/>
      <c r="R792" s="85"/>
      <c r="S792" s="85"/>
      <c r="T792" s="86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166</v>
      </c>
      <c r="AU792" s="18" t="s">
        <v>85</v>
      </c>
    </row>
    <row r="793" s="2" customFormat="1" ht="16.5" customHeight="1">
      <c r="A793" s="39"/>
      <c r="B793" s="40"/>
      <c r="C793" s="205" t="s">
        <v>1094</v>
      </c>
      <c r="D793" s="205" t="s">
        <v>159</v>
      </c>
      <c r="E793" s="206" t="s">
        <v>1095</v>
      </c>
      <c r="F793" s="207" t="s">
        <v>1096</v>
      </c>
      <c r="G793" s="208" t="s">
        <v>295</v>
      </c>
      <c r="H793" s="209">
        <v>4</v>
      </c>
      <c r="I793" s="210"/>
      <c r="J793" s="211">
        <f>ROUND(I793*H793,2)</f>
        <v>0</v>
      </c>
      <c r="K793" s="207" t="s">
        <v>163</v>
      </c>
      <c r="L793" s="45"/>
      <c r="M793" s="212" t="s">
        <v>19</v>
      </c>
      <c r="N793" s="213" t="s">
        <v>46</v>
      </c>
      <c r="O793" s="85"/>
      <c r="P793" s="214">
        <f>O793*H793</f>
        <v>0</v>
      </c>
      <c r="Q793" s="214">
        <v>0</v>
      </c>
      <c r="R793" s="214">
        <f>Q793*H793</f>
        <v>0</v>
      </c>
      <c r="S793" s="214">
        <v>0</v>
      </c>
      <c r="T793" s="215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16" t="s">
        <v>321</v>
      </c>
      <c r="AT793" s="216" t="s">
        <v>159</v>
      </c>
      <c r="AU793" s="216" t="s">
        <v>85</v>
      </c>
      <c r="AY793" s="18" t="s">
        <v>156</v>
      </c>
      <c r="BE793" s="217">
        <f>IF(N793="základní",J793,0)</f>
        <v>0</v>
      </c>
      <c r="BF793" s="217">
        <f>IF(N793="snížená",J793,0)</f>
        <v>0</v>
      </c>
      <c r="BG793" s="217">
        <f>IF(N793="zákl. přenesená",J793,0)</f>
        <v>0</v>
      </c>
      <c r="BH793" s="217">
        <f>IF(N793="sníž. přenesená",J793,0)</f>
        <v>0</v>
      </c>
      <c r="BI793" s="217">
        <f>IF(N793="nulová",J793,0)</f>
        <v>0</v>
      </c>
      <c r="BJ793" s="18" t="s">
        <v>83</v>
      </c>
      <c r="BK793" s="217">
        <f>ROUND(I793*H793,2)</f>
        <v>0</v>
      </c>
      <c r="BL793" s="18" t="s">
        <v>321</v>
      </c>
      <c r="BM793" s="216" t="s">
        <v>1097</v>
      </c>
    </row>
    <row r="794" s="2" customFormat="1">
      <c r="A794" s="39"/>
      <c r="B794" s="40"/>
      <c r="C794" s="41"/>
      <c r="D794" s="218" t="s">
        <v>166</v>
      </c>
      <c r="E794" s="41"/>
      <c r="F794" s="219" t="s">
        <v>1098</v>
      </c>
      <c r="G794" s="41"/>
      <c r="H794" s="41"/>
      <c r="I794" s="220"/>
      <c r="J794" s="41"/>
      <c r="K794" s="41"/>
      <c r="L794" s="45"/>
      <c r="M794" s="221"/>
      <c r="N794" s="222"/>
      <c r="O794" s="85"/>
      <c r="P794" s="85"/>
      <c r="Q794" s="85"/>
      <c r="R794" s="85"/>
      <c r="S794" s="85"/>
      <c r="T794" s="86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166</v>
      </c>
      <c r="AU794" s="18" t="s">
        <v>85</v>
      </c>
    </row>
    <row r="795" s="2" customFormat="1" ht="16.5" customHeight="1">
      <c r="A795" s="39"/>
      <c r="B795" s="40"/>
      <c r="C795" s="205" t="s">
        <v>1099</v>
      </c>
      <c r="D795" s="205" t="s">
        <v>159</v>
      </c>
      <c r="E795" s="206" t="s">
        <v>1100</v>
      </c>
      <c r="F795" s="207" t="s">
        <v>1101</v>
      </c>
      <c r="G795" s="208" t="s">
        <v>295</v>
      </c>
      <c r="H795" s="209">
        <v>4</v>
      </c>
      <c r="I795" s="210"/>
      <c r="J795" s="211">
        <f>ROUND(I795*H795,2)</f>
        <v>0</v>
      </c>
      <c r="K795" s="207" t="s">
        <v>163</v>
      </c>
      <c r="L795" s="45"/>
      <c r="M795" s="212" t="s">
        <v>19</v>
      </c>
      <c r="N795" s="213" t="s">
        <v>46</v>
      </c>
      <c r="O795" s="85"/>
      <c r="P795" s="214">
        <f>O795*H795</f>
        <v>0</v>
      </c>
      <c r="Q795" s="214">
        <v>8.0000000000000007E-05</v>
      </c>
      <c r="R795" s="214">
        <f>Q795*H795</f>
        <v>0.00032000000000000003</v>
      </c>
      <c r="S795" s="214">
        <v>0</v>
      </c>
      <c r="T795" s="215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16" t="s">
        <v>321</v>
      </c>
      <c r="AT795" s="216" t="s">
        <v>159</v>
      </c>
      <c r="AU795" s="216" t="s">
        <v>85</v>
      </c>
      <c r="AY795" s="18" t="s">
        <v>156</v>
      </c>
      <c r="BE795" s="217">
        <f>IF(N795="základní",J795,0)</f>
        <v>0</v>
      </c>
      <c r="BF795" s="217">
        <f>IF(N795="snížená",J795,0)</f>
        <v>0</v>
      </c>
      <c r="BG795" s="217">
        <f>IF(N795="zákl. přenesená",J795,0)</f>
        <v>0</v>
      </c>
      <c r="BH795" s="217">
        <f>IF(N795="sníž. přenesená",J795,0)</f>
        <v>0</v>
      </c>
      <c r="BI795" s="217">
        <f>IF(N795="nulová",J795,0)</f>
        <v>0</v>
      </c>
      <c r="BJ795" s="18" t="s">
        <v>83</v>
      </c>
      <c r="BK795" s="217">
        <f>ROUND(I795*H795,2)</f>
        <v>0</v>
      </c>
      <c r="BL795" s="18" t="s">
        <v>321</v>
      </c>
      <c r="BM795" s="216" t="s">
        <v>1102</v>
      </c>
    </row>
    <row r="796" s="2" customFormat="1">
      <c r="A796" s="39"/>
      <c r="B796" s="40"/>
      <c r="C796" s="41"/>
      <c r="D796" s="218" t="s">
        <v>166</v>
      </c>
      <c r="E796" s="41"/>
      <c r="F796" s="219" t="s">
        <v>1103</v>
      </c>
      <c r="G796" s="41"/>
      <c r="H796" s="41"/>
      <c r="I796" s="220"/>
      <c r="J796" s="41"/>
      <c r="K796" s="41"/>
      <c r="L796" s="45"/>
      <c r="M796" s="221"/>
      <c r="N796" s="222"/>
      <c r="O796" s="85"/>
      <c r="P796" s="85"/>
      <c r="Q796" s="85"/>
      <c r="R796" s="85"/>
      <c r="S796" s="85"/>
      <c r="T796" s="86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166</v>
      </c>
      <c r="AU796" s="18" t="s">
        <v>85</v>
      </c>
    </row>
    <row r="797" s="2" customFormat="1" ht="16.5" customHeight="1">
      <c r="A797" s="39"/>
      <c r="B797" s="40"/>
      <c r="C797" s="205" t="s">
        <v>1104</v>
      </c>
      <c r="D797" s="205" t="s">
        <v>159</v>
      </c>
      <c r="E797" s="206" t="s">
        <v>1105</v>
      </c>
      <c r="F797" s="207" t="s">
        <v>1106</v>
      </c>
      <c r="G797" s="208" t="s">
        <v>295</v>
      </c>
      <c r="H797" s="209">
        <v>3</v>
      </c>
      <c r="I797" s="210"/>
      <c r="J797" s="211">
        <f>ROUND(I797*H797,2)</f>
        <v>0</v>
      </c>
      <c r="K797" s="207" t="s">
        <v>163</v>
      </c>
      <c r="L797" s="45"/>
      <c r="M797" s="212" t="s">
        <v>19</v>
      </c>
      <c r="N797" s="213" t="s">
        <v>46</v>
      </c>
      <c r="O797" s="85"/>
      <c r="P797" s="214">
        <f>O797*H797</f>
        <v>0</v>
      </c>
      <c r="Q797" s="214">
        <v>0</v>
      </c>
      <c r="R797" s="214">
        <f>Q797*H797</f>
        <v>0</v>
      </c>
      <c r="S797" s="214">
        <v>0</v>
      </c>
      <c r="T797" s="215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16" t="s">
        <v>321</v>
      </c>
      <c r="AT797" s="216" t="s">
        <v>159</v>
      </c>
      <c r="AU797" s="216" t="s">
        <v>85</v>
      </c>
      <c r="AY797" s="18" t="s">
        <v>156</v>
      </c>
      <c r="BE797" s="217">
        <f>IF(N797="základní",J797,0)</f>
        <v>0</v>
      </c>
      <c r="BF797" s="217">
        <f>IF(N797="snížená",J797,0)</f>
        <v>0</v>
      </c>
      <c r="BG797" s="217">
        <f>IF(N797="zákl. přenesená",J797,0)</f>
        <v>0</v>
      </c>
      <c r="BH797" s="217">
        <f>IF(N797="sníž. přenesená",J797,0)</f>
        <v>0</v>
      </c>
      <c r="BI797" s="217">
        <f>IF(N797="nulová",J797,0)</f>
        <v>0</v>
      </c>
      <c r="BJ797" s="18" t="s">
        <v>83</v>
      </c>
      <c r="BK797" s="217">
        <f>ROUND(I797*H797,2)</f>
        <v>0</v>
      </c>
      <c r="BL797" s="18" t="s">
        <v>321</v>
      </c>
      <c r="BM797" s="216" t="s">
        <v>1107</v>
      </c>
    </row>
    <row r="798" s="2" customFormat="1">
      <c r="A798" s="39"/>
      <c r="B798" s="40"/>
      <c r="C798" s="41"/>
      <c r="D798" s="218" t="s">
        <v>166</v>
      </c>
      <c r="E798" s="41"/>
      <c r="F798" s="219" t="s">
        <v>1108</v>
      </c>
      <c r="G798" s="41"/>
      <c r="H798" s="41"/>
      <c r="I798" s="220"/>
      <c r="J798" s="41"/>
      <c r="K798" s="41"/>
      <c r="L798" s="45"/>
      <c r="M798" s="221"/>
      <c r="N798" s="222"/>
      <c r="O798" s="85"/>
      <c r="P798" s="85"/>
      <c r="Q798" s="85"/>
      <c r="R798" s="85"/>
      <c r="S798" s="85"/>
      <c r="T798" s="86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166</v>
      </c>
      <c r="AU798" s="18" t="s">
        <v>85</v>
      </c>
    </row>
    <row r="799" s="2" customFormat="1" ht="16.5" customHeight="1">
      <c r="A799" s="39"/>
      <c r="B799" s="40"/>
      <c r="C799" s="205" t="s">
        <v>1109</v>
      </c>
      <c r="D799" s="205" t="s">
        <v>159</v>
      </c>
      <c r="E799" s="206" t="s">
        <v>1110</v>
      </c>
      <c r="F799" s="207" t="s">
        <v>1111</v>
      </c>
      <c r="G799" s="208" t="s">
        <v>295</v>
      </c>
      <c r="H799" s="209">
        <v>9</v>
      </c>
      <c r="I799" s="210"/>
      <c r="J799" s="211">
        <f>ROUND(I799*H799,2)</f>
        <v>0</v>
      </c>
      <c r="K799" s="207" t="s">
        <v>163</v>
      </c>
      <c r="L799" s="45"/>
      <c r="M799" s="212" t="s">
        <v>19</v>
      </c>
      <c r="N799" s="213" t="s">
        <v>46</v>
      </c>
      <c r="O799" s="85"/>
      <c r="P799" s="214">
        <f>O799*H799</f>
        <v>0</v>
      </c>
      <c r="Q799" s="214">
        <v>0</v>
      </c>
      <c r="R799" s="214">
        <f>Q799*H799</f>
        <v>0</v>
      </c>
      <c r="S799" s="214">
        <v>0</v>
      </c>
      <c r="T799" s="215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16" t="s">
        <v>321</v>
      </c>
      <c r="AT799" s="216" t="s">
        <v>159</v>
      </c>
      <c r="AU799" s="216" t="s">
        <v>85</v>
      </c>
      <c r="AY799" s="18" t="s">
        <v>156</v>
      </c>
      <c r="BE799" s="217">
        <f>IF(N799="základní",J799,0)</f>
        <v>0</v>
      </c>
      <c r="BF799" s="217">
        <f>IF(N799="snížená",J799,0)</f>
        <v>0</v>
      </c>
      <c r="BG799" s="217">
        <f>IF(N799="zákl. přenesená",J799,0)</f>
        <v>0</v>
      </c>
      <c r="BH799" s="217">
        <f>IF(N799="sníž. přenesená",J799,0)</f>
        <v>0</v>
      </c>
      <c r="BI799" s="217">
        <f>IF(N799="nulová",J799,0)</f>
        <v>0</v>
      </c>
      <c r="BJ799" s="18" t="s">
        <v>83</v>
      </c>
      <c r="BK799" s="217">
        <f>ROUND(I799*H799,2)</f>
        <v>0</v>
      </c>
      <c r="BL799" s="18" t="s">
        <v>321</v>
      </c>
      <c r="BM799" s="216" t="s">
        <v>1112</v>
      </c>
    </row>
    <row r="800" s="2" customFormat="1">
      <c r="A800" s="39"/>
      <c r="B800" s="40"/>
      <c r="C800" s="41"/>
      <c r="D800" s="218" t="s">
        <v>166</v>
      </c>
      <c r="E800" s="41"/>
      <c r="F800" s="219" t="s">
        <v>1113</v>
      </c>
      <c r="G800" s="41"/>
      <c r="H800" s="41"/>
      <c r="I800" s="220"/>
      <c r="J800" s="41"/>
      <c r="K800" s="41"/>
      <c r="L800" s="45"/>
      <c r="M800" s="221"/>
      <c r="N800" s="222"/>
      <c r="O800" s="85"/>
      <c r="P800" s="85"/>
      <c r="Q800" s="85"/>
      <c r="R800" s="85"/>
      <c r="S800" s="85"/>
      <c r="T800" s="86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166</v>
      </c>
      <c r="AU800" s="18" t="s">
        <v>85</v>
      </c>
    </row>
    <row r="801" s="14" customFormat="1">
      <c r="A801" s="14"/>
      <c r="B801" s="234"/>
      <c r="C801" s="235"/>
      <c r="D801" s="225" t="s">
        <v>168</v>
      </c>
      <c r="E801" s="236" t="s">
        <v>19</v>
      </c>
      <c r="F801" s="237" t="s">
        <v>1069</v>
      </c>
      <c r="G801" s="235"/>
      <c r="H801" s="238">
        <v>1</v>
      </c>
      <c r="I801" s="239"/>
      <c r="J801" s="235"/>
      <c r="K801" s="235"/>
      <c r="L801" s="240"/>
      <c r="M801" s="241"/>
      <c r="N801" s="242"/>
      <c r="O801" s="242"/>
      <c r="P801" s="242"/>
      <c r="Q801" s="242"/>
      <c r="R801" s="242"/>
      <c r="S801" s="242"/>
      <c r="T801" s="24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4" t="s">
        <v>168</v>
      </c>
      <c r="AU801" s="244" t="s">
        <v>85</v>
      </c>
      <c r="AV801" s="14" t="s">
        <v>85</v>
      </c>
      <c r="AW801" s="14" t="s">
        <v>35</v>
      </c>
      <c r="AX801" s="14" t="s">
        <v>75</v>
      </c>
      <c r="AY801" s="244" t="s">
        <v>156</v>
      </c>
    </row>
    <row r="802" s="14" customFormat="1">
      <c r="A802" s="14"/>
      <c r="B802" s="234"/>
      <c r="C802" s="235"/>
      <c r="D802" s="225" t="s">
        <v>168</v>
      </c>
      <c r="E802" s="236" t="s">
        <v>19</v>
      </c>
      <c r="F802" s="237" t="s">
        <v>1070</v>
      </c>
      <c r="G802" s="235"/>
      <c r="H802" s="238">
        <v>3</v>
      </c>
      <c r="I802" s="239"/>
      <c r="J802" s="235"/>
      <c r="K802" s="235"/>
      <c r="L802" s="240"/>
      <c r="M802" s="241"/>
      <c r="N802" s="242"/>
      <c r="O802" s="242"/>
      <c r="P802" s="242"/>
      <c r="Q802" s="242"/>
      <c r="R802" s="242"/>
      <c r="S802" s="242"/>
      <c r="T802" s="24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4" t="s">
        <v>168</v>
      </c>
      <c r="AU802" s="244" t="s">
        <v>85</v>
      </c>
      <c r="AV802" s="14" t="s">
        <v>85</v>
      </c>
      <c r="AW802" s="14" t="s">
        <v>35</v>
      </c>
      <c r="AX802" s="14" t="s">
        <v>75</v>
      </c>
      <c r="AY802" s="244" t="s">
        <v>156</v>
      </c>
    </row>
    <row r="803" s="14" customFormat="1">
      <c r="A803" s="14"/>
      <c r="B803" s="234"/>
      <c r="C803" s="235"/>
      <c r="D803" s="225" t="s">
        <v>168</v>
      </c>
      <c r="E803" s="236" t="s">
        <v>19</v>
      </c>
      <c r="F803" s="237" t="s">
        <v>1071</v>
      </c>
      <c r="G803" s="235"/>
      <c r="H803" s="238">
        <v>3</v>
      </c>
      <c r="I803" s="239"/>
      <c r="J803" s="235"/>
      <c r="K803" s="235"/>
      <c r="L803" s="240"/>
      <c r="M803" s="241"/>
      <c r="N803" s="242"/>
      <c r="O803" s="242"/>
      <c r="P803" s="242"/>
      <c r="Q803" s="242"/>
      <c r="R803" s="242"/>
      <c r="S803" s="242"/>
      <c r="T803" s="24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4" t="s">
        <v>168</v>
      </c>
      <c r="AU803" s="244" t="s">
        <v>85</v>
      </c>
      <c r="AV803" s="14" t="s">
        <v>85</v>
      </c>
      <c r="AW803" s="14" t="s">
        <v>35</v>
      </c>
      <c r="AX803" s="14" t="s">
        <v>75</v>
      </c>
      <c r="AY803" s="244" t="s">
        <v>156</v>
      </c>
    </row>
    <row r="804" s="14" customFormat="1">
      <c r="A804" s="14"/>
      <c r="B804" s="234"/>
      <c r="C804" s="235"/>
      <c r="D804" s="225" t="s">
        <v>168</v>
      </c>
      <c r="E804" s="236" t="s">
        <v>19</v>
      </c>
      <c r="F804" s="237" t="s">
        <v>1114</v>
      </c>
      <c r="G804" s="235"/>
      <c r="H804" s="238">
        <v>2</v>
      </c>
      <c r="I804" s="239"/>
      <c r="J804" s="235"/>
      <c r="K804" s="235"/>
      <c r="L804" s="240"/>
      <c r="M804" s="241"/>
      <c r="N804" s="242"/>
      <c r="O804" s="242"/>
      <c r="P804" s="242"/>
      <c r="Q804" s="242"/>
      <c r="R804" s="242"/>
      <c r="S804" s="242"/>
      <c r="T804" s="24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4" t="s">
        <v>168</v>
      </c>
      <c r="AU804" s="244" t="s">
        <v>85</v>
      </c>
      <c r="AV804" s="14" t="s">
        <v>85</v>
      </c>
      <c r="AW804" s="14" t="s">
        <v>35</v>
      </c>
      <c r="AX804" s="14" t="s">
        <v>75</v>
      </c>
      <c r="AY804" s="244" t="s">
        <v>156</v>
      </c>
    </row>
    <row r="805" s="15" customFormat="1">
      <c r="A805" s="15"/>
      <c r="B805" s="245"/>
      <c r="C805" s="246"/>
      <c r="D805" s="225" t="s">
        <v>168</v>
      </c>
      <c r="E805" s="247" t="s">
        <v>19</v>
      </c>
      <c r="F805" s="248" t="s">
        <v>196</v>
      </c>
      <c r="G805" s="246"/>
      <c r="H805" s="249">
        <v>9</v>
      </c>
      <c r="I805" s="250"/>
      <c r="J805" s="246"/>
      <c r="K805" s="246"/>
      <c r="L805" s="251"/>
      <c r="M805" s="252"/>
      <c r="N805" s="253"/>
      <c r="O805" s="253"/>
      <c r="P805" s="253"/>
      <c r="Q805" s="253"/>
      <c r="R805" s="253"/>
      <c r="S805" s="253"/>
      <c r="T805" s="25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55" t="s">
        <v>168</v>
      </c>
      <c r="AU805" s="255" t="s">
        <v>85</v>
      </c>
      <c r="AV805" s="15" t="s">
        <v>164</v>
      </c>
      <c r="AW805" s="15" t="s">
        <v>35</v>
      </c>
      <c r="AX805" s="15" t="s">
        <v>83</v>
      </c>
      <c r="AY805" s="255" t="s">
        <v>156</v>
      </c>
    </row>
    <row r="806" s="2" customFormat="1" ht="16.5" customHeight="1">
      <c r="A806" s="39"/>
      <c r="B806" s="40"/>
      <c r="C806" s="205" t="s">
        <v>1115</v>
      </c>
      <c r="D806" s="205" t="s">
        <v>159</v>
      </c>
      <c r="E806" s="206" t="s">
        <v>1116</v>
      </c>
      <c r="F806" s="207" t="s">
        <v>1117</v>
      </c>
      <c r="G806" s="208" t="s">
        <v>295</v>
      </c>
      <c r="H806" s="209">
        <v>8</v>
      </c>
      <c r="I806" s="210"/>
      <c r="J806" s="211">
        <f>ROUND(I806*H806,2)</f>
        <v>0</v>
      </c>
      <c r="K806" s="207" t="s">
        <v>163</v>
      </c>
      <c r="L806" s="45"/>
      <c r="M806" s="212" t="s">
        <v>19</v>
      </c>
      <c r="N806" s="213" t="s">
        <v>46</v>
      </c>
      <c r="O806" s="85"/>
      <c r="P806" s="214">
        <f>O806*H806</f>
        <v>0</v>
      </c>
      <c r="Q806" s="214">
        <v>0</v>
      </c>
      <c r="R806" s="214">
        <f>Q806*H806</f>
        <v>0</v>
      </c>
      <c r="S806" s="214">
        <v>0</v>
      </c>
      <c r="T806" s="215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16" t="s">
        <v>321</v>
      </c>
      <c r="AT806" s="216" t="s">
        <v>159</v>
      </c>
      <c r="AU806" s="216" t="s">
        <v>85</v>
      </c>
      <c r="AY806" s="18" t="s">
        <v>156</v>
      </c>
      <c r="BE806" s="217">
        <f>IF(N806="základní",J806,0)</f>
        <v>0</v>
      </c>
      <c r="BF806" s="217">
        <f>IF(N806="snížená",J806,0)</f>
        <v>0</v>
      </c>
      <c r="BG806" s="217">
        <f>IF(N806="zákl. přenesená",J806,0)</f>
        <v>0</v>
      </c>
      <c r="BH806" s="217">
        <f>IF(N806="sníž. přenesená",J806,0)</f>
        <v>0</v>
      </c>
      <c r="BI806" s="217">
        <f>IF(N806="nulová",J806,0)</f>
        <v>0</v>
      </c>
      <c r="BJ806" s="18" t="s">
        <v>83</v>
      </c>
      <c r="BK806" s="217">
        <f>ROUND(I806*H806,2)</f>
        <v>0</v>
      </c>
      <c r="BL806" s="18" t="s">
        <v>321</v>
      </c>
      <c r="BM806" s="216" t="s">
        <v>1118</v>
      </c>
    </row>
    <row r="807" s="2" customFormat="1">
      <c r="A807" s="39"/>
      <c r="B807" s="40"/>
      <c r="C807" s="41"/>
      <c r="D807" s="218" t="s">
        <v>166</v>
      </c>
      <c r="E807" s="41"/>
      <c r="F807" s="219" t="s">
        <v>1119</v>
      </c>
      <c r="G807" s="41"/>
      <c r="H807" s="41"/>
      <c r="I807" s="220"/>
      <c r="J807" s="41"/>
      <c r="K807" s="41"/>
      <c r="L807" s="45"/>
      <c r="M807" s="221"/>
      <c r="N807" s="222"/>
      <c r="O807" s="85"/>
      <c r="P807" s="85"/>
      <c r="Q807" s="85"/>
      <c r="R807" s="85"/>
      <c r="S807" s="85"/>
      <c r="T807" s="86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166</v>
      </c>
      <c r="AU807" s="18" t="s">
        <v>85</v>
      </c>
    </row>
    <row r="808" s="14" customFormat="1">
      <c r="A808" s="14"/>
      <c r="B808" s="234"/>
      <c r="C808" s="235"/>
      <c r="D808" s="225" t="s">
        <v>168</v>
      </c>
      <c r="E808" s="236" t="s">
        <v>19</v>
      </c>
      <c r="F808" s="237" t="s">
        <v>1069</v>
      </c>
      <c r="G808" s="235"/>
      <c r="H808" s="238">
        <v>1</v>
      </c>
      <c r="I808" s="239"/>
      <c r="J808" s="235"/>
      <c r="K808" s="235"/>
      <c r="L808" s="240"/>
      <c r="M808" s="241"/>
      <c r="N808" s="242"/>
      <c r="O808" s="242"/>
      <c r="P808" s="242"/>
      <c r="Q808" s="242"/>
      <c r="R808" s="242"/>
      <c r="S808" s="242"/>
      <c r="T808" s="24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4" t="s">
        <v>168</v>
      </c>
      <c r="AU808" s="244" t="s">
        <v>85</v>
      </c>
      <c r="AV808" s="14" t="s">
        <v>85</v>
      </c>
      <c r="AW808" s="14" t="s">
        <v>35</v>
      </c>
      <c r="AX808" s="14" t="s">
        <v>75</v>
      </c>
      <c r="AY808" s="244" t="s">
        <v>156</v>
      </c>
    </row>
    <row r="809" s="14" customFormat="1">
      <c r="A809" s="14"/>
      <c r="B809" s="234"/>
      <c r="C809" s="235"/>
      <c r="D809" s="225" t="s">
        <v>168</v>
      </c>
      <c r="E809" s="236" t="s">
        <v>19</v>
      </c>
      <c r="F809" s="237" t="s">
        <v>1070</v>
      </c>
      <c r="G809" s="235"/>
      <c r="H809" s="238">
        <v>3</v>
      </c>
      <c r="I809" s="239"/>
      <c r="J809" s="235"/>
      <c r="K809" s="235"/>
      <c r="L809" s="240"/>
      <c r="M809" s="241"/>
      <c r="N809" s="242"/>
      <c r="O809" s="242"/>
      <c r="P809" s="242"/>
      <c r="Q809" s="242"/>
      <c r="R809" s="242"/>
      <c r="S809" s="242"/>
      <c r="T809" s="24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4" t="s">
        <v>168</v>
      </c>
      <c r="AU809" s="244" t="s">
        <v>85</v>
      </c>
      <c r="AV809" s="14" t="s">
        <v>85</v>
      </c>
      <c r="AW809" s="14" t="s">
        <v>35</v>
      </c>
      <c r="AX809" s="14" t="s">
        <v>75</v>
      </c>
      <c r="AY809" s="244" t="s">
        <v>156</v>
      </c>
    </row>
    <row r="810" s="14" customFormat="1">
      <c r="A810" s="14"/>
      <c r="B810" s="234"/>
      <c r="C810" s="235"/>
      <c r="D810" s="225" t="s">
        <v>168</v>
      </c>
      <c r="E810" s="236" t="s">
        <v>19</v>
      </c>
      <c r="F810" s="237" t="s">
        <v>1083</v>
      </c>
      <c r="G810" s="235"/>
      <c r="H810" s="238">
        <v>4</v>
      </c>
      <c r="I810" s="239"/>
      <c r="J810" s="235"/>
      <c r="K810" s="235"/>
      <c r="L810" s="240"/>
      <c r="M810" s="241"/>
      <c r="N810" s="242"/>
      <c r="O810" s="242"/>
      <c r="P810" s="242"/>
      <c r="Q810" s="242"/>
      <c r="R810" s="242"/>
      <c r="S810" s="242"/>
      <c r="T810" s="24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4" t="s">
        <v>168</v>
      </c>
      <c r="AU810" s="244" t="s">
        <v>85</v>
      </c>
      <c r="AV810" s="14" t="s">
        <v>85</v>
      </c>
      <c r="AW810" s="14" t="s">
        <v>35</v>
      </c>
      <c r="AX810" s="14" t="s">
        <v>75</v>
      </c>
      <c r="AY810" s="244" t="s">
        <v>156</v>
      </c>
    </row>
    <row r="811" s="15" customFormat="1">
      <c r="A811" s="15"/>
      <c r="B811" s="245"/>
      <c r="C811" s="246"/>
      <c r="D811" s="225" t="s">
        <v>168</v>
      </c>
      <c r="E811" s="247" t="s">
        <v>19</v>
      </c>
      <c r="F811" s="248" t="s">
        <v>196</v>
      </c>
      <c r="G811" s="246"/>
      <c r="H811" s="249">
        <v>8</v>
      </c>
      <c r="I811" s="250"/>
      <c r="J811" s="246"/>
      <c r="K811" s="246"/>
      <c r="L811" s="251"/>
      <c r="M811" s="252"/>
      <c r="N811" s="253"/>
      <c r="O811" s="253"/>
      <c r="P811" s="253"/>
      <c r="Q811" s="253"/>
      <c r="R811" s="253"/>
      <c r="S811" s="253"/>
      <c r="T811" s="254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55" t="s">
        <v>168</v>
      </c>
      <c r="AU811" s="255" t="s">
        <v>85</v>
      </c>
      <c r="AV811" s="15" t="s">
        <v>164</v>
      </c>
      <c r="AW811" s="15" t="s">
        <v>35</v>
      </c>
      <c r="AX811" s="15" t="s">
        <v>83</v>
      </c>
      <c r="AY811" s="255" t="s">
        <v>156</v>
      </c>
    </row>
    <row r="812" s="2" customFormat="1" ht="16.5" customHeight="1">
      <c r="A812" s="39"/>
      <c r="B812" s="40"/>
      <c r="C812" s="205" t="s">
        <v>1120</v>
      </c>
      <c r="D812" s="205" t="s">
        <v>159</v>
      </c>
      <c r="E812" s="206" t="s">
        <v>1121</v>
      </c>
      <c r="F812" s="207" t="s">
        <v>1122</v>
      </c>
      <c r="G812" s="208" t="s">
        <v>295</v>
      </c>
      <c r="H812" s="209">
        <v>9</v>
      </c>
      <c r="I812" s="210"/>
      <c r="J812" s="211">
        <f>ROUND(I812*H812,2)</f>
        <v>0</v>
      </c>
      <c r="K812" s="207" t="s">
        <v>163</v>
      </c>
      <c r="L812" s="45"/>
      <c r="M812" s="212" t="s">
        <v>19</v>
      </c>
      <c r="N812" s="213" t="s">
        <v>46</v>
      </c>
      <c r="O812" s="85"/>
      <c r="P812" s="214">
        <f>O812*H812</f>
        <v>0</v>
      </c>
      <c r="Q812" s="214">
        <v>0</v>
      </c>
      <c r="R812" s="214">
        <f>Q812*H812</f>
        <v>0</v>
      </c>
      <c r="S812" s="214">
        <v>0</v>
      </c>
      <c r="T812" s="215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16" t="s">
        <v>321</v>
      </c>
      <c r="AT812" s="216" t="s">
        <v>159</v>
      </c>
      <c r="AU812" s="216" t="s">
        <v>85</v>
      </c>
      <c r="AY812" s="18" t="s">
        <v>156</v>
      </c>
      <c r="BE812" s="217">
        <f>IF(N812="základní",J812,0)</f>
        <v>0</v>
      </c>
      <c r="BF812" s="217">
        <f>IF(N812="snížená",J812,0)</f>
        <v>0</v>
      </c>
      <c r="BG812" s="217">
        <f>IF(N812="zákl. přenesená",J812,0)</f>
        <v>0</v>
      </c>
      <c r="BH812" s="217">
        <f>IF(N812="sníž. přenesená",J812,0)</f>
        <v>0</v>
      </c>
      <c r="BI812" s="217">
        <f>IF(N812="nulová",J812,0)</f>
        <v>0</v>
      </c>
      <c r="BJ812" s="18" t="s">
        <v>83</v>
      </c>
      <c r="BK812" s="217">
        <f>ROUND(I812*H812,2)</f>
        <v>0</v>
      </c>
      <c r="BL812" s="18" t="s">
        <v>321</v>
      </c>
      <c r="BM812" s="216" t="s">
        <v>1123</v>
      </c>
    </row>
    <row r="813" s="2" customFormat="1">
      <c r="A813" s="39"/>
      <c r="B813" s="40"/>
      <c r="C813" s="41"/>
      <c r="D813" s="218" t="s">
        <v>166</v>
      </c>
      <c r="E813" s="41"/>
      <c r="F813" s="219" t="s">
        <v>1124</v>
      </c>
      <c r="G813" s="41"/>
      <c r="H813" s="41"/>
      <c r="I813" s="220"/>
      <c r="J813" s="41"/>
      <c r="K813" s="41"/>
      <c r="L813" s="45"/>
      <c r="M813" s="221"/>
      <c r="N813" s="222"/>
      <c r="O813" s="85"/>
      <c r="P813" s="85"/>
      <c r="Q813" s="85"/>
      <c r="R813" s="85"/>
      <c r="S813" s="85"/>
      <c r="T813" s="86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166</v>
      </c>
      <c r="AU813" s="18" t="s">
        <v>85</v>
      </c>
    </row>
    <row r="814" s="14" customFormat="1">
      <c r="A814" s="14"/>
      <c r="B814" s="234"/>
      <c r="C814" s="235"/>
      <c r="D814" s="225" t="s">
        <v>168</v>
      </c>
      <c r="E814" s="236" t="s">
        <v>19</v>
      </c>
      <c r="F814" s="237" t="s">
        <v>1069</v>
      </c>
      <c r="G814" s="235"/>
      <c r="H814" s="238">
        <v>1</v>
      </c>
      <c r="I814" s="239"/>
      <c r="J814" s="235"/>
      <c r="K814" s="235"/>
      <c r="L814" s="240"/>
      <c r="M814" s="241"/>
      <c r="N814" s="242"/>
      <c r="O814" s="242"/>
      <c r="P814" s="242"/>
      <c r="Q814" s="242"/>
      <c r="R814" s="242"/>
      <c r="S814" s="242"/>
      <c r="T814" s="24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4" t="s">
        <v>168</v>
      </c>
      <c r="AU814" s="244" t="s">
        <v>85</v>
      </c>
      <c r="AV814" s="14" t="s">
        <v>85</v>
      </c>
      <c r="AW814" s="14" t="s">
        <v>35</v>
      </c>
      <c r="AX814" s="14" t="s">
        <v>75</v>
      </c>
      <c r="AY814" s="244" t="s">
        <v>156</v>
      </c>
    </row>
    <row r="815" s="14" customFormat="1">
      <c r="A815" s="14"/>
      <c r="B815" s="234"/>
      <c r="C815" s="235"/>
      <c r="D815" s="225" t="s">
        <v>168</v>
      </c>
      <c r="E815" s="236" t="s">
        <v>19</v>
      </c>
      <c r="F815" s="237" t="s">
        <v>1070</v>
      </c>
      <c r="G815" s="235"/>
      <c r="H815" s="238">
        <v>3</v>
      </c>
      <c r="I815" s="239"/>
      <c r="J815" s="235"/>
      <c r="K815" s="235"/>
      <c r="L815" s="240"/>
      <c r="M815" s="241"/>
      <c r="N815" s="242"/>
      <c r="O815" s="242"/>
      <c r="P815" s="242"/>
      <c r="Q815" s="242"/>
      <c r="R815" s="242"/>
      <c r="S815" s="242"/>
      <c r="T815" s="24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4" t="s">
        <v>168</v>
      </c>
      <c r="AU815" s="244" t="s">
        <v>85</v>
      </c>
      <c r="AV815" s="14" t="s">
        <v>85</v>
      </c>
      <c r="AW815" s="14" t="s">
        <v>35</v>
      </c>
      <c r="AX815" s="14" t="s">
        <v>75</v>
      </c>
      <c r="AY815" s="244" t="s">
        <v>156</v>
      </c>
    </row>
    <row r="816" s="14" customFormat="1">
      <c r="A816" s="14"/>
      <c r="B816" s="234"/>
      <c r="C816" s="235"/>
      <c r="D816" s="225" t="s">
        <v>168</v>
      </c>
      <c r="E816" s="236" t="s">
        <v>19</v>
      </c>
      <c r="F816" s="237" t="s">
        <v>1071</v>
      </c>
      <c r="G816" s="235"/>
      <c r="H816" s="238">
        <v>3</v>
      </c>
      <c r="I816" s="239"/>
      <c r="J816" s="235"/>
      <c r="K816" s="235"/>
      <c r="L816" s="240"/>
      <c r="M816" s="241"/>
      <c r="N816" s="242"/>
      <c r="O816" s="242"/>
      <c r="P816" s="242"/>
      <c r="Q816" s="242"/>
      <c r="R816" s="242"/>
      <c r="S816" s="242"/>
      <c r="T816" s="24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4" t="s">
        <v>168</v>
      </c>
      <c r="AU816" s="244" t="s">
        <v>85</v>
      </c>
      <c r="AV816" s="14" t="s">
        <v>85</v>
      </c>
      <c r="AW816" s="14" t="s">
        <v>35</v>
      </c>
      <c r="AX816" s="14" t="s">
        <v>75</v>
      </c>
      <c r="AY816" s="244" t="s">
        <v>156</v>
      </c>
    </row>
    <row r="817" s="14" customFormat="1">
      <c r="A817" s="14"/>
      <c r="B817" s="234"/>
      <c r="C817" s="235"/>
      <c r="D817" s="225" t="s">
        <v>168</v>
      </c>
      <c r="E817" s="236" t="s">
        <v>19</v>
      </c>
      <c r="F817" s="237" t="s">
        <v>1114</v>
      </c>
      <c r="G817" s="235"/>
      <c r="H817" s="238">
        <v>2</v>
      </c>
      <c r="I817" s="239"/>
      <c r="J817" s="235"/>
      <c r="K817" s="235"/>
      <c r="L817" s="240"/>
      <c r="M817" s="241"/>
      <c r="N817" s="242"/>
      <c r="O817" s="242"/>
      <c r="P817" s="242"/>
      <c r="Q817" s="242"/>
      <c r="R817" s="242"/>
      <c r="S817" s="242"/>
      <c r="T817" s="24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4" t="s">
        <v>168</v>
      </c>
      <c r="AU817" s="244" t="s">
        <v>85</v>
      </c>
      <c r="AV817" s="14" t="s">
        <v>85</v>
      </c>
      <c r="AW817" s="14" t="s">
        <v>35</v>
      </c>
      <c r="AX817" s="14" t="s">
        <v>75</v>
      </c>
      <c r="AY817" s="244" t="s">
        <v>156</v>
      </c>
    </row>
    <row r="818" s="15" customFormat="1">
      <c r="A818" s="15"/>
      <c r="B818" s="245"/>
      <c r="C818" s="246"/>
      <c r="D818" s="225" t="s">
        <v>168</v>
      </c>
      <c r="E818" s="247" t="s">
        <v>19</v>
      </c>
      <c r="F818" s="248" t="s">
        <v>196</v>
      </c>
      <c r="G818" s="246"/>
      <c r="H818" s="249">
        <v>9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55" t="s">
        <v>168</v>
      </c>
      <c r="AU818" s="255" t="s">
        <v>85</v>
      </c>
      <c r="AV818" s="15" t="s">
        <v>164</v>
      </c>
      <c r="AW818" s="15" t="s">
        <v>35</v>
      </c>
      <c r="AX818" s="15" t="s">
        <v>83</v>
      </c>
      <c r="AY818" s="255" t="s">
        <v>156</v>
      </c>
    </row>
    <row r="819" s="2" customFormat="1" ht="16.5" customHeight="1">
      <c r="A819" s="39"/>
      <c r="B819" s="40"/>
      <c r="C819" s="205" t="s">
        <v>1125</v>
      </c>
      <c r="D819" s="205" t="s">
        <v>159</v>
      </c>
      <c r="E819" s="206" t="s">
        <v>1126</v>
      </c>
      <c r="F819" s="207" t="s">
        <v>1127</v>
      </c>
      <c r="G819" s="208" t="s">
        <v>295</v>
      </c>
      <c r="H819" s="209">
        <v>9</v>
      </c>
      <c r="I819" s="210"/>
      <c r="J819" s="211">
        <f>ROUND(I819*H819,2)</f>
        <v>0</v>
      </c>
      <c r="K819" s="207" t="s">
        <v>163</v>
      </c>
      <c r="L819" s="45"/>
      <c r="M819" s="212" t="s">
        <v>19</v>
      </c>
      <c r="N819" s="213" t="s">
        <v>46</v>
      </c>
      <c r="O819" s="85"/>
      <c r="P819" s="214">
        <f>O819*H819</f>
        <v>0</v>
      </c>
      <c r="Q819" s="214">
        <v>0</v>
      </c>
      <c r="R819" s="214">
        <f>Q819*H819</f>
        <v>0</v>
      </c>
      <c r="S819" s="214">
        <v>0</v>
      </c>
      <c r="T819" s="215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16" t="s">
        <v>321</v>
      </c>
      <c r="AT819" s="216" t="s">
        <v>159</v>
      </c>
      <c r="AU819" s="216" t="s">
        <v>85</v>
      </c>
      <c r="AY819" s="18" t="s">
        <v>156</v>
      </c>
      <c r="BE819" s="217">
        <f>IF(N819="základní",J819,0)</f>
        <v>0</v>
      </c>
      <c r="BF819" s="217">
        <f>IF(N819="snížená",J819,0)</f>
        <v>0</v>
      </c>
      <c r="BG819" s="217">
        <f>IF(N819="zákl. přenesená",J819,0)</f>
        <v>0</v>
      </c>
      <c r="BH819" s="217">
        <f>IF(N819="sníž. přenesená",J819,0)</f>
        <v>0</v>
      </c>
      <c r="BI819" s="217">
        <f>IF(N819="nulová",J819,0)</f>
        <v>0</v>
      </c>
      <c r="BJ819" s="18" t="s">
        <v>83</v>
      </c>
      <c r="BK819" s="217">
        <f>ROUND(I819*H819,2)</f>
        <v>0</v>
      </c>
      <c r="BL819" s="18" t="s">
        <v>321</v>
      </c>
      <c r="BM819" s="216" t="s">
        <v>1128</v>
      </c>
    </row>
    <row r="820" s="2" customFormat="1">
      <c r="A820" s="39"/>
      <c r="B820" s="40"/>
      <c r="C820" s="41"/>
      <c r="D820" s="218" t="s">
        <v>166</v>
      </c>
      <c r="E820" s="41"/>
      <c r="F820" s="219" t="s">
        <v>1129</v>
      </c>
      <c r="G820" s="41"/>
      <c r="H820" s="41"/>
      <c r="I820" s="220"/>
      <c r="J820" s="41"/>
      <c r="K820" s="41"/>
      <c r="L820" s="45"/>
      <c r="M820" s="221"/>
      <c r="N820" s="222"/>
      <c r="O820" s="85"/>
      <c r="P820" s="85"/>
      <c r="Q820" s="85"/>
      <c r="R820" s="85"/>
      <c r="S820" s="85"/>
      <c r="T820" s="86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166</v>
      </c>
      <c r="AU820" s="18" t="s">
        <v>85</v>
      </c>
    </row>
    <row r="821" s="14" customFormat="1">
      <c r="A821" s="14"/>
      <c r="B821" s="234"/>
      <c r="C821" s="235"/>
      <c r="D821" s="225" t="s">
        <v>168</v>
      </c>
      <c r="E821" s="236" t="s">
        <v>19</v>
      </c>
      <c r="F821" s="237" t="s">
        <v>1130</v>
      </c>
      <c r="G821" s="235"/>
      <c r="H821" s="238">
        <v>2</v>
      </c>
      <c r="I821" s="239"/>
      <c r="J821" s="235"/>
      <c r="K821" s="235"/>
      <c r="L821" s="240"/>
      <c r="M821" s="241"/>
      <c r="N821" s="242"/>
      <c r="O821" s="242"/>
      <c r="P821" s="242"/>
      <c r="Q821" s="242"/>
      <c r="R821" s="242"/>
      <c r="S821" s="242"/>
      <c r="T821" s="24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4" t="s">
        <v>168</v>
      </c>
      <c r="AU821" s="244" t="s">
        <v>85</v>
      </c>
      <c r="AV821" s="14" t="s">
        <v>85</v>
      </c>
      <c r="AW821" s="14" t="s">
        <v>35</v>
      </c>
      <c r="AX821" s="14" t="s">
        <v>75</v>
      </c>
      <c r="AY821" s="244" t="s">
        <v>156</v>
      </c>
    </row>
    <row r="822" s="14" customFormat="1">
      <c r="A822" s="14"/>
      <c r="B822" s="234"/>
      <c r="C822" s="235"/>
      <c r="D822" s="225" t="s">
        <v>168</v>
      </c>
      <c r="E822" s="236" t="s">
        <v>19</v>
      </c>
      <c r="F822" s="237" t="s">
        <v>1070</v>
      </c>
      <c r="G822" s="235"/>
      <c r="H822" s="238">
        <v>3</v>
      </c>
      <c r="I822" s="239"/>
      <c r="J822" s="235"/>
      <c r="K822" s="235"/>
      <c r="L822" s="240"/>
      <c r="M822" s="241"/>
      <c r="N822" s="242"/>
      <c r="O822" s="242"/>
      <c r="P822" s="242"/>
      <c r="Q822" s="242"/>
      <c r="R822" s="242"/>
      <c r="S822" s="242"/>
      <c r="T822" s="24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4" t="s">
        <v>168</v>
      </c>
      <c r="AU822" s="244" t="s">
        <v>85</v>
      </c>
      <c r="AV822" s="14" t="s">
        <v>85</v>
      </c>
      <c r="AW822" s="14" t="s">
        <v>35</v>
      </c>
      <c r="AX822" s="14" t="s">
        <v>75</v>
      </c>
      <c r="AY822" s="244" t="s">
        <v>156</v>
      </c>
    </row>
    <row r="823" s="14" customFormat="1">
      <c r="A823" s="14"/>
      <c r="B823" s="234"/>
      <c r="C823" s="235"/>
      <c r="D823" s="225" t="s">
        <v>168</v>
      </c>
      <c r="E823" s="236" t="s">
        <v>19</v>
      </c>
      <c r="F823" s="237" t="s">
        <v>1083</v>
      </c>
      <c r="G823" s="235"/>
      <c r="H823" s="238">
        <v>4</v>
      </c>
      <c r="I823" s="239"/>
      <c r="J823" s="235"/>
      <c r="K823" s="235"/>
      <c r="L823" s="240"/>
      <c r="M823" s="241"/>
      <c r="N823" s="242"/>
      <c r="O823" s="242"/>
      <c r="P823" s="242"/>
      <c r="Q823" s="242"/>
      <c r="R823" s="242"/>
      <c r="S823" s="242"/>
      <c r="T823" s="24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4" t="s">
        <v>168</v>
      </c>
      <c r="AU823" s="244" t="s">
        <v>85</v>
      </c>
      <c r="AV823" s="14" t="s">
        <v>85</v>
      </c>
      <c r="AW823" s="14" t="s">
        <v>35</v>
      </c>
      <c r="AX823" s="14" t="s">
        <v>75</v>
      </c>
      <c r="AY823" s="244" t="s">
        <v>156</v>
      </c>
    </row>
    <row r="824" s="15" customFormat="1">
      <c r="A824" s="15"/>
      <c r="B824" s="245"/>
      <c r="C824" s="246"/>
      <c r="D824" s="225" t="s">
        <v>168</v>
      </c>
      <c r="E824" s="247" t="s">
        <v>19</v>
      </c>
      <c r="F824" s="248" t="s">
        <v>196</v>
      </c>
      <c r="G824" s="246"/>
      <c r="H824" s="249">
        <v>9</v>
      </c>
      <c r="I824" s="250"/>
      <c r="J824" s="246"/>
      <c r="K824" s="246"/>
      <c r="L824" s="251"/>
      <c r="M824" s="252"/>
      <c r="N824" s="253"/>
      <c r="O824" s="253"/>
      <c r="P824" s="253"/>
      <c r="Q824" s="253"/>
      <c r="R824" s="253"/>
      <c r="S824" s="253"/>
      <c r="T824" s="254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55" t="s">
        <v>168</v>
      </c>
      <c r="AU824" s="255" t="s">
        <v>85</v>
      </c>
      <c r="AV824" s="15" t="s">
        <v>164</v>
      </c>
      <c r="AW824" s="15" t="s">
        <v>35</v>
      </c>
      <c r="AX824" s="15" t="s">
        <v>83</v>
      </c>
      <c r="AY824" s="255" t="s">
        <v>156</v>
      </c>
    </row>
    <row r="825" s="2" customFormat="1" ht="21.75" customHeight="1">
      <c r="A825" s="39"/>
      <c r="B825" s="40"/>
      <c r="C825" s="256" t="s">
        <v>1131</v>
      </c>
      <c r="D825" s="256" t="s">
        <v>299</v>
      </c>
      <c r="E825" s="257" t="s">
        <v>1132</v>
      </c>
      <c r="F825" s="258" t="s">
        <v>1133</v>
      </c>
      <c r="G825" s="259" t="s">
        <v>295</v>
      </c>
      <c r="H825" s="260">
        <v>1</v>
      </c>
      <c r="I825" s="261"/>
      <c r="J825" s="262">
        <f>ROUND(I825*H825,2)</f>
        <v>0</v>
      </c>
      <c r="K825" s="258" t="s">
        <v>19</v>
      </c>
      <c r="L825" s="263"/>
      <c r="M825" s="264" t="s">
        <v>19</v>
      </c>
      <c r="N825" s="265" t="s">
        <v>46</v>
      </c>
      <c r="O825" s="85"/>
      <c r="P825" s="214">
        <f>O825*H825</f>
        <v>0</v>
      </c>
      <c r="Q825" s="214">
        <v>0</v>
      </c>
      <c r="R825" s="214">
        <f>Q825*H825</f>
        <v>0</v>
      </c>
      <c r="S825" s="214">
        <v>0</v>
      </c>
      <c r="T825" s="215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16" t="s">
        <v>414</v>
      </c>
      <c r="AT825" s="216" t="s">
        <v>299</v>
      </c>
      <c r="AU825" s="216" t="s">
        <v>85</v>
      </c>
      <c r="AY825" s="18" t="s">
        <v>156</v>
      </c>
      <c r="BE825" s="217">
        <f>IF(N825="základní",J825,0)</f>
        <v>0</v>
      </c>
      <c r="BF825" s="217">
        <f>IF(N825="snížená",J825,0)</f>
        <v>0</v>
      </c>
      <c r="BG825" s="217">
        <f>IF(N825="zákl. přenesená",J825,0)</f>
        <v>0</v>
      </c>
      <c r="BH825" s="217">
        <f>IF(N825="sníž. přenesená",J825,0)</f>
        <v>0</v>
      </c>
      <c r="BI825" s="217">
        <f>IF(N825="nulová",J825,0)</f>
        <v>0</v>
      </c>
      <c r="BJ825" s="18" t="s">
        <v>83</v>
      </c>
      <c r="BK825" s="217">
        <f>ROUND(I825*H825,2)</f>
        <v>0</v>
      </c>
      <c r="BL825" s="18" t="s">
        <v>321</v>
      </c>
      <c r="BM825" s="216" t="s">
        <v>1134</v>
      </c>
    </row>
    <row r="826" s="2" customFormat="1" ht="21.75" customHeight="1">
      <c r="A826" s="39"/>
      <c r="B826" s="40"/>
      <c r="C826" s="256" t="s">
        <v>1135</v>
      </c>
      <c r="D826" s="256" t="s">
        <v>299</v>
      </c>
      <c r="E826" s="257" t="s">
        <v>1136</v>
      </c>
      <c r="F826" s="258" t="s">
        <v>1137</v>
      </c>
      <c r="G826" s="259" t="s">
        <v>295</v>
      </c>
      <c r="H826" s="260">
        <v>1</v>
      </c>
      <c r="I826" s="261"/>
      <c r="J826" s="262">
        <f>ROUND(I826*H826,2)</f>
        <v>0</v>
      </c>
      <c r="K826" s="258" t="s">
        <v>19</v>
      </c>
      <c r="L826" s="263"/>
      <c r="M826" s="264" t="s">
        <v>19</v>
      </c>
      <c r="N826" s="265" t="s">
        <v>46</v>
      </c>
      <c r="O826" s="85"/>
      <c r="P826" s="214">
        <f>O826*H826</f>
        <v>0</v>
      </c>
      <c r="Q826" s="214">
        <v>0</v>
      </c>
      <c r="R826" s="214">
        <f>Q826*H826</f>
        <v>0</v>
      </c>
      <c r="S826" s="214">
        <v>0</v>
      </c>
      <c r="T826" s="215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16" t="s">
        <v>414</v>
      </c>
      <c r="AT826" s="216" t="s">
        <v>299</v>
      </c>
      <c r="AU826" s="216" t="s">
        <v>85</v>
      </c>
      <c r="AY826" s="18" t="s">
        <v>156</v>
      </c>
      <c r="BE826" s="217">
        <f>IF(N826="základní",J826,0)</f>
        <v>0</v>
      </c>
      <c r="BF826" s="217">
        <f>IF(N826="snížená",J826,0)</f>
        <v>0</v>
      </c>
      <c r="BG826" s="217">
        <f>IF(N826="zákl. přenesená",J826,0)</f>
        <v>0</v>
      </c>
      <c r="BH826" s="217">
        <f>IF(N826="sníž. přenesená",J826,0)</f>
        <v>0</v>
      </c>
      <c r="BI826" s="217">
        <f>IF(N826="nulová",J826,0)</f>
        <v>0</v>
      </c>
      <c r="BJ826" s="18" t="s">
        <v>83</v>
      </c>
      <c r="BK826" s="217">
        <f>ROUND(I826*H826,2)</f>
        <v>0</v>
      </c>
      <c r="BL826" s="18" t="s">
        <v>321</v>
      </c>
      <c r="BM826" s="216" t="s">
        <v>1138</v>
      </c>
    </row>
    <row r="827" s="2" customFormat="1" ht="21.75" customHeight="1">
      <c r="A827" s="39"/>
      <c r="B827" s="40"/>
      <c r="C827" s="256" t="s">
        <v>1139</v>
      </c>
      <c r="D827" s="256" t="s">
        <v>299</v>
      </c>
      <c r="E827" s="257" t="s">
        <v>1140</v>
      </c>
      <c r="F827" s="258" t="s">
        <v>1141</v>
      </c>
      <c r="G827" s="259" t="s">
        <v>295</v>
      </c>
      <c r="H827" s="260">
        <v>1</v>
      </c>
      <c r="I827" s="261"/>
      <c r="J827" s="262">
        <f>ROUND(I827*H827,2)</f>
        <v>0</v>
      </c>
      <c r="K827" s="258" t="s">
        <v>19</v>
      </c>
      <c r="L827" s="263"/>
      <c r="M827" s="264" t="s">
        <v>19</v>
      </c>
      <c r="N827" s="265" t="s">
        <v>46</v>
      </c>
      <c r="O827" s="85"/>
      <c r="P827" s="214">
        <f>O827*H827</f>
        <v>0</v>
      </c>
      <c r="Q827" s="214">
        <v>0</v>
      </c>
      <c r="R827" s="214">
        <f>Q827*H827</f>
        <v>0</v>
      </c>
      <c r="S827" s="214">
        <v>0</v>
      </c>
      <c r="T827" s="215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16" t="s">
        <v>414</v>
      </c>
      <c r="AT827" s="216" t="s">
        <v>299</v>
      </c>
      <c r="AU827" s="216" t="s">
        <v>85</v>
      </c>
      <c r="AY827" s="18" t="s">
        <v>156</v>
      </c>
      <c r="BE827" s="217">
        <f>IF(N827="základní",J827,0)</f>
        <v>0</v>
      </c>
      <c r="BF827" s="217">
        <f>IF(N827="snížená",J827,0)</f>
        <v>0</v>
      </c>
      <c r="BG827" s="217">
        <f>IF(N827="zákl. přenesená",J827,0)</f>
        <v>0</v>
      </c>
      <c r="BH827" s="217">
        <f>IF(N827="sníž. přenesená",J827,0)</f>
        <v>0</v>
      </c>
      <c r="BI827" s="217">
        <f>IF(N827="nulová",J827,0)</f>
        <v>0</v>
      </c>
      <c r="BJ827" s="18" t="s">
        <v>83</v>
      </c>
      <c r="BK827" s="217">
        <f>ROUND(I827*H827,2)</f>
        <v>0</v>
      </c>
      <c r="BL827" s="18" t="s">
        <v>321</v>
      </c>
      <c r="BM827" s="216" t="s">
        <v>1142</v>
      </c>
    </row>
    <row r="828" s="2" customFormat="1" ht="21.75" customHeight="1">
      <c r="A828" s="39"/>
      <c r="B828" s="40"/>
      <c r="C828" s="256" t="s">
        <v>1143</v>
      </c>
      <c r="D828" s="256" t="s">
        <v>299</v>
      </c>
      <c r="E828" s="257" t="s">
        <v>1144</v>
      </c>
      <c r="F828" s="258" t="s">
        <v>1145</v>
      </c>
      <c r="G828" s="259" t="s">
        <v>295</v>
      </c>
      <c r="H828" s="260">
        <v>1</v>
      </c>
      <c r="I828" s="261"/>
      <c r="J828" s="262">
        <f>ROUND(I828*H828,2)</f>
        <v>0</v>
      </c>
      <c r="K828" s="258" t="s">
        <v>19</v>
      </c>
      <c r="L828" s="263"/>
      <c r="M828" s="264" t="s">
        <v>19</v>
      </c>
      <c r="N828" s="265" t="s">
        <v>46</v>
      </c>
      <c r="O828" s="85"/>
      <c r="P828" s="214">
        <f>O828*H828</f>
        <v>0</v>
      </c>
      <c r="Q828" s="214">
        <v>0</v>
      </c>
      <c r="R828" s="214">
        <f>Q828*H828</f>
        <v>0</v>
      </c>
      <c r="S828" s="214">
        <v>0</v>
      </c>
      <c r="T828" s="215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16" t="s">
        <v>414</v>
      </c>
      <c r="AT828" s="216" t="s">
        <v>299</v>
      </c>
      <c r="AU828" s="216" t="s">
        <v>85</v>
      </c>
      <c r="AY828" s="18" t="s">
        <v>156</v>
      </c>
      <c r="BE828" s="217">
        <f>IF(N828="základní",J828,0)</f>
        <v>0</v>
      </c>
      <c r="BF828" s="217">
        <f>IF(N828="snížená",J828,0)</f>
        <v>0</v>
      </c>
      <c r="BG828" s="217">
        <f>IF(N828="zákl. přenesená",J828,0)</f>
        <v>0</v>
      </c>
      <c r="BH828" s="217">
        <f>IF(N828="sníž. přenesená",J828,0)</f>
        <v>0</v>
      </c>
      <c r="BI828" s="217">
        <f>IF(N828="nulová",J828,0)</f>
        <v>0</v>
      </c>
      <c r="BJ828" s="18" t="s">
        <v>83</v>
      </c>
      <c r="BK828" s="217">
        <f>ROUND(I828*H828,2)</f>
        <v>0</v>
      </c>
      <c r="BL828" s="18" t="s">
        <v>321</v>
      </c>
      <c r="BM828" s="216" t="s">
        <v>1146</v>
      </c>
    </row>
    <row r="829" s="2" customFormat="1" ht="21.75" customHeight="1">
      <c r="A829" s="39"/>
      <c r="B829" s="40"/>
      <c r="C829" s="205" t="s">
        <v>1147</v>
      </c>
      <c r="D829" s="205" t="s">
        <v>159</v>
      </c>
      <c r="E829" s="206" t="s">
        <v>1148</v>
      </c>
      <c r="F829" s="207" t="s">
        <v>1149</v>
      </c>
      <c r="G829" s="208" t="s">
        <v>295</v>
      </c>
      <c r="H829" s="209">
        <v>1</v>
      </c>
      <c r="I829" s="210"/>
      <c r="J829" s="211">
        <f>ROUND(I829*H829,2)</f>
        <v>0</v>
      </c>
      <c r="K829" s="207" t="s">
        <v>163</v>
      </c>
      <c r="L829" s="45"/>
      <c r="M829" s="212" t="s">
        <v>19</v>
      </c>
      <c r="N829" s="213" t="s">
        <v>46</v>
      </c>
      <c r="O829" s="85"/>
      <c r="P829" s="214">
        <f>O829*H829</f>
        <v>0</v>
      </c>
      <c r="Q829" s="214">
        <v>0</v>
      </c>
      <c r="R829" s="214">
        <f>Q829*H829</f>
        <v>0</v>
      </c>
      <c r="S829" s="214">
        <v>0.13100000000000001</v>
      </c>
      <c r="T829" s="215">
        <f>S829*H829</f>
        <v>0.13100000000000001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16" t="s">
        <v>321</v>
      </c>
      <c r="AT829" s="216" t="s">
        <v>159</v>
      </c>
      <c r="AU829" s="216" t="s">
        <v>85</v>
      </c>
      <c r="AY829" s="18" t="s">
        <v>156</v>
      </c>
      <c r="BE829" s="217">
        <f>IF(N829="základní",J829,0)</f>
        <v>0</v>
      </c>
      <c r="BF829" s="217">
        <f>IF(N829="snížená",J829,0)</f>
        <v>0</v>
      </c>
      <c r="BG829" s="217">
        <f>IF(N829="zákl. přenesená",J829,0)</f>
        <v>0</v>
      </c>
      <c r="BH829" s="217">
        <f>IF(N829="sníž. přenesená",J829,0)</f>
        <v>0</v>
      </c>
      <c r="BI829" s="217">
        <f>IF(N829="nulová",J829,0)</f>
        <v>0</v>
      </c>
      <c r="BJ829" s="18" t="s">
        <v>83</v>
      </c>
      <c r="BK829" s="217">
        <f>ROUND(I829*H829,2)</f>
        <v>0</v>
      </c>
      <c r="BL829" s="18" t="s">
        <v>321</v>
      </c>
      <c r="BM829" s="216" t="s">
        <v>1150</v>
      </c>
    </row>
    <row r="830" s="2" customFormat="1">
      <c r="A830" s="39"/>
      <c r="B830" s="40"/>
      <c r="C830" s="41"/>
      <c r="D830" s="218" t="s">
        <v>166</v>
      </c>
      <c r="E830" s="41"/>
      <c r="F830" s="219" t="s">
        <v>1151</v>
      </c>
      <c r="G830" s="41"/>
      <c r="H830" s="41"/>
      <c r="I830" s="220"/>
      <c r="J830" s="41"/>
      <c r="K830" s="41"/>
      <c r="L830" s="45"/>
      <c r="M830" s="221"/>
      <c r="N830" s="222"/>
      <c r="O830" s="85"/>
      <c r="P830" s="85"/>
      <c r="Q830" s="85"/>
      <c r="R830" s="85"/>
      <c r="S830" s="85"/>
      <c r="T830" s="86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166</v>
      </c>
      <c r="AU830" s="18" t="s">
        <v>85</v>
      </c>
    </row>
    <row r="831" s="13" customFormat="1">
      <c r="A831" s="13"/>
      <c r="B831" s="223"/>
      <c r="C831" s="224"/>
      <c r="D831" s="225" t="s">
        <v>168</v>
      </c>
      <c r="E831" s="226" t="s">
        <v>19</v>
      </c>
      <c r="F831" s="227" t="s">
        <v>502</v>
      </c>
      <c r="G831" s="224"/>
      <c r="H831" s="226" t="s">
        <v>19</v>
      </c>
      <c r="I831" s="228"/>
      <c r="J831" s="224"/>
      <c r="K831" s="224"/>
      <c r="L831" s="229"/>
      <c r="M831" s="230"/>
      <c r="N831" s="231"/>
      <c r="O831" s="231"/>
      <c r="P831" s="231"/>
      <c r="Q831" s="231"/>
      <c r="R831" s="231"/>
      <c r="S831" s="231"/>
      <c r="T831" s="23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3" t="s">
        <v>168</v>
      </c>
      <c r="AU831" s="233" t="s">
        <v>85</v>
      </c>
      <c r="AV831" s="13" t="s">
        <v>83</v>
      </c>
      <c r="AW831" s="13" t="s">
        <v>35</v>
      </c>
      <c r="AX831" s="13" t="s">
        <v>75</v>
      </c>
      <c r="AY831" s="233" t="s">
        <v>156</v>
      </c>
    </row>
    <row r="832" s="14" customFormat="1">
      <c r="A832" s="14"/>
      <c r="B832" s="234"/>
      <c r="C832" s="235"/>
      <c r="D832" s="225" t="s">
        <v>168</v>
      </c>
      <c r="E832" s="236" t="s">
        <v>19</v>
      </c>
      <c r="F832" s="237" t="s">
        <v>503</v>
      </c>
      <c r="G832" s="235"/>
      <c r="H832" s="238">
        <v>1</v>
      </c>
      <c r="I832" s="239"/>
      <c r="J832" s="235"/>
      <c r="K832" s="235"/>
      <c r="L832" s="240"/>
      <c r="M832" s="241"/>
      <c r="N832" s="242"/>
      <c r="O832" s="242"/>
      <c r="P832" s="242"/>
      <c r="Q832" s="242"/>
      <c r="R832" s="242"/>
      <c r="S832" s="242"/>
      <c r="T832" s="24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4" t="s">
        <v>168</v>
      </c>
      <c r="AU832" s="244" t="s">
        <v>85</v>
      </c>
      <c r="AV832" s="14" t="s">
        <v>85</v>
      </c>
      <c r="AW832" s="14" t="s">
        <v>35</v>
      </c>
      <c r="AX832" s="14" t="s">
        <v>83</v>
      </c>
      <c r="AY832" s="244" t="s">
        <v>156</v>
      </c>
    </row>
    <row r="833" s="2" customFormat="1" ht="24.15" customHeight="1">
      <c r="A833" s="39"/>
      <c r="B833" s="40"/>
      <c r="C833" s="205" t="s">
        <v>1152</v>
      </c>
      <c r="D833" s="205" t="s">
        <v>159</v>
      </c>
      <c r="E833" s="206" t="s">
        <v>1153</v>
      </c>
      <c r="F833" s="207" t="s">
        <v>1154</v>
      </c>
      <c r="G833" s="208" t="s">
        <v>295</v>
      </c>
      <c r="H833" s="209">
        <v>1</v>
      </c>
      <c r="I833" s="210"/>
      <c r="J833" s="211">
        <f>ROUND(I833*H833,2)</f>
        <v>0</v>
      </c>
      <c r="K833" s="207" t="s">
        <v>163</v>
      </c>
      <c r="L833" s="45"/>
      <c r="M833" s="212" t="s">
        <v>19</v>
      </c>
      <c r="N833" s="213" t="s">
        <v>46</v>
      </c>
      <c r="O833" s="85"/>
      <c r="P833" s="214">
        <f>O833*H833</f>
        <v>0</v>
      </c>
      <c r="Q833" s="214">
        <v>0</v>
      </c>
      <c r="R833" s="214">
        <f>Q833*H833</f>
        <v>0</v>
      </c>
      <c r="S833" s="214">
        <v>0.16600000000000001</v>
      </c>
      <c r="T833" s="215">
        <f>S833*H833</f>
        <v>0.16600000000000001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16" t="s">
        <v>321</v>
      </c>
      <c r="AT833" s="216" t="s">
        <v>159</v>
      </c>
      <c r="AU833" s="216" t="s">
        <v>85</v>
      </c>
      <c r="AY833" s="18" t="s">
        <v>156</v>
      </c>
      <c r="BE833" s="217">
        <f>IF(N833="základní",J833,0)</f>
        <v>0</v>
      </c>
      <c r="BF833" s="217">
        <f>IF(N833="snížená",J833,0)</f>
        <v>0</v>
      </c>
      <c r="BG833" s="217">
        <f>IF(N833="zákl. přenesená",J833,0)</f>
        <v>0</v>
      </c>
      <c r="BH833" s="217">
        <f>IF(N833="sníž. přenesená",J833,0)</f>
        <v>0</v>
      </c>
      <c r="BI833" s="217">
        <f>IF(N833="nulová",J833,0)</f>
        <v>0</v>
      </c>
      <c r="BJ833" s="18" t="s">
        <v>83</v>
      </c>
      <c r="BK833" s="217">
        <f>ROUND(I833*H833,2)</f>
        <v>0</v>
      </c>
      <c r="BL833" s="18" t="s">
        <v>321</v>
      </c>
      <c r="BM833" s="216" t="s">
        <v>1155</v>
      </c>
    </row>
    <row r="834" s="2" customFormat="1">
      <c r="A834" s="39"/>
      <c r="B834" s="40"/>
      <c r="C834" s="41"/>
      <c r="D834" s="218" t="s">
        <v>166</v>
      </c>
      <c r="E834" s="41"/>
      <c r="F834" s="219" t="s">
        <v>1156</v>
      </c>
      <c r="G834" s="41"/>
      <c r="H834" s="41"/>
      <c r="I834" s="220"/>
      <c r="J834" s="41"/>
      <c r="K834" s="41"/>
      <c r="L834" s="45"/>
      <c r="M834" s="221"/>
      <c r="N834" s="222"/>
      <c r="O834" s="85"/>
      <c r="P834" s="85"/>
      <c r="Q834" s="85"/>
      <c r="R834" s="85"/>
      <c r="S834" s="85"/>
      <c r="T834" s="86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166</v>
      </c>
      <c r="AU834" s="18" t="s">
        <v>85</v>
      </c>
    </row>
    <row r="835" s="13" customFormat="1">
      <c r="A835" s="13"/>
      <c r="B835" s="223"/>
      <c r="C835" s="224"/>
      <c r="D835" s="225" t="s">
        <v>168</v>
      </c>
      <c r="E835" s="226" t="s">
        <v>19</v>
      </c>
      <c r="F835" s="227" t="s">
        <v>500</v>
      </c>
      <c r="G835" s="224"/>
      <c r="H835" s="226" t="s">
        <v>19</v>
      </c>
      <c r="I835" s="228"/>
      <c r="J835" s="224"/>
      <c r="K835" s="224"/>
      <c r="L835" s="229"/>
      <c r="M835" s="230"/>
      <c r="N835" s="231"/>
      <c r="O835" s="231"/>
      <c r="P835" s="231"/>
      <c r="Q835" s="231"/>
      <c r="R835" s="231"/>
      <c r="S835" s="231"/>
      <c r="T835" s="23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3" t="s">
        <v>168</v>
      </c>
      <c r="AU835" s="233" t="s">
        <v>85</v>
      </c>
      <c r="AV835" s="13" t="s">
        <v>83</v>
      </c>
      <c r="AW835" s="13" t="s">
        <v>35</v>
      </c>
      <c r="AX835" s="13" t="s">
        <v>75</v>
      </c>
      <c r="AY835" s="233" t="s">
        <v>156</v>
      </c>
    </row>
    <row r="836" s="14" customFormat="1">
      <c r="A836" s="14"/>
      <c r="B836" s="234"/>
      <c r="C836" s="235"/>
      <c r="D836" s="225" t="s">
        <v>168</v>
      </c>
      <c r="E836" s="236" t="s">
        <v>19</v>
      </c>
      <c r="F836" s="237" t="s">
        <v>501</v>
      </c>
      <c r="G836" s="235"/>
      <c r="H836" s="238">
        <v>1</v>
      </c>
      <c r="I836" s="239"/>
      <c r="J836" s="235"/>
      <c r="K836" s="235"/>
      <c r="L836" s="240"/>
      <c r="M836" s="241"/>
      <c r="N836" s="242"/>
      <c r="O836" s="242"/>
      <c r="P836" s="242"/>
      <c r="Q836" s="242"/>
      <c r="R836" s="242"/>
      <c r="S836" s="242"/>
      <c r="T836" s="24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4" t="s">
        <v>168</v>
      </c>
      <c r="AU836" s="244" t="s">
        <v>85</v>
      </c>
      <c r="AV836" s="14" t="s">
        <v>85</v>
      </c>
      <c r="AW836" s="14" t="s">
        <v>35</v>
      </c>
      <c r="AX836" s="14" t="s">
        <v>83</v>
      </c>
      <c r="AY836" s="244" t="s">
        <v>156</v>
      </c>
    </row>
    <row r="837" s="2" customFormat="1" ht="24.15" customHeight="1">
      <c r="A837" s="39"/>
      <c r="B837" s="40"/>
      <c r="C837" s="205" t="s">
        <v>1157</v>
      </c>
      <c r="D837" s="205" t="s">
        <v>159</v>
      </c>
      <c r="E837" s="206" t="s">
        <v>1158</v>
      </c>
      <c r="F837" s="207" t="s">
        <v>1159</v>
      </c>
      <c r="G837" s="208" t="s">
        <v>295</v>
      </c>
      <c r="H837" s="209">
        <v>1</v>
      </c>
      <c r="I837" s="210"/>
      <c r="J837" s="211">
        <f>ROUND(I837*H837,2)</f>
        <v>0</v>
      </c>
      <c r="K837" s="207" t="s">
        <v>163</v>
      </c>
      <c r="L837" s="45"/>
      <c r="M837" s="212" t="s">
        <v>19</v>
      </c>
      <c r="N837" s="213" t="s">
        <v>46</v>
      </c>
      <c r="O837" s="85"/>
      <c r="P837" s="214">
        <f>O837*H837</f>
        <v>0</v>
      </c>
      <c r="Q837" s="214">
        <v>0</v>
      </c>
      <c r="R837" s="214">
        <f>Q837*H837</f>
        <v>0</v>
      </c>
      <c r="S837" s="214">
        <v>0.17399999999999999</v>
      </c>
      <c r="T837" s="215">
        <f>S837*H837</f>
        <v>0.17399999999999999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16" t="s">
        <v>321</v>
      </c>
      <c r="AT837" s="216" t="s">
        <v>159</v>
      </c>
      <c r="AU837" s="216" t="s">
        <v>85</v>
      </c>
      <c r="AY837" s="18" t="s">
        <v>156</v>
      </c>
      <c r="BE837" s="217">
        <f>IF(N837="základní",J837,0)</f>
        <v>0</v>
      </c>
      <c r="BF837" s="217">
        <f>IF(N837="snížená",J837,0)</f>
        <v>0</v>
      </c>
      <c r="BG837" s="217">
        <f>IF(N837="zákl. přenesená",J837,0)</f>
        <v>0</v>
      </c>
      <c r="BH837" s="217">
        <f>IF(N837="sníž. přenesená",J837,0)</f>
        <v>0</v>
      </c>
      <c r="BI837" s="217">
        <f>IF(N837="nulová",J837,0)</f>
        <v>0</v>
      </c>
      <c r="BJ837" s="18" t="s">
        <v>83</v>
      </c>
      <c r="BK837" s="217">
        <f>ROUND(I837*H837,2)</f>
        <v>0</v>
      </c>
      <c r="BL837" s="18" t="s">
        <v>321</v>
      </c>
      <c r="BM837" s="216" t="s">
        <v>1160</v>
      </c>
    </row>
    <row r="838" s="2" customFormat="1">
      <c r="A838" s="39"/>
      <c r="B838" s="40"/>
      <c r="C838" s="41"/>
      <c r="D838" s="218" t="s">
        <v>166</v>
      </c>
      <c r="E838" s="41"/>
      <c r="F838" s="219" t="s">
        <v>1161</v>
      </c>
      <c r="G838" s="41"/>
      <c r="H838" s="41"/>
      <c r="I838" s="220"/>
      <c r="J838" s="41"/>
      <c r="K838" s="41"/>
      <c r="L838" s="45"/>
      <c r="M838" s="221"/>
      <c r="N838" s="222"/>
      <c r="O838" s="85"/>
      <c r="P838" s="85"/>
      <c r="Q838" s="85"/>
      <c r="R838" s="85"/>
      <c r="S838" s="85"/>
      <c r="T838" s="86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166</v>
      </c>
      <c r="AU838" s="18" t="s">
        <v>85</v>
      </c>
    </row>
    <row r="839" s="13" customFormat="1">
      <c r="A839" s="13"/>
      <c r="B839" s="223"/>
      <c r="C839" s="224"/>
      <c r="D839" s="225" t="s">
        <v>168</v>
      </c>
      <c r="E839" s="226" t="s">
        <v>19</v>
      </c>
      <c r="F839" s="227" t="s">
        <v>504</v>
      </c>
      <c r="G839" s="224"/>
      <c r="H839" s="226" t="s">
        <v>19</v>
      </c>
      <c r="I839" s="228"/>
      <c r="J839" s="224"/>
      <c r="K839" s="224"/>
      <c r="L839" s="229"/>
      <c r="M839" s="230"/>
      <c r="N839" s="231"/>
      <c r="O839" s="231"/>
      <c r="P839" s="231"/>
      <c r="Q839" s="231"/>
      <c r="R839" s="231"/>
      <c r="S839" s="231"/>
      <c r="T839" s="23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3" t="s">
        <v>168</v>
      </c>
      <c r="AU839" s="233" t="s">
        <v>85</v>
      </c>
      <c r="AV839" s="13" t="s">
        <v>83</v>
      </c>
      <c r="AW839" s="13" t="s">
        <v>35</v>
      </c>
      <c r="AX839" s="13" t="s">
        <v>75</v>
      </c>
      <c r="AY839" s="233" t="s">
        <v>156</v>
      </c>
    </row>
    <row r="840" s="14" customFormat="1">
      <c r="A840" s="14"/>
      <c r="B840" s="234"/>
      <c r="C840" s="235"/>
      <c r="D840" s="225" t="s">
        <v>168</v>
      </c>
      <c r="E840" s="236" t="s">
        <v>19</v>
      </c>
      <c r="F840" s="237" t="s">
        <v>505</v>
      </c>
      <c r="G840" s="235"/>
      <c r="H840" s="238">
        <v>1</v>
      </c>
      <c r="I840" s="239"/>
      <c r="J840" s="235"/>
      <c r="K840" s="235"/>
      <c r="L840" s="240"/>
      <c r="M840" s="241"/>
      <c r="N840" s="242"/>
      <c r="O840" s="242"/>
      <c r="P840" s="242"/>
      <c r="Q840" s="242"/>
      <c r="R840" s="242"/>
      <c r="S840" s="242"/>
      <c r="T840" s="24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4" t="s">
        <v>168</v>
      </c>
      <c r="AU840" s="244" t="s">
        <v>85</v>
      </c>
      <c r="AV840" s="14" t="s">
        <v>85</v>
      </c>
      <c r="AW840" s="14" t="s">
        <v>35</v>
      </c>
      <c r="AX840" s="14" t="s">
        <v>83</v>
      </c>
      <c r="AY840" s="244" t="s">
        <v>156</v>
      </c>
    </row>
    <row r="841" s="2" customFormat="1" ht="16.5" customHeight="1">
      <c r="A841" s="39"/>
      <c r="B841" s="40"/>
      <c r="C841" s="205" t="s">
        <v>1162</v>
      </c>
      <c r="D841" s="205" t="s">
        <v>159</v>
      </c>
      <c r="E841" s="206" t="s">
        <v>1163</v>
      </c>
      <c r="F841" s="207" t="s">
        <v>1164</v>
      </c>
      <c r="G841" s="208" t="s">
        <v>295</v>
      </c>
      <c r="H841" s="209">
        <v>2</v>
      </c>
      <c r="I841" s="210"/>
      <c r="J841" s="211">
        <f>ROUND(I841*H841,2)</f>
        <v>0</v>
      </c>
      <c r="K841" s="207" t="s">
        <v>163</v>
      </c>
      <c r="L841" s="45"/>
      <c r="M841" s="212" t="s">
        <v>19</v>
      </c>
      <c r="N841" s="213" t="s">
        <v>46</v>
      </c>
      <c r="O841" s="85"/>
      <c r="P841" s="214">
        <f>O841*H841</f>
        <v>0</v>
      </c>
      <c r="Q841" s="214">
        <v>0</v>
      </c>
      <c r="R841" s="214">
        <f>Q841*H841</f>
        <v>0</v>
      </c>
      <c r="S841" s="214">
        <v>0</v>
      </c>
      <c r="T841" s="215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16" t="s">
        <v>321</v>
      </c>
      <c r="AT841" s="216" t="s">
        <v>159</v>
      </c>
      <c r="AU841" s="216" t="s">
        <v>85</v>
      </c>
      <c r="AY841" s="18" t="s">
        <v>156</v>
      </c>
      <c r="BE841" s="217">
        <f>IF(N841="základní",J841,0)</f>
        <v>0</v>
      </c>
      <c r="BF841" s="217">
        <f>IF(N841="snížená",J841,0)</f>
        <v>0</v>
      </c>
      <c r="BG841" s="217">
        <f>IF(N841="zákl. přenesená",J841,0)</f>
        <v>0</v>
      </c>
      <c r="BH841" s="217">
        <f>IF(N841="sníž. přenesená",J841,0)</f>
        <v>0</v>
      </c>
      <c r="BI841" s="217">
        <f>IF(N841="nulová",J841,0)</f>
        <v>0</v>
      </c>
      <c r="BJ841" s="18" t="s">
        <v>83</v>
      </c>
      <c r="BK841" s="217">
        <f>ROUND(I841*H841,2)</f>
        <v>0</v>
      </c>
      <c r="BL841" s="18" t="s">
        <v>321</v>
      </c>
      <c r="BM841" s="216" t="s">
        <v>1165</v>
      </c>
    </row>
    <row r="842" s="2" customFormat="1">
      <c r="A842" s="39"/>
      <c r="B842" s="40"/>
      <c r="C842" s="41"/>
      <c r="D842" s="218" t="s">
        <v>166</v>
      </c>
      <c r="E842" s="41"/>
      <c r="F842" s="219" t="s">
        <v>1166</v>
      </c>
      <c r="G842" s="41"/>
      <c r="H842" s="41"/>
      <c r="I842" s="220"/>
      <c r="J842" s="41"/>
      <c r="K842" s="41"/>
      <c r="L842" s="45"/>
      <c r="M842" s="221"/>
      <c r="N842" s="222"/>
      <c r="O842" s="85"/>
      <c r="P842" s="85"/>
      <c r="Q842" s="85"/>
      <c r="R842" s="85"/>
      <c r="S842" s="85"/>
      <c r="T842" s="86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166</v>
      </c>
      <c r="AU842" s="18" t="s">
        <v>85</v>
      </c>
    </row>
    <row r="843" s="14" customFormat="1">
      <c r="A843" s="14"/>
      <c r="B843" s="234"/>
      <c r="C843" s="235"/>
      <c r="D843" s="225" t="s">
        <v>168</v>
      </c>
      <c r="E843" s="236" t="s">
        <v>19</v>
      </c>
      <c r="F843" s="237" t="s">
        <v>1167</v>
      </c>
      <c r="G843" s="235"/>
      <c r="H843" s="238">
        <v>2</v>
      </c>
      <c r="I843" s="239"/>
      <c r="J843" s="235"/>
      <c r="K843" s="235"/>
      <c r="L843" s="240"/>
      <c r="M843" s="241"/>
      <c r="N843" s="242"/>
      <c r="O843" s="242"/>
      <c r="P843" s="242"/>
      <c r="Q843" s="242"/>
      <c r="R843" s="242"/>
      <c r="S843" s="242"/>
      <c r="T843" s="24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4" t="s">
        <v>168</v>
      </c>
      <c r="AU843" s="244" t="s">
        <v>85</v>
      </c>
      <c r="AV843" s="14" t="s">
        <v>85</v>
      </c>
      <c r="AW843" s="14" t="s">
        <v>35</v>
      </c>
      <c r="AX843" s="14" t="s">
        <v>83</v>
      </c>
      <c r="AY843" s="244" t="s">
        <v>156</v>
      </c>
    </row>
    <row r="844" s="2" customFormat="1" ht="16.5" customHeight="1">
      <c r="A844" s="39"/>
      <c r="B844" s="40"/>
      <c r="C844" s="205" t="s">
        <v>1168</v>
      </c>
      <c r="D844" s="205" t="s">
        <v>159</v>
      </c>
      <c r="E844" s="206" t="s">
        <v>1169</v>
      </c>
      <c r="F844" s="207" t="s">
        <v>1170</v>
      </c>
      <c r="G844" s="208" t="s">
        <v>295</v>
      </c>
      <c r="H844" s="209">
        <v>10</v>
      </c>
      <c r="I844" s="210"/>
      <c r="J844" s="211">
        <f>ROUND(I844*H844,2)</f>
        <v>0</v>
      </c>
      <c r="K844" s="207" t="s">
        <v>163</v>
      </c>
      <c r="L844" s="45"/>
      <c r="M844" s="212" t="s">
        <v>19</v>
      </c>
      <c r="N844" s="213" t="s">
        <v>46</v>
      </c>
      <c r="O844" s="85"/>
      <c r="P844" s="214">
        <f>O844*H844</f>
        <v>0</v>
      </c>
      <c r="Q844" s="214">
        <v>0</v>
      </c>
      <c r="R844" s="214">
        <f>Q844*H844</f>
        <v>0</v>
      </c>
      <c r="S844" s="214">
        <v>0</v>
      </c>
      <c r="T844" s="215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16" t="s">
        <v>321</v>
      </c>
      <c r="AT844" s="216" t="s">
        <v>159</v>
      </c>
      <c r="AU844" s="216" t="s">
        <v>85</v>
      </c>
      <c r="AY844" s="18" t="s">
        <v>156</v>
      </c>
      <c r="BE844" s="217">
        <f>IF(N844="základní",J844,0)</f>
        <v>0</v>
      </c>
      <c r="BF844" s="217">
        <f>IF(N844="snížená",J844,0)</f>
        <v>0</v>
      </c>
      <c r="BG844" s="217">
        <f>IF(N844="zákl. přenesená",J844,0)</f>
        <v>0</v>
      </c>
      <c r="BH844" s="217">
        <f>IF(N844="sníž. přenesená",J844,0)</f>
        <v>0</v>
      </c>
      <c r="BI844" s="217">
        <f>IF(N844="nulová",J844,0)</f>
        <v>0</v>
      </c>
      <c r="BJ844" s="18" t="s">
        <v>83</v>
      </c>
      <c r="BK844" s="217">
        <f>ROUND(I844*H844,2)</f>
        <v>0</v>
      </c>
      <c r="BL844" s="18" t="s">
        <v>321</v>
      </c>
      <c r="BM844" s="216" t="s">
        <v>1171</v>
      </c>
    </row>
    <row r="845" s="2" customFormat="1">
      <c r="A845" s="39"/>
      <c r="B845" s="40"/>
      <c r="C845" s="41"/>
      <c r="D845" s="218" t="s">
        <v>166</v>
      </c>
      <c r="E845" s="41"/>
      <c r="F845" s="219" t="s">
        <v>1172</v>
      </c>
      <c r="G845" s="41"/>
      <c r="H845" s="41"/>
      <c r="I845" s="220"/>
      <c r="J845" s="41"/>
      <c r="K845" s="41"/>
      <c r="L845" s="45"/>
      <c r="M845" s="221"/>
      <c r="N845" s="222"/>
      <c r="O845" s="85"/>
      <c r="P845" s="85"/>
      <c r="Q845" s="85"/>
      <c r="R845" s="85"/>
      <c r="S845" s="85"/>
      <c r="T845" s="86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166</v>
      </c>
      <c r="AU845" s="18" t="s">
        <v>85</v>
      </c>
    </row>
    <row r="846" s="14" customFormat="1">
      <c r="A846" s="14"/>
      <c r="B846" s="234"/>
      <c r="C846" s="235"/>
      <c r="D846" s="225" t="s">
        <v>168</v>
      </c>
      <c r="E846" s="236" t="s">
        <v>19</v>
      </c>
      <c r="F846" s="237" t="s">
        <v>1167</v>
      </c>
      <c r="G846" s="235"/>
      <c r="H846" s="238">
        <v>2</v>
      </c>
      <c r="I846" s="239"/>
      <c r="J846" s="235"/>
      <c r="K846" s="235"/>
      <c r="L846" s="240"/>
      <c r="M846" s="241"/>
      <c r="N846" s="242"/>
      <c r="O846" s="242"/>
      <c r="P846" s="242"/>
      <c r="Q846" s="242"/>
      <c r="R846" s="242"/>
      <c r="S846" s="242"/>
      <c r="T846" s="24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4" t="s">
        <v>168</v>
      </c>
      <c r="AU846" s="244" t="s">
        <v>85</v>
      </c>
      <c r="AV846" s="14" t="s">
        <v>85</v>
      </c>
      <c r="AW846" s="14" t="s">
        <v>35</v>
      </c>
      <c r="AX846" s="14" t="s">
        <v>75</v>
      </c>
      <c r="AY846" s="244" t="s">
        <v>156</v>
      </c>
    </row>
    <row r="847" s="14" customFormat="1">
      <c r="A847" s="14"/>
      <c r="B847" s="234"/>
      <c r="C847" s="235"/>
      <c r="D847" s="225" t="s">
        <v>168</v>
      </c>
      <c r="E847" s="236" t="s">
        <v>19</v>
      </c>
      <c r="F847" s="237" t="s">
        <v>1173</v>
      </c>
      <c r="G847" s="235"/>
      <c r="H847" s="238">
        <v>6</v>
      </c>
      <c r="I847" s="239"/>
      <c r="J847" s="235"/>
      <c r="K847" s="235"/>
      <c r="L847" s="240"/>
      <c r="M847" s="241"/>
      <c r="N847" s="242"/>
      <c r="O847" s="242"/>
      <c r="P847" s="242"/>
      <c r="Q847" s="242"/>
      <c r="R847" s="242"/>
      <c r="S847" s="242"/>
      <c r="T847" s="24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4" t="s">
        <v>168</v>
      </c>
      <c r="AU847" s="244" t="s">
        <v>85</v>
      </c>
      <c r="AV847" s="14" t="s">
        <v>85</v>
      </c>
      <c r="AW847" s="14" t="s">
        <v>35</v>
      </c>
      <c r="AX847" s="14" t="s">
        <v>75</v>
      </c>
      <c r="AY847" s="244" t="s">
        <v>156</v>
      </c>
    </row>
    <row r="848" s="14" customFormat="1">
      <c r="A848" s="14"/>
      <c r="B848" s="234"/>
      <c r="C848" s="235"/>
      <c r="D848" s="225" t="s">
        <v>168</v>
      </c>
      <c r="E848" s="236" t="s">
        <v>19</v>
      </c>
      <c r="F848" s="237" t="s">
        <v>1174</v>
      </c>
      <c r="G848" s="235"/>
      <c r="H848" s="238">
        <v>2</v>
      </c>
      <c r="I848" s="239"/>
      <c r="J848" s="235"/>
      <c r="K848" s="235"/>
      <c r="L848" s="240"/>
      <c r="M848" s="241"/>
      <c r="N848" s="242"/>
      <c r="O848" s="242"/>
      <c r="P848" s="242"/>
      <c r="Q848" s="242"/>
      <c r="R848" s="242"/>
      <c r="S848" s="242"/>
      <c r="T848" s="24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4" t="s">
        <v>168</v>
      </c>
      <c r="AU848" s="244" t="s">
        <v>85</v>
      </c>
      <c r="AV848" s="14" t="s">
        <v>85</v>
      </c>
      <c r="AW848" s="14" t="s">
        <v>35</v>
      </c>
      <c r="AX848" s="14" t="s">
        <v>75</v>
      </c>
      <c r="AY848" s="244" t="s">
        <v>156</v>
      </c>
    </row>
    <row r="849" s="15" customFormat="1">
      <c r="A849" s="15"/>
      <c r="B849" s="245"/>
      <c r="C849" s="246"/>
      <c r="D849" s="225" t="s">
        <v>168</v>
      </c>
      <c r="E849" s="247" t="s">
        <v>19</v>
      </c>
      <c r="F849" s="248" t="s">
        <v>196</v>
      </c>
      <c r="G849" s="246"/>
      <c r="H849" s="249">
        <v>10</v>
      </c>
      <c r="I849" s="250"/>
      <c r="J849" s="246"/>
      <c r="K849" s="246"/>
      <c r="L849" s="251"/>
      <c r="M849" s="252"/>
      <c r="N849" s="253"/>
      <c r="O849" s="253"/>
      <c r="P849" s="253"/>
      <c r="Q849" s="253"/>
      <c r="R849" s="253"/>
      <c r="S849" s="253"/>
      <c r="T849" s="254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55" t="s">
        <v>168</v>
      </c>
      <c r="AU849" s="255" t="s">
        <v>85</v>
      </c>
      <c r="AV849" s="15" t="s">
        <v>164</v>
      </c>
      <c r="AW849" s="15" t="s">
        <v>35</v>
      </c>
      <c r="AX849" s="15" t="s">
        <v>83</v>
      </c>
      <c r="AY849" s="255" t="s">
        <v>156</v>
      </c>
    </row>
    <row r="850" s="2" customFormat="1" ht="16.5" customHeight="1">
      <c r="A850" s="39"/>
      <c r="B850" s="40"/>
      <c r="C850" s="205" t="s">
        <v>1175</v>
      </c>
      <c r="D850" s="205" t="s">
        <v>159</v>
      </c>
      <c r="E850" s="206" t="s">
        <v>1176</v>
      </c>
      <c r="F850" s="207" t="s">
        <v>1177</v>
      </c>
      <c r="G850" s="208" t="s">
        <v>295</v>
      </c>
      <c r="H850" s="209">
        <v>22</v>
      </c>
      <c r="I850" s="210"/>
      <c r="J850" s="211">
        <f>ROUND(I850*H850,2)</f>
        <v>0</v>
      </c>
      <c r="K850" s="207" t="s">
        <v>163</v>
      </c>
      <c r="L850" s="45"/>
      <c r="M850" s="212" t="s">
        <v>19</v>
      </c>
      <c r="N850" s="213" t="s">
        <v>46</v>
      </c>
      <c r="O850" s="85"/>
      <c r="P850" s="214">
        <f>O850*H850</f>
        <v>0</v>
      </c>
      <c r="Q850" s="214">
        <v>0</v>
      </c>
      <c r="R850" s="214">
        <f>Q850*H850</f>
        <v>0</v>
      </c>
      <c r="S850" s="214">
        <v>0</v>
      </c>
      <c r="T850" s="215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16" t="s">
        <v>321</v>
      </c>
      <c r="AT850" s="216" t="s">
        <v>159</v>
      </c>
      <c r="AU850" s="216" t="s">
        <v>85</v>
      </c>
      <c r="AY850" s="18" t="s">
        <v>156</v>
      </c>
      <c r="BE850" s="217">
        <f>IF(N850="základní",J850,0)</f>
        <v>0</v>
      </c>
      <c r="BF850" s="217">
        <f>IF(N850="snížená",J850,0)</f>
        <v>0</v>
      </c>
      <c r="BG850" s="217">
        <f>IF(N850="zákl. přenesená",J850,0)</f>
        <v>0</v>
      </c>
      <c r="BH850" s="217">
        <f>IF(N850="sníž. přenesená",J850,0)</f>
        <v>0</v>
      </c>
      <c r="BI850" s="217">
        <f>IF(N850="nulová",J850,0)</f>
        <v>0</v>
      </c>
      <c r="BJ850" s="18" t="s">
        <v>83</v>
      </c>
      <c r="BK850" s="217">
        <f>ROUND(I850*H850,2)</f>
        <v>0</v>
      </c>
      <c r="BL850" s="18" t="s">
        <v>321</v>
      </c>
      <c r="BM850" s="216" t="s">
        <v>1178</v>
      </c>
    </row>
    <row r="851" s="2" customFormat="1">
      <c r="A851" s="39"/>
      <c r="B851" s="40"/>
      <c r="C851" s="41"/>
      <c r="D851" s="218" t="s">
        <v>166</v>
      </c>
      <c r="E851" s="41"/>
      <c r="F851" s="219" t="s">
        <v>1179</v>
      </c>
      <c r="G851" s="41"/>
      <c r="H851" s="41"/>
      <c r="I851" s="220"/>
      <c r="J851" s="41"/>
      <c r="K851" s="41"/>
      <c r="L851" s="45"/>
      <c r="M851" s="221"/>
      <c r="N851" s="222"/>
      <c r="O851" s="85"/>
      <c r="P851" s="85"/>
      <c r="Q851" s="85"/>
      <c r="R851" s="85"/>
      <c r="S851" s="85"/>
      <c r="T851" s="86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18" t="s">
        <v>166</v>
      </c>
      <c r="AU851" s="18" t="s">
        <v>85</v>
      </c>
    </row>
    <row r="852" s="14" customFormat="1">
      <c r="A852" s="14"/>
      <c r="B852" s="234"/>
      <c r="C852" s="235"/>
      <c r="D852" s="225" t="s">
        <v>168</v>
      </c>
      <c r="E852" s="236" t="s">
        <v>19</v>
      </c>
      <c r="F852" s="237" t="s">
        <v>1180</v>
      </c>
      <c r="G852" s="235"/>
      <c r="H852" s="238">
        <v>6</v>
      </c>
      <c r="I852" s="239"/>
      <c r="J852" s="235"/>
      <c r="K852" s="235"/>
      <c r="L852" s="240"/>
      <c r="M852" s="241"/>
      <c r="N852" s="242"/>
      <c r="O852" s="242"/>
      <c r="P852" s="242"/>
      <c r="Q852" s="242"/>
      <c r="R852" s="242"/>
      <c r="S852" s="242"/>
      <c r="T852" s="24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4" t="s">
        <v>168</v>
      </c>
      <c r="AU852" s="244" t="s">
        <v>85</v>
      </c>
      <c r="AV852" s="14" t="s">
        <v>85</v>
      </c>
      <c r="AW852" s="14" t="s">
        <v>35</v>
      </c>
      <c r="AX852" s="14" t="s">
        <v>75</v>
      </c>
      <c r="AY852" s="244" t="s">
        <v>156</v>
      </c>
    </row>
    <row r="853" s="14" customFormat="1">
      <c r="A853" s="14"/>
      <c r="B853" s="234"/>
      <c r="C853" s="235"/>
      <c r="D853" s="225" t="s">
        <v>168</v>
      </c>
      <c r="E853" s="236" t="s">
        <v>19</v>
      </c>
      <c r="F853" s="237" t="s">
        <v>1181</v>
      </c>
      <c r="G853" s="235"/>
      <c r="H853" s="238">
        <v>12</v>
      </c>
      <c r="I853" s="239"/>
      <c r="J853" s="235"/>
      <c r="K853" s="235"/>
      <c r="L853" s="240"/>
      <c r="M853" s="241"/>
      <c r="N853" s="242"/>
      <c r="O853" s="242"/>
      <c r="P853" s="242"/>
      <c r="Q853" s="242"/>
      <c r="R853" s="242"/>
      <c r="S853" s="242"/>
      <c r="T853" s="24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44" t="s">
        <v>168</v>
      </c>
      <c r="AU853" s="244" t="s">
        <v>85</v>
      </c>
      <c r="AV853" s="14" t="s">
        <v>85</v>
      </c>
      <c r="AW853" s="14" t="s">
        <v>35</v>
      </c>
      <c r="AX853" s="14" t="s">
        <v>75</v>
      </c>
      <c r="AY853" s="244" t="s">
        <v>156</v>
      </c>
    </row>
    <row r="854" s="14" customFormat="1">
      <c r="A854" s="14"/>
      <c r="B854" s="234"/>
      <c r="C854" s="235"/>
      <c r="D854" s="225" t="s">
        <v>168</v>
      </c>
      <c r="E854" s="236" t="s">
        <v>19</v>
      </c>
      <c r="F854" s="237" t="s">
        <v>1182</v>
      </c>
      <c r="G854" s="235"/>
      <c r="H854" s="238">
        <v>4</v>
      </c>
      <c r="I854" s="239"/>
      <c r="J854" s="235"/>
      <c r="K854" s="235"/>
      <c r="L854" s="240"/>
      <c r="M854" s="241"/>
      <c r="N854" s="242"/>
      <c r="O854" s="242"/>
      <c r="P854" s="242"/>
      <c r="Q854" s="242"/>
      <c r="R854" s="242"/>
      <c r="S854" s="242"/>
      <c r="T854" s="24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4" t="s">
        <v>168</v>
      </c>
      <c r="AU854" s="244" t="s">
        <v>85</v>
      </c>
      <c r="AV854" s="14" t="s">
        <v>85</v>
      </c>
      <c r="AW854" s="14" t="s">
        <v>35</v>
      </c>
      <c r="AX854" s="14" t="s">
        <v>75</v>
      </c>
      <c r="AY854" s="244" t="s">
        <v>156</v>
      </c>
    </row>
    <row r="855" s="15" customFormat="1">
      <c r="A855" s="15"/>
      <c r="B855" s="245"/>
      <c r="C855" s="246"/>
      <c r="D855" s="225" t="s">
        <v>168</v>
      </c>
      <c r="E855" s="247" t="s">
        <v>19</v>
      </c>
      <c r="F855" s="248" t="s">
        <v>196</v>
      </c>
      <c r="G855" s="246"/>
      <c r="H855" s="249">
        <v>22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55" t="s">
        <v>168</v>
      </c>
      <c r="AU855" s="255" t="s">
        <v>85</v>
      </c>
      <c r="AV855" s="15" t="s">
        <v>164</v>
      </c>
      <c r="AW855" s="15" t="s">
        <v>35</v>
      </c>
      <c r="AX855" s="15" t="s">
        <v>83</v>
      </c>
      <c r="AY855" s="255" t="s">
        <v>156</v>
      </c>
    </row>
    <row r="856" s="2" customFormat="1" ht="16.5" customHeight="1">
      <c r="A856" s="39"/>
      <c r="B856" s="40"/>
      <c r="C856" s="256" t="s">
        <v>1183</v>
      </c>
      <c r="D856" s="256" t="s">
        <v>299</v>
      </c>
      <c r="E856" s="257" t="s">
        <v>1184</v>
      </c>
      <c r="F856" s="258" t="s">
        <v>1185</v>
      </c>
      <c r="G856" s="259" t="s">
        <v>1186</v>
      </c>
      <c r="H856" s="260">
        <v>1</v>
      </c>
      <c r="I856" s="261"/>
      <c r="J856" s="262">
        <f>ROUND(I856*H856,2)</f>
        <v>0</v>
      </c>
      <c r="K856" s="258" t="s">
        <v>19</v>
      </c>
      <c r="L856" s="263"/>
      <c r="M856" s="264" t="s">
        <v>19</v>
      </c>
      <c r="N856" s="265" t="s">
        <v>46</v>
      </c>
      <c r="O856" s="85"/>
      <c r="P856" s="214">
        <f>O856*H856</f>
        <v>0</v>
      </c>
      <c r="Q856" s="214">
        <v>0</v>
      </c>
      <c r="R856" s="214">
        <f>Q856*H856</f>
        <v>0</v>
      </c>
      <c r="S856" s="214">
        <v>0</v>
      </c>
      <c r="T856" s="215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16" t="s">
        <v>414</v>
      </c>
      <c r="AT856" s="216" t="s">
        <v>299</v>
      </c>
      <c r="AU856" s="216" t="s">
        <v>85</v>
      </c>
      <c r="AY856" s="18" t="s">
        <v>156</v>
      </c>
      <c r="BE856" s="217">
        <f>IF(N856="základní",J856,0)</f>
        <v>0</v>
      </c>
      <c r="BF856" s="217">
        <f>IF(N856="snížená",J856,0)</f>
        <v>0</v>
      </c>
      <c r="BG856" s="217">
        <f>IF(N856="zákl. přenesená",J856,0)</f>
        <v>0</v>
      </c>
      <c r="BH856" s="217">
        <f>IF(N856="sníž. přenesená",J856,0)</f>
        <v>0</v>
      </c>
      <c r="BI856" s="217">
        <f>IF(N856="nulová",J856,0)</f>
        <v>0</v>
      </c>
      <c r="BJ856" s="18" t="s">
        <v>83</v>
      </c>
      <c r="BK856" s="217">
        <f>ROUND(I856*H856,2)</f>
        <v>0</v>
      </c>
      <c r="BL856" s="18" t="s">
        <v>321</v>
      </c>
      <c r="BM856" s="216" t="s">
        <v>1187</v>
      </c>
    </row>
    <row r="857" s="2" customFormat="1" ht="16.5" customHeight="1">
      <c r="A857" s="39"/>
      <c r="B857" s="40"/>
      <c r="C857" s="256" t="s">
        <v>1188</v>
      </c>
      <c r="D857" s="256" t="s">
        <v>299</v>
      </c>
      <c r="E857" s="257" t="s">
        <v>1189</v>
      </c>
      <c r="F857" s="258" t="s">
        <v>1190</v>
      </c>
      <c r="G857" s="259" t="s">
        <v>1186</v>
      </c>
      <c r="H857" s="260">
        <v>1</v>
      </c>
      <c r="I857" s="261"/>
      <c r="J857" s="262">
        <f>ROUND(I857*H857,2)</f>
        <v>0</v>
      </c>
      <c r="K857" s="258" t="s">
        <v>19</v>
      </c>
      <c r="L857" s="263"/>
      <c r="M857" s="264" t="s">
        <v>19</v>
      </c>
      <c r="N857" s="265" t="s">
        <v>46</v>
      </c>
      <c r="O857" s="85"/>
      <c r="P857" s="214">
        <f>O857*H857</f>
        <v>0</v>
      </c>
      <c r="Q857" s="214">
        <v>0</v>
      </c>
      <c r="R857" s="214">
        <f>Q857*H857</f>
        <v>0</v>
      </c>
      <c r="S857" s="214">
        <v>0</v>
      </c>
      <c r="T857" s="215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16" t="s">
        <v>414</v>
      </c>
      <c r="AT857" s="216" t="s">
        <v>299</v>
      </c>
      <c r="AU857" s="216" t="s">
        <v>85</v>
      </c>
      <c r="AY857" s="18" t="s">
        <v>156</v>
      </c>
      <c r="BE857" s="217">
        <f>IF(N857="základní",J857,0)</f>
        <v>0</v>
      </c>
      <c r="BF857" s="217">
        <f>IF(N857="snížená",J857,0)</f>
        <v>0</v>
      </c>
      <c r="BG857" s="217">
        <f>IF(N857="zákl. přenesená",J857,0)</f>
        <v>0</v>
      </c>
      <c r="BH857" s="217">
        <f>IF(N857="sníž. přenesená",J857,0)</f>
        <v>0</v>
      </c>
      <c r="BI857" s="217">
        <f>IF(N857="nulová",J857,0)</f>
        <v>0</v>
      </c>
      <c r="BJ857" s="18" t="s">
        <v>83</v>
      </c>
      <c r="BK857" s="217">
        <f>ROUND(I857*H857,2)</f>
        <v>0</v>
      </c>
      <c r="BL857" s="18" t="s">
        <v>321</v>
      </c>
      <c r="BM857" s="216" t="s">
        <v>1191</v>
      </c>
    </row>
    <row r="858" s="2" customFormat="1" ht="16.5" customHeight="1">
      <c r="A858" s="39"/>
      <c r="B858" s="40"/>
      <c r="C858" s="256" t="s">
        <v>1192</v>
      </c>
      <c r="D858" s="256" t="s">
        <v>299</v>
      </c>
      <c r="E858" s="257" t="s">
        <v>1193</v>
      </c>
      <c r="F858" s="258" t="s">
        <v>1194</v>
      </c>
      <c r="G858" s="259" t="s">
        <v>1186</v>
      </c>
      <c r="H858" s="260">
        <v>1</v>
      </c>
      <c r="I858" s="261"/>
      <c r="J858" s="262">
        <f>ROUND(I858*H858,2)</f>
        <v>0</v>
      </c>
      <c r="K858" s="258" t="s">
        <v>19</v>
      </c>
      <c r="L858" s="263"/>
      <c r="M858" s="264" t="s">
        <v>19</v>
      </c>
      <c r="N858" s="265" t="s">
        <v>46</v>
      </c>
      <c r="O858" s="85"/>
      <c r="P858" s="214">
        <f>O858*H858</f>
        <v>0</v>
      </c>
      <c r="Q858" s="214">
        <v>0</v>
      </c>
      <c r="R858" s="214">
        <f>Q858*H858</f>
        <v>0</v>
      </c>
      <c r="S858" s="214">
        <v>0</v>
      </c>
      <c r="T858" s="215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16" t="s">
        <v>414</v>
      </c>
      <c r="AT858" s="216" t="s">
        <v>299</v>
      </c>
      <c r="AU858" s="216" t="s">
        <v>85</v>
      </c>
      <c r="AY858" s="18" t="s">
        <v>156</v>
      </c>
      <c r="BE858" s="217">
        <f>IF(N858="základní",J858,0)</f>
        <v>0</v>
      </c>
      <c r="BF858" s="217">
        <f>IF(N858="snížená",J858,0)</f>
        <v>0</v>
      </c>
      <c r="BG858" s="217">
        <f>IF(N858="zákl. přenesená",J858,0)</f>
        <v>0</v>
      </c>
      <c r="BH858" s="217">
        <f>IF(N858="sníž. přenesená",J858,0)</f>
        <v>0</v>
      </c>
      <c r="BI858" s="217">
        <f>IF(N858="nulová",J858,0)</f>
        <v>0</v>
      </c>
      <c r="BJ858" s="18" t="s">
        <v>83</v>
      </c>
      <c r="BK858" s="217">
        <f>ROUND(I858*H858,2)</f>
        <v>0</v>
      </c>
      <c r="BL858" s="18" t="s">
        <v>321</v>
      </c>
      <c r="BM858" s="216" t="s">
        <v>1195</v>
      </c>
    </row>
    <row r="859" s="2" customFormat="1" ht="16.5" customHeight="1">
      <c r="A859" s="39"/>
      <c r="B859" s="40"/>
      <c r="C859" s="205" t="s">
        <v>1196</v>
      </c>
      <c r="D859" s="205" t="s">
        <v>159</v>
      </c>
      <c r="E859" s="206" t="s">
        <v>1197</v>
      </c>
      <c r="F859" s="207" t="s">
        <v>1198</v>
      </c>
      <c r="G859" s="208" t="s">
        <v>295</v>
      </c>
      <c r="H859" s="209">
        <v>3</v>
      </c>
      <c r="I859" s="210"/>
      <c r="J859" s="211">
        <f>ROUND(I859*H859,2)</f>
        <v>0</v>
      </c>
      <c r="K859" s="207" t="s">
        <v>163</v>
      </c>
      <c r="L859" s="45"/>
      <c r="M859" s="212" t="s">
        <v>19</v>
      </c>
      <c r="N859" s="213" t="s">
        <v>46</v>
      </c>
      <c r="O859" s="85"/>
      <c r="P859" s="214">
        <f>O859*H859</f>
        <v>0</v>
      </c>
      <c r="Q859" s="214">
        <v>0</v>
      </c>
      <c r="R859" s="214">
        <f>Q859*H859</f>
        <v>0</v>
      </c>
      <c r="S859" s="214">
        <v>0.1104</v>
      </c>
      <c r="T859" s="215">
        <f>S859*H859</f>
        <v>0.33119999999999999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16" t="s">
        <v>321</v>
      </c>
      <c r="AT859" s="216" t="s">
        <v>159</v>
      </c>
      <c r="AU859" s="216" t="s">
        <v>85</v>
      </c>
      <c r="AY859" s="18" t="s">
        <v>156</v>
      </c>
      <c r="BE859" s="217">
        <f>IF(N859="základní",J859,0)</f>
        <v>0</v>
      </c>
      <c r="BF859" s="217">
        <f>IF(N859="snížená",J859,0)</f>
        <v>0</v>
      </c>
      <c r="BG859" s="217">
        <f>IF(N859="zákl. přenesená",J859,0)</f>
        <v>0</v>
      </c>
      <c r="BH859" s="217">
        <f>IF(N859="sníž. přenesená",J859,0)</f>
        <v>0</v>
      </c>
      <c r="BI859" s="217">
        <f>IF(N859="nulová",J859,0)</f>
        <v>0</v>
      </c>
      <c r="BJ859" s="18" t="s">
        <v>83</v>
      </c>
      <c r="BK859" s="217">
        <f>ROUND(I859*H859,2)</f>
        <v>0</v>
      </c>
      <c r="BL859" s="18" t="s">
        <v>321</v>
      </c>
      <c r="BM859" s="216" t="s">
        <v>1199</v>
      </c>
    </row>
    <row r="860" s="2" customFormat="1">
      <c r="A860" s="39"/>
      <c r="B860" s="40"/>
      <c r="C860" s="41"/>
      <c r="D860" s="218" t="s">
        <v>166</v>
      </c>
      <c r="E860" s="41"/>
      <c r="F860" s="219" t="s">
        <v>1200</v>
      </c>
      <c r="G860" s="41"/>
      <c r="H860" s="41"/>
      <c r="I860" s="220"/>
      <c r="J860" s="41"/>
      <c r="K860" s="41"/>
      <c r="L860" s="45"/>
      <c r="M860" s="221"/>
      <c r="N860" s="222"/>
      <c r="O860" s="85"/>
      <c r="P860" s="85"/>
      <c r="Q860" s="85"/>
      <c r="R860" s="85"/>
      <c r="S860" s="85"/>
      <c r="T860" s="86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166</v>
      </c>
      <c r="AU860" s="18" t="s">
        <v>85</v>
      </c>
    </row>
    <row r="861" s="14" customFormat="1">
      <c r="A861" s="14"/>
      <c r="B861" s="234"/>
      <c r="C861" s="235"/>
      <c r="D861" s="225" t="s">
        <v>168</v>
      </c>
      <c r="E861" s="236" t="s">
        <v>19</v>
      </c>
      <c r="F861" s="237" t="s">
        <v>1201</v>
      </c>
      <c r="G861" s="235"/>
      <c r="H861" s="238">
        <v>3</v>
      </c>
      <c r="I861" s="239"/>
      <c r="J861" s="235"/>
      <c r="K861" s="235"/>
      <c r="L861" s="240"/>
      <c r="M861" s="241"/>
      <c r="N861" s="242"/>
      <c r="O861" s="242"/>
      <c r="P861" s="242"/>
      <c r="Q861" s="242"/>
      <c r="R861" s="242"/>
      <c r="S861" s="242"/>
      <c r="T861" s="24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4" t="s">
        <v>168</v>
      </c>
      <c r="AU861" s="244" t="s">
        <v>85</v>
      </c>
      <c r="AV861" s="14" t="s">
        <v>85</v>
      </c>
      <c r="AW861" s="14" t="s">
        <v>35</v>
      </c>
      <c r="AX861" s="14" t="s">
        <v>83</v>
      </c>
      <c r="AY861" s="244" t="s">
        <v>156</v>
      </c>
    </row>
    <row r="862" s="2" customFormat="1" ht="24.15" customHeight="1">
      <c r="A862" s="39"/>
      <c r="B862" s="40"/>
      <c r="C862" s="205" t="s">
        <v>1202</v>
      </c>
      <c r="D862" s="205" t="s">
        <v>159</v>
      </c>
      <c r="E862" s="206" t="s">
        <v>1203</v>
      </c>
      <c r="F862" s="207" t="s">
        <v>1204</v>
      </c>
      <c r="G862" s="208" t="s">
        <v>429</v>
      </c>
      <c r="H862" s="266"/>
      <c r="I862" s="210"/>
      <c r="J862" s="211">
        <f>ROUND(I862*H862,2)</f>
        <v>0</v>
      </c>
      <c r="K862" s="207" t="s">
        <v>163</v>
      </c>
      <c r="L862" s="45"/>
      <c r="M862" s="212" t="s">
        <v>19</v>
      </c>
      <c r="N862" s="213" t="s">
        <v>46</v>
      </c>
      <c r="O862" s="85"/>
      <c r="P862" s="214">
        <f>O862*H862</f>
        <v>0</v>
      </c>
      <c r="Q862" s="214">
        <v>0</v>
      </c>
      <c r="R862" s="214">
        <f>Q862*H862</f>
        <v>0</v>
      </c>
      <c r="S862" s="214">
        <v>0</v>
      </c>
      <c r="T862" s="215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16" t="s">
        <v>321</v>
      </c>
      <c r="AT862" s="216" t="s">
        <v>159</v>
      </c>
      <c r="AU862" s="216" t="s">
        <v>85</v>
      </c>
      <c r="AY862" s="18" t="s">
        <v>156</v>
      </c>
      <c r="BE862" s="217">
        <f>IF(N862="základní",J862,0)</f>
        <v>0</v>
      </c>
      <c r="BF862" s="217">
        <f>IF(N862="snížená",J862,0)</f>
        <v>0</v>
      </c>
      <c r="BG862" s="217">
        <f>IF(N862="zákl. přenesená",J862,0)</f>
        <v>0</v>
      </c>
      <c r="BH862" s="217">
        <f>IF(N862="sníž. přenesená",J862,0)</f>
        <v>0</v>
      </c>
      <c r="BI862" s="217">
        <f>IF(N862="nulová",J862,0)</f>
        <v>0</v>
      </c>
      <c r="BJ862" s="18" t="s">
        <v>83</v>
      </c>
      <c r="BK862" s="217">
        <f>ROUND(I862*H862,2)</f>
        <v>0</v>
      </c>
      <c r="BL862" s="18" t="s">
        <v>321</v>
      </c>
      <c r="BM862" s="216" t="s">
        <v>1205</v>
      </c>
    </row>
    <row r="863" s="2" customFormat="1">
      <c r="A863" s="39"/>
      <c r="B863" s="40"/>
      <c r="C863" s="41"/>
      <c r="D863" s="218" t="s">
        <v>166</v>
      </c>
      <c r="E863" s="41"/>
      <c r="F863" s="219" t="s">
        <v>1206</v>
      </c>
      <c r="G863" s="41"/>
      <c r="H863" s="41"/>
      <c r="I863" s="220"/>
      <c r="J863" s="41"/>
      <c r="K863" s="41"/>
      <c r="L863" s="45"/>
      <c r="M863" s="221"/>
      <c r="N863" s="222"/>
      <c r="O863" s="85"/>
      <c r="P863" s="85"/>
      <c r="Q863" s="85"/>
      <c r="R863" s="85"/>
      <c r="S863" s="85"/>
      <c r="T863" s="86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T863" s="18" t="s">
        <v>166</v>
      </c>
      <c r="AU863" s="18" t="s">
        <v>85</v>
      </c>
    </row>
    <row r="864" s="12" customFormat="1" ht="22.8" customHeight="1">
      <c r="A864" s="12"/>
      <c r="B864" s="189"/>
      <c r="C864" s="190"/>
      <c r="D864" s="191" t="s">
        <v>74</v>
      </c>
      <c r="E864" s="203" t="s">
        <v>1207</v>
      </c>
      <c r="F864" s="203" t="s">
        <v>1208</v>
      </c>
      <c r="G864" s="190"/>
      <c r="H864" s="190"/>
      <c r="I864" s="193"/>
      <c r="J864" s="204">
        <f>BK864</f>
        <v>0</v>
      </c>
      <c r="K864" s="190"/>
      <c r="L864" s="195"/>
      <c r="M864" s="196"/>
      <c r="N864" s="197"/>
      <c r="O864" s="197"/>
      <c r="P864" s="198">
        <f>SUM(P865:P885)</f>
        <v>0</v>
      </c>
      <c r="Q864" s="197"/>
      <c r="R864" s="198">
        <f>SUM(R865:R885)</f>
        <v>0.043705000000000001</v>
      </c>
      <c r="S864" s="197"/>
      <c r="T864" s="199">
        <f>SUM(T865:T885)</f>
        <v>0.47999999999999998</v>
      </c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R864" s="200" t="s">
        <v>85</v>
      </c>
      <c r="AT864" s="201" t="s">
        <v>74</v>
      </c>
      <c r="AU864" s="201" t="s">
        <v>83</v>
      </c>
      <c r="AY864" s="200" t="s">
        <v>156</v>
      </c>
      <c r="BK864" s="202">
        <f>SUM(BK865:BK885)</f>
        <v>0</v>
      </c>
    </row>
    <row r="865" s="2" customFormat="1" ht="16.5" customHeight="1">
      <c r="A865" s="39"/>
      <c r="B865" s="40"/>
      <c r="C865" s="205" t="s">
        <v>1209</v>
      </c>
      <c r="D865" s="205" t="s">
        <v>159</v>
      </c>
      <c r="E865" s="206" t="s">
        <v>1210</v>
      </c>
      <c r="F865" s="207" t="s">
        <v>1211</v>
      </c>
      <c r="G865" s="208" t="s">
        <v>162</v>
      </c>
      <c r="H865" s="209">
        <v>1.95</v>
      </c>
      <c r="I865" s="210"/>
      <c r="J865" s="211">
        <f>ROUND(I865*H865,2)</f>
        <v>0</v>
      </c>
      <c r="K865" s="207" t="s">
        <v>163</v>
      </c>
      <c r="L865" s="45"/>
      <c r="M865" s="212" t="s">
        <v>19</v>
      </c>
      <c r="N865" s="213" t="s">
        <v>46</v>
      </c>
      <c r="O865" s="85"/>
      <c r="P865" s="214">
        <f>O865*H865</f>
        <v>0</v>
      </c>
      <c r="Q865" s="214">
        <v>0.00010000000000000001</v>
      </c>
      <c r="R865" s="214">
        <f>Q865*H865</f>
        <v>0.000195</v>
      </c>
      <c r="S865" s="214">
        <v>0</v>
      </c>
      <c r="T865" s="215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16" t="s">
        <v>321</v>
      </c>
      <c r="AT865" s="216" t="s">
        <v>159</v>
      </c>
      <c r="AU865" s="216" t="s">
        <v>85</v>
      </c>
      <c r="AY865" s="18" t="s">
        <v>156</v>
      </c>
      <c r="BE865" s="217">
        <f>IF(N865="základní",J865,0)</f>
        <v>0</v>
      </c>
      <c r="BF865" s="217">
        <f>IF(N865="snížená",J865,0)</f>
        <v>0</v>
      </c>
      <c r="BG865" s="217">
        <f>IF(N865="zákl. přenesená",J865,0)</f>
        <v>0</v>
      </c>
      <c r="BH865" s="217">
        <f>IF(N865="sníž. přenesená",J865,0)</f>
        <v>0</v>
      </c>
      <c r="BI865" s="217">
        <f>IF(N865="nulová",J865,0)</f>
        <v>0</v>
      </c>
      <c r="BJ865" s="18" t="s">
        <v>83</v>
      </c>
      <c r="BK865" s="217">
        <f>ROUND(I865*H865,2)</f>
        <v>0</v>
      </c>
      <c r="BL865" s="18" t="s">
        <v>321</v>
      </c>
      <c r="BM865" s="216" t="s">
        <v>1212</v>
      </c>
    </row>
    <row r="866" s="2" customFormat="1">
      <c r="A866" s="39"/>
      <c r="B866" s="40"/>
      <c r="C866" s="41"/>
      <c r="D866" s="218" t="s">
        <v>166</v>
      </c>
      <c r="E866" s="41"/>
      <c r="F866" s="219" t="s">
        <v>1213</v>
      </c>
      <c r="G866" s="41"/>
      <c r="H866" s="41"/>
      <c r="I866" s="220"/>
      <c r="J866" s="41"/>
      <c r="K866" s="41"/>
      <c r="L866" s="45"/>
      <c r="M866" s="221"/>
      <c r="N866" s="222"/>
      <c r="O866" s="85"/>
      <c r="P866" s="85"/>
      <c r="Q866" s="85"/>
      <c r="R866" s="85"/>
      <c r="S866" s="85"/>
      <c r="T866" s="86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166</v>
      </c>
      <c r="AU866" s="18" t="s">
        <v>85</v>
      </c>
    </row>
    <row r="867" s="14" customFormat="1">
      <c r="A867" s="14"/>
      <c r="B867" s="234"/>
      <c r="C867" s="235"/>
      <c r="D867" s="225" t="s">
        <v>168</v>
      </c>
      <c r="E867" s="236" t="s">
        <v>19</v>
      </c>
      <c r="F867" s="237" t="s">
        <v>1214</v>
      </c>
      <c r="G867" s="235"/>
      <c r="H867" s="238">
        <v>1.95</v>
      </c>
      <c r="I867" s="239"/>
      <c r="J867" s="235"/>
      <c r="K867" s="235"/>
      <c r="L867" s="240"/>
      <c r="M867" s="241"/>
      <c r="N867" s="242"/>
      <c r="O867" s="242"/>
      <c r="P867" s="242"/>
      <c r="Q867" s="242"/>
      <c r="R867" s="242"/>
      <c r="S867" s="242"/>
      <c r="T867" s="24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4" t="s">
        <v>168</v>
      </c>
      <c r="AU867" s="244" t="s">
        <v>85</v>
      </c>
      <c r="AV867" s="14" t="s">
        <v>85</v>
      </c>
      <c r="AW867" s="14" t="s">
        <v>35</v>
      </c>
      <c r="AX867" s="14" t="s">
        <v>83</v>
      </c>
      <c r="AY867" s="244" t="s">
        <v>156</v>
      </c>
    </row>
    <row r="868" s="2" customFormat="1" ht="21.75" customHeight="1">
      <c r="A868" s="39"/>
      <c r="B868" s="40"/>
      <c r="C868" s="256" t="s">
        <v>1215</v>
      </c>
      <c r="D868" s="256" t="s">
        <v>299</v>
      </c>
      <c r="E868" s="257" t="s">
        <v>1216</v>
      </c>
      <c r="F868" s="258" t="s">
        <v>1217</v>
      </c>
      <c r="G868" s="259" t="s">
        <v>295</v>
      </c>
      <c r="H868" s="260">
        <v>1</v>
      </c>
      <c r="I868" s="261"/>
      <c r="J868" s="262">
        <f>ROUND(I868*H868,2)</f>
        <v>0</v>
      </c>
      <c r="K868" s="258" t="s">
        <v>19</v>
      </c>
      <c r="L868" s="263"/>
      <c r="M868" s="264" t="s">
        <v>19</v>
      </c>
      <c r="N868" s="265" t="s">
        <v>46</v>
      </c>
      <c r="O868" s="85"/>
      <c r="P868" s="214">
        <f>O868*H868</f>
        <v>0</v>
      </c>
      <c r="Q868" s="214">
        <v>0</v>
      </c>
      <c r="R868" s="214">
        <f>Q868*H868</f>
        <v>0</v>
      </c>
      <c r="S868" s="214">
        <v>0</v>
      </c>
      <c r="T868" s="215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16" t="s">
        <v>414</v>
      </c>
      <c r="AT868" s="216" t="s">
        <v>299</v>
      </c>
      <c r="AU868" s="216" t="s">
        <v>85</v>
      </c>
      <c r="AY868" s="18" t="s">
        <v>156</v>
      </c>
      <c r="BE868" s="217">
        <f>IF(N868="základní",J868,0)</f>
        <v>0</v>
      </c>
      <c r="BF868" s="217">
        <f>IF(N868="snížená",J868,0)</f>
        <v>0</v>
      </c>
      <c r="BG868" s="217">
        <f>IF(N868="zákl. přenesená",J868,0)</f>
        <v>0</v>
      </c>
      <c r="BH868" s="217">
        <f>IF(N868="sníž. přenesená",J868,0)</f>
        <v>0</v>
      </c>
      <c r="BI868" s="217">
        <f>IF(N868="nulová",J868,0)</f>
        <v>0</v>
      </c>
      <c r="BJ868" s="18" t="s">
        <v>83</v>
      </c>
      <c r="BK868" s="217">
        <f>ROUND(I868*H868,2)</f>
        <v>0</v>
      </c>
      <c r="BL868" s="18" t="s">
        <v>321</v>
      </c>
      <c r="BM868" s="216" t="s">
        <v>1218</v>
      </c>
    </row>
    <row r="869" s="2" customFormat="1" ht="16.5" customHeight="1">
      <c r="A869" s="39"/>
      <c r="B869" s="40"/>
      <c r="C869" s="205" t="s">
        <v>1219</v>
      </c>
      <c r="D869" s="205" t="s">
        <v>159</v>
      </c>
      <c r="E869" s="206" t="s">
        <v>1220</v>
      </c>
      <c r="F869" s="207" t="s">
        <v>1221</v>
      </c>
      <c r="G869" s="208" t="s">
        <v>317</v>
      </c>
      <c r="H869" s="209">
        <v>30</v>
      </c>
      <c r="I869" s="210"/>
      <c r="J869" s="211">
        <f>ROUND(I869*H869,2)</f>
        <v>0</v>
      </c>
      <c r="K869" s="207" t="s">
        <v>163</v>
      </c>
      <c r="L869" s="45"/>
      <c r="M869" s="212" t="s">
        <v>19</v>
      </c>
      <c r="N869" s="213" t="s">
        <v>46</v>
      </c>
      <c r="O869" s="85"/>
      <c r="P869" s="214">
        <f>O869*H869</f>
        <v>0</v>
      </c>
      <c r="Q869" s="214">
        <v>0</v>
      </c>
      <c r="R869" s="214">
        <f>Q869*H869</f>
        <v>0</v>
      </c>
      <c r="S869" s="214">
        <v>0.016</v>
      </c>
      <c r="T869" s="215">
        <f>S869*H869</f>
        <v>0.47999999999999998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16" t="s">
        <v>321</v>
      </c>
      <c r="AT869" s="216" t="s">
        <v>159</v>
      </c>
      <c r="AU869" s="216" t="s">
        <v>85</v>
      </c>
      <c r="AY869" s="18" t="s">
        <v>156</v>
      </c>
      <c r="BE869" s="217">
        <f>IF(N869="základní",J869,0)</f>
        <v>0</v>
      </c>
      <c r="BF869" s="217">
        <f>IF(N869="snížená",J869,0)</f>
        <v>0</v>
      </c>
      <c r="BG869" s="217">
        <f>IF(N869="zákl. přenesená",J869,0)</f>
        <v>0</v>
      </c>
      <c r="BH869" s="217">
        <f>IF(N869="sníž. přenesená",J869,0)</f>
        <v>0</v>
      </c>
      <c r="BI869" s="217">
        <f>IF(N869="nulová",J869,0)</f>
        <v>0</v>
      </c>
      <c r="BJ869" s="18" t="s">
        <v>83</v>
      </c>
      <c r="BK869" s="217">
        <f>ROUND(I869*H869,2)</f>
        <v>0</v>
      </c>
      <c r="BL869" s="18" t="s">
        <v>321</v>
      </c>
      <c r="BM869" s="216" t="s">
        <v>1222</v>
      </c>
    </row>
    <row r="870" s="2" customFormat="1">
      <c r="A870" s="39"/>
      <c r="B870" s="40"/>
      <c r="C870" s="41"/>
      <c r="D870" s="218" t="s">
        <v>166</v>
      </c>
      <c r="E870" s="41"/>
      <c r="F870" s="219" t="s">
        <v>1223</v>
      </c>
      <c r="G870" s="41"/>
      <c r="H870" s="41"/>
      <c r="I870" s="220"/>
      <c r="J870" s="41"/>
      <c r="K870" s="41"/>
      <c r="L870" s="45"/>
      <c r="M870" s="221"/>
      <c r="N870" s="222"/>
      <c r="O870" s="85"/>
      <c r="P870" s="85"/>
      <c r="Q870" s="85"/>
      <c r="R870" s="85"/>
      <c r="S870" s="85"/>
      <c r="T870" s="86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166</v>
      </c>
      <c r="AU870" s="18" t="s">
        <v>85</v>
      </c>
    </row>
    <row r="871" s="14" customFormat="1">
      <c r="A871" s="14"/>
      <c r="B871" s="234"/>
      <c r="C871" s="235"/>
      <c r="D871" s="225" t="s">
        <v>168</v>
      </c>
      <c r="E871" s="236" t="s">
        <v>19</v>
      </c>
      <c r="F871" s="237" t="s">
        <v>1224</v>
      </c>
      <c r="G871" s="235"/>
      <c r="H871" s="238">
        <v>30</v>
      </c>
      <c r="I871" s="239"/>
      <c r="J871" s="235"/>
      <c r="K871" s="235"/>
      <c r="L871" s="240"/>
      <c r="M871" s="241"/>
      <c r="N871" s="242"/>
      <c r="O871" s="242"/>
      <c r="P871" s="242"/>
      <c r="Q871" s="242"/>
      <c r="R871" s="242"/>
      <c r="S871" s="242"/>
      <c r="T871" s="24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4" t="s">
        <v>168</v>
      </c>
      <c r="AU871" s="244" t="s">
        <v>85</v>
      </c>
      <c r="AV871" s="14" t="s">
        <v>85</v>
      </c>
      <c r="AW871" s="14" t="s">
        <v>35</v>
      </c>
      <c r="AX871" s="14" t="s">
        <v>83</v>
      </c>
      <c r="AY871" s="244" t="s">
        <v>156</v>
      </c>
    </row>
    <row r="872" s="2" customFormat="1" ht="16.5" customHeight="1">
      <c r="A872" s="39"/>
      <c r="B872" s="40"/>
      <c r="C872" s="205" t="s">
        <v>1225</v>
      </c>
      <c r="D872" s="205" t="s">
        <v>159</v>
      </c>
      <c r="E872" s="206" t="s">
        <v>1226</v>
      </c>
      <c r="F872" s="207" t="s">
        <v>1227</v>
      </c>
      <c r="G872" s="208" t="s">
        <v>317</v>
      </c>
      <c r="H872" s="209">
        <v>23.5</v>
      </c>
      <c r="I872" s="210"/>
      <c r="J872" s="211">
        <f>ROUND(I872*H872,2)</f>
        <v>0</v>
      </c>
      <c r="K872" s="207" t="s">
        <v>163</v>
      </c>
      <c r="L872" s="45"/>
      <c r="M872" s="212" t="s">
        <v>19</v>
      </c>
      <c r="N872" s="213" t="s">
        <v>46</v>
      </c>
      <c r="O872" s="85"/>
      <c r="P872" s="214">
        <f>O872*H872</f>
        <v>0</v>
      </c>
      <c r="Q872" s="214">
        <v>0</v>
      </c>
      <c r="R872" s="214">
        <f>Q872*H872</f>
        <v>0</v>
      </c>
      <c r="S872" s="214">
        <v>0</v>
      </c>
      <c r="T872" s="215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16" t="s">
        <v>321</v>
      </c>
      <c r="AT872" s="216" t="s">
        <v>159</v>
      </c>
      <c r="AU872" s="216" t="s">
        <v>85</v>
      </c>
      <c r="AY872" s="18" t="s">
        <v>156</v>
      </c>
      <c r="BE872" s="217">
        <f>IF(N872="základní",J872,0)</f>
        <v>0</v>
      </c>
      <c r="BF872" s="217">
        <f>IF(N872="snížená",J872,0)</f>
        <v>0</v>
      </c>
      <c r="BG872" s="217">
        <f>IF(N872="zákl. přenesená",J872,0)</f>
        <v>0</v>
      </c>
      <c r="BH872" s="217">
        <f>IF(N872="sníž. přenesená",J872,0)</f>
        <v>0</v>
      </c>
      <c r="BI872" s="217">
        <f>IF(N872="nulová",J872,0)</f>
        <v>0</v>
      </c>
      <c r="BJ872" s="18" t="s">
        <v>83</v>
      </c>
      <c r="BK872" s="217">
        <f>ROUND(I872*H872,2)</f>
        <v>0</v>
      </c>
      <c r="BL872" s="18" t="s">
        <v>321</v>
      </c>
      <c r="BM872" s="216" t="s">
        <v>1228</v>
      </c>
    </row>
    <row r="873" s="2" customFormat="1">
      <c r="A873" s="39"/>
      <c r="B873" s="40"/>
      <c r="C873" s="41"/>
      <c r="D873" s="218" t="s">
        <v>166</v>
      </c>
      <c r="E873" s="41"/>
      <c r="F873" s="219" t="s">
        <v>1229</v>
      </c>
      <c r="G873" s="41"/>
      <c r="H873" s="41"/>
      <c r="I873" s="220"/>
      <c r="J873" s="41"/>
      <c r="K873" s="41"/>
      <c r="L873" s="45"/>
      <c r="M873" s="221"/>
      <c r="N873" s="222"/>
      <c r="O873" s="85"/>
      <c r="P873" s="85"/>
      <c r="Q873" s="85"/>
      <c r="R873" s="85"/>
      <c r="S873" s="85"/>
      <c r="T873" s="86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166</v>
      </c>
      <c r="AU873" s="18" t="s">
        <v>85</v>
      </c>
    </row>
    <row r="874" s="2" customFormat="1" ht="16.5" customHeight="1">
      <c r="A874" s="39"/>
      <c r="B874" s="40"/>
      <c r="C874" s="256" t="s">
        <v>1230</v>
      </c>
      <c r="D874" s="256" t="s">
        <v>299</v>
      </c>
      <c r="E874" s="257" t="s">
        <v>1231</v>
      </c>
      <c r="F874" s="258" t="s">
        <v>1232</v>
      </c>
      <c r="G874" s="259" t="s">
        <v>317</v>
      </c>
      <c r="H874" s="260">
        <v>23.5</v>
      </c>
      <c r="I874" s="261"/>
      <c r="J874" s="262">
        <f>ROUND(I874*H874,2)</f>
        <v>0</v>
      </c>
      <c r="K874" s="258" t="s">
        <v>19</v>
      </c>
      <c r="L874" s="263"/>
      <c r="M874" s="264" t="s">
        <v>19</v>
      </c>
      <c r="N874" s="265" t="s">
        <v>46</v>
      </c>
      <c r="O874" s="85"/>
      <c r="P874" s="214">
        <f>O874*H874</f>
        <v>0</v>
      </c>
      <c r="Q874" s="214">
        <v>0</v>
      </c>
      <c r="R874" s="214">
        <f>Q874*H874</f>
        <v>0</v>
      </c>
      <c r="S874" s="214">
        <v>0</v>
      </c>
      <c r="T874" s="215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16" t="s">
        <v>243</v>
      </c>
      <c r="AT874" s="216" t="s">
        <v>299</v>
      </c>
      <c r="AU874" s="216" t="s">
        <v>85</v>
      </c>
      <c r="AY874" s="18" t="s">
        <v>156</v>
      </c>
      <c r="BE874" s="217">
        <f>IF(N874="základní",J874,0)</f>
        <v>0</v>
      </c>
      <c r="BF874" s="217">
        <f>IF(N874="snížená",J874,0)</f>
        <v>0</v>
      </c>
      <c r="BG874" s="217">
        <f>IF(N874="zákl. přenesená",J874,0)</f>
        <v>0</v>
      </c>
      <c r="BH874" s="217">
        <f>IF(N874="sníž. přenesená",J874,0)</f>
        <v>0</v>
      </c>
      <c r="BI874" s="217">
        <f>IF(N874="nulová",J874,0)</f>
        <v>0</v>
      </c>
      <c r="BJ874" s="18" t="s">
        <v>83</v>
      </c>
      <c r="BK874" s="217">
        <f>ROUND(I874*H874,2)</f>
        <v>0</v>
      </c>
      <c r="BL874" s="18" t="s">
        <v>164</v>
      </c>
      <c r="BM874" s="216" t="s">
        <v>1233</v>
      </c>
    </row>
    <row r="875" s="2" customFormat="1" ht="21.75" customHeight="1">
      <c r="A875" s="39"/>
      <c r="B875" s="40"/>
      <c r="C875" s="205" t="s">
        <v>1234</v>
      </c>
      <c r="D875" s="205" t="s">
        <v>159</v>
      </c>
      <c r="E875" s="206" t="s">
        <v>1235</v>
      </c>
      <c r="F875" s="207" t="s">
        <v>1236</v>
      </c>
      <c r="G875" s="208" t="s">
        <v>295</v>
      </c>
      <c r="H875" s="209">
        <v>13</v>
      </c>
      <c r="I875" s="210"/>
      <c r="J875" s="211">
        <f>ROUND(I875*H875,2)</f>
        <v>0</v>
      </c>
      <c r="K875" s="207" t="s">
        <v>163</v>
      </c>
      <c r="L875" s="45"/>
      <c r="M875" s="212" t="s">
        <v>19</v>
      </c>
      <c r="N875" s="213" t="s">
        <v>46</v>
      </c>
      <c r="O875" s="85"/>
      <c r="P875" s="214">
        <f>O875*H875</f>
        <v>0</v>
      </c>
      <c r="Q875" s="214">
        <v>0</v>
      </c>
      <c r="R875" s="214">
        <f>Q875*H875</f>
        <v>0</v>
      </c>
      <c r="S875" s="214">
        <v>0</v>
      </c>
      <c r="T875" s="215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16" t="s">
        <v>321</v>
      </c>
      <c r="AT875" s="216" t="s">
        <v>159</v>
      </c>
      <c r="AU875" s="216" t="s">
        <v>85</v>
      </c>
      <c r="AY875" s="18" t="s">
        <v>156</v>
      </c>
      <c r="BE875" s="217">
        <f>IF(N875="základní",J875,0)</f>
        <v>0</v>
      </c>
      <c r="BF875" s="217">
        <f>IF(N875="snížená",J875,0)</f>
        <v>0</v>
      </c>
      <c r="BG875" s="217">
        <f>IF(N875="zákl. přenesená",J875,0)</f>
        <v>0</v>
      </c>
      <c r="BH875" s="217">
        <f>IF(N875="sníž. přenesená",J875,0)</f>
        <v>0</v>
      </c>
      <c r="BI875" s="217">
        <f>IF(N875="nulová",J875,0)</f>
        <v>0</v>
      </c>
      <c r="BJ875" s="18" t="s">
        <v>83</v>
      </c>
      <c r="BK875" s="217">
        <f>ROUND(I875*H875,2)</f>
        <v>0</v>
      </c>
      <c r="BL875" s="18" t="s">
        <v>321</v>
      </c>
      <c r="BM875" s="216" t="s">
        <v>1237</v>
      </c>
    </row>
    <row r="876" s="2" customFormat="1">
      <c r="A876" s="39"/>
      <c r="B876" s="40"/>
      <c r="C876" s="41"/>
      <c r="D876" s="218" t="s">
        <v>166</v>
      </c>
      <c r="E876" s="41"/>
      <c r="F876" s="219" t="s">
        <v>1238</v>
      </c>
      <c r="G876" s="41"/>
      <c r="H876" s="41"/>
      <c r="I876" s="220"/>
      <c r="J876" s="41"/>
      <c r="K876" s="41"/>
      <c r="L876" s="45"/>
      <c r="M876" s="221"/>
      <c r="N876" s="222"/>
      <c r="O876" s="85"/>
      <c r="P876" s="85"/>
      <c r="Q876" s="85"/>
      <c r="R876" s="85"/>
      <c r="S876" s="85"/>
      <c r="T876" s="86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166</v>
      </c>
      <c r="AU876" s="18" t="s">
        <v>85</v>
      </c>
    </row>
    <row r="877" s="14" customFormat="1">
      <c r="A877" s="14"/>
      <c r="B877" s="234"/>
      <c r="C877" s="235"/>
      <c r="D877" s="225" t="s">
        <v>168</v>
      </c>
      <c r="E877" s="236" t="s">
        <v>19</v>
      </c>
      <c r="F877" s="237" t="s">
        <v>1239</v>
      </c>
      <c r="G877" s="235"/>
      <c r="H877" s="238">
        <v>13</v>
      </c>
      <c r="I877" s="239"/>
      <c r="J877" s="235"/>
      <c r="K877" s="235"/>
      <c r="L877" s="240"/>
      <c r="M877" s="241"/>
      <c r="N877" s="242"/>
      <c r="O877" s="242"/>
      <c r="P877" s="242"/>
      <c r="Q877" s="242"/>
      <c r="R877" s="242"/>
      <c r="S877" s="242"/>
      <c r="T877" s="24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4" t="s">
        <v>168</v>
      </c>
      <c r="AU877" s="244" t="s">
        <v>85</v>
      </c>
      <c r="AV877" s="14" t="s">
        <v>85</v>
      </c>
      <c r="AW877" s="14" t="s">
        <v>35</v>
      </c>
      <c r="AX877" s="14" t="s">
        <v>83</v>
      </c>
      <c r="AY877" s="244" t="s">
        <v>156</v>
      </c>
    </row>
    <row r="878" s="2" customFormat="1" ht="16.5" customHeight="1">
      <c r="A878" s="39"/>
      <c r="B878" s="40"/>
      <c r="C878" s="256" t="s">
        <v>1240</v>
      </c>
      <c r="D878" s="256" t="s">
        <v>299</v>
      </c>
      <c r="E878" s="257" t="s">
        <v>1241</v>
      </c>
      <c r="F878" s="258" t="s">
        <v>1242</v>
      </c>
      <c r="G878" s="259" t="s">
        <v>295</v>
      </c>
      <c r="H878" s="260">
        <v>13</v>
      </c>
      <c r="I878" s="261"/>
      <c r="J878" s="262">
        <f>ROUND(I878*H878,2)</f>
        <v>0</v>
      </c>
      <c r="K878" s="258" t="s">
        <v>163</v>
      </c>
      <c r="L878" s="263"/>
      <c r="M878" s="264" t="s">
        <v>19</v>
      </c>
      <c r="N878" s="265" t="s">
        <v>46</v>
      </c>
      <c r="O878" s="85"/>
      <c r="P878" s="214">
        <f>O878*H878</f>
        <v>0</v>
      </c>
      <c r="Q878" s="214">
        <v>0.0023999999999999998</v>
      </c>
      <c r="R878" s="214">
        <f>Q878*H878</f>
        <v>0.031199999999999999</v>
      </c>
      <c r="S878" s="214">
        <v>0</v>
      </c>
      <c r="T878" s="215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16" t="s">
        <v>414</v>
      </c>
      <c r="AT878" s="216" t="s">
        <v>299</v>
      </c>
      <c r="AU878" s="216" t="s">
        <v>85</v>
      </c>
      <c r="AY878" s="18" t="s">
        <v>156</v>
      </c>
      <c r="BE878" s="217">
        <f>IF(N878="základní",J878,0)</f>
        <v>0</v>
      </c>
      <c r="BF878" s="217">
        <f>IF(N878="snížená",J878,0)</f>
        <v>0</v>
      </c>
      <c r="BG878" s="217">
        <f>IF(N878="zákl. přenesená",J878,0)</f>
        <v>0</v>
      </c>
      <c r="BH878" s="217">
        <f>IF(N878="sníž. přenesená",J878,0)</f>
        <v>0</v>
      </c>
      <c r="BI878" s="217">
        <f>IF(N878="nulová",J878,0)</f>
        <v>0</v>
      </c>
      <c r="BJ878" s="18" t="s">
        <v>83</v>
      </c>
      <c r="BK878" s="217">
        <f>ROUND(I878*H878,2)</f>
        <v>0</v>
      </c>
      <c r="BL878" s="18" t="s">
        <v>321</v>
      </c>
      <c r="BM878" s="216" t="s">
        <v>1243</v>
      </c>
    </row>
    <row r="879" s="2" customFormat="1" ht="16.5" customHeight="1">
      <c r="A879" s="39"/>
      <c r="B879" s="40"/>
      <c r="C879" s="256" t="s">
        <v>1244</v>
      </c>
      <c r="D879" s="256" t="s">
        <v>299</v>
      </c>
      <c r="E879" s="257" t="s">
        <v>1245</v>
      </c>
      <c r="F879" s="258" t="s">
        <v>1246</v>
      </c>
      <c r="G879" s="259" t="s">
        <v>295</v>
      </c>
      <c r="H879" s="260">
        <v>11</v>
      </c>
      <c r="I879" s="261"/>
      <c r="J879" s="262">
        <f>ROUND(I879*H879,2)</f>
        <v>0</v>
      </c>
      <c r="K879" s="258" t="s">
        <v>19</v>
      </c>
      <c r="L879" s="263"/>
      <c r="M879" s="264" t="s">
        <v>19</v>
      </c>
      <c r="N879" s="265" t="s">
        <v>46</v>
      </c>
      <c r="O879" s="85"/>
      <c r="P879" s="214">
        <f>O879*H879</f>
        <v>0</v>
      </c>
      <c r="Q879" s="214">
        <v>0.00089999999999999998</v>
      </c>
      <c r="R879" s="214">
        <f>Q879*H879</f>
        <v>0.0098999999999999991</v>
      </c>
      <c r="S879" s="214">
        <v>0</v>
      </c>
      <c r="T879" s="215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16" t="s">
        <v>414</v>
      </c>
      <c r="AT879" s="216" t="s">
        <v>299</v>
      </c>
      <c r="AU879" s="216" t="s">
        <v>85</v>
      </c>
      <c r="AY879" s="18" t="s">
        <v>156</v>
      </c>
      <c r="BE879" s="217">
        <f>IF(N879="základní",J879,0)</f>
        <v>0</v>
      </c>
      <c r="BF879" s="217">
        <f>IF(N879="snížená",J879,0)</f>
        <v>0</v>
      </c>
      <c r="BG879" s="217">
        <f>IF(N879="zákl. přenesená",J879,0)</f>
        <v>0</v>
      </c>
      <c r="BH879" s="217">
        <f>IF(N879="sníž. přenesená",J879,0)</f>
        <v>0</v>
      </c>
      <c r="BI879" s="217">
        <f>IF(N879="nulová",J879,0)</f>
        <v>0</v>
      </c>
      <c r="BJ879" s="18" t="s">
        <v>83</v>
      </c>
      <c r="BK879" s="217">
        <f>ROUND(I879*H879,2)</f>
        <v>0</v>
      </c>
      <c r="BL879" s="18" t="s">
        <v>321</v>
      </c>
      <c r="BM879" s="216" t="s">
        <v>1247</v>
      </c>
    </row>
    <row r="880" s="2" customFormat="1" ht="16.5" customHeight="1">
      <c r="A880" s="39"/>
      <c r="B880" s="40"/>
      <c r="C880" s="256" t="s">
        <v>1248</v>
      </c>
      <c r="D880" s="256" t="s">
        <v>299</v>
      </c>
      <c r="E880" s="257" t="s">
        <v>1249</v>
      </c>
      <c r="F880" s="258" t="s">
        <v>1250</v>
      </c>
      <c r="G880" s="259" t="s">
        <v>295</v>
      </c>
      <c r="H880" s="260">
        <v>2</v>
      </c>
      <c r="I880" s="261"/>
      <c r="J880" s="262">
        <f>ROUND(I880*H880,2)</f>
        <v>0</v>
      </c>
      <c r="K880" s="258" t="s">
        <v>19</v>
      </c>
      <c r="L880" s="263"/>
      <c r="M880" s="264" t="s">
        <v>19</v>
      </c>
      <c r="N880" s="265" t="s">
        <v>46</v>
      </c>
      <c r="O880" s="85"/>
      <c r="P880" s="214">
        <f>O880*H880</f>
        <v>0</v>
      </c>
      <c r="Q880" s="214">
        <v>0.00089999999999999998</v>
      </c>
      <c r="R880" s="214">
        <f>Q880*H880</f>
        <v>0.0018</v>
      </c>
      <c r="S880" s="214">
        <v>0</v>
      </c>
      <c r="T880" s="215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16" t="s">
        <v>414</v>
      </c>
      <c r="AT880" s="216" t="s">
        <v>299</v>
      </c>
      <c r="AU880" s="216" t="s">
        <v>85</v>
      </c>
      <c r="AY880" s="18" t="s">
        <v>156</v>
      </c>
      <c r="BE880" s="217">
        <f>IF(N880="základní",J880,0)</f>
        <v>0</v>
      </c>
      <c r="BF880" s="217">
        <f>IF(N880="snížená",J880,0)</f>
        <v>0</v>
      </c>
      <c r="BG880" s="217">
        <f>IF(N880="zákl. přenesená",J880,0)</f>
        <v>0</v>
      </c>
      <c r="BH880" s="217">
        <f>IF(N880="sníž. přenesená",J880,0)</f>
        <v>0</v>
      </c>
      <c r="BI880" s="217">
        <f>IF(N880="nulová",J880,0)</f>
        <v>0</v>
      </c>
      <c r="BJ880" s="18" t="s">
        <v>83</v>
      </c>
      <c r="BK880" s="217">
        <f>ROUND(I880*H880,2)</f>
        <v>0</v>
      </c>
      <c r="BL880" s="18" t="s">
        <v>321</v>
      </c>
      <c r="BM880" s="216" t="s">
        <v>1251</v>
      </c>
    </row>
    <row r="881" s="2" customFormat="1" ht="21.75" customHeight="1">
      <c r="A881" s="39"/>
      <c r="B881" s="40"/>
      <c r="C881" s="205" t="s">
        <v>1252</v>
      </c>
      <c r="D881" s="205" t="s">
        <v>159</v>
      </c>
      <c r="E881" s="206" t="s">
        <v>1253</v>
      </c>
      <c r="F881" s="207" t="s">
        <v>1254</v>
      </c>
      <c r="G881" s="208" t="s">
        <v>295</v>
      </c>
      <c r="H881" s="209">
        <v>1</v>
      </c>
      <c r="I881" s="210"/>
      <c r="J881" s="211">
        <f>ROUND(I881*H881,2)</f>
        <v>0</v>
      </c>
      <c r="K881" s="207" t="s">
        <v>163</v>
      </c>
      <c r="L881" s="45"/>
      <c r="M881" s="212" t="s">
        <v>19</v>
      </c>
      <c r="N881" s="213" t="s">
        <v>46</v>
      </c>
      <c r="O881" s="85"/>
      <c r="P881" s="214">
        <f>O881*H881</f>
        <v>0</v>
      </c>
      <c r="Q881" s="214">
        <v>0.00060999999999999997</v>
      </c>
      <c r="R881" s="214">
        <f>Q881*H881</f>
        <v>0.00060999999999999997</v>
      </c>
      <c r="S881" s="214">
        <v>0</v>
      </c>
      <c r="T881" s="215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16" t="s">
        <v>321</v>
      </c>
      <c r="AT881" s="216" t="s">
        <v>159</v>
      </c>
      <c r="AU881" s="216" t="s">
        <v>85</v>
      </c>
      <c r="AY881" s="18" t="s">
        <v>156</v>
      </c>
      <c r="BE881" s="217">
        <f>IF(N881="základní",J881,0)</f>
        <v>0</v>
      </c>
      <c r="BF881" s="217">
        <f>IF(N881="snížená",J881,0)</f>
        <v>0</v>
      </c>
      <c r="BG881" s="217">
        <f>IF(N881="zákl. přenesená",J881,0)</f>
        <v>0</v>
      </c>
      <c r="BH881" s="217">
        <f>IF(N881="sníž. přenesená",J881,0)</f>
        <v>0</v>
      </c>
      <c r="BI881" s="217">
        <f>IF(N881="nulová",J881,0)</f>
        <v>0</v>
      </c>
      <c r="BJ881" s="18" t="s">
        <v>83</v>
      </c>
      <c r="BK881" s="217">
        <f>ROUND(I881*H881,2)</f>
        <v>0</v>
      </c>
      <c r="BL881" s="18" t="s">
        <v>321</v>
      </c>
      <c r="BM881" s="216" t="s">
        <v>1255</v>
      </c>
    </row>
    <row r="882" s="2" customFormat="1">
      <c r="A882" s="39"/>
      <c r="B882" s="40"/>
      <c r="C882" s="41"/>
      <c r="D882" s="218" t="s">
        <v>166</v>
      </c>
      <c r="E882" s="41"/>
      <c r="F882" s="219" t="s">
        <v>1256</v>
      </c>
      <c r="G882" s="41"/>
      <c r="H882" s="41"/>
      <c r="I882" s="220"/>
      <c r="J882" s="41"/>
      <c r="K882" s="41"/>
      <c r="L882" s="45"/>
      <c r="M882" s="221"/>
      <c r="N882" s="222"/>
      <c r="O882" s="85"/>
      <c r="P882" s="85"/>
      <c r="Q882" s="85"/>
      <c r="R882" s="85"/>
      <c r="S882" s="85"/>
      <c r="T882" s="86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T882" s="18" t="s">
        <v>166</v>
      </c>
      <c r="AU882" s="18" t="s">
        <v>85</v>
      </c>
    </row>
    <row r="883" s="2" customFormat="1" ht="21.75" customHeight="1">
      <c r="A883" s="39"/>
      <c r="B883" s="40"/>
      <c r="C883" s="256" t="s">
        <v>1257</v>
      </c>
      <c r="D883" s="256" t="s">
        <v>299</v>
      </c>
      <c r="E883" s="257" t="s">
        <v>1258</v>
      </c>
      <c r="F883" s="258" t="s">
        <v>1259</v>
      </c>
      <c r="G883" s="259" t="s">
        <v>295</v>
      </c>
      <c r="H883" s="260">
        <v>1</v>
      </c>
      <c r="I883" s="261"/>
      <c r="J883" s="262">
        <f>ROUND(I883*H883,2)</f>
        <v>0</v>
      </c>
      <c r="K883" s="258" t="s">
        <v>19</v>
      </c>
      <c r="L883" s="263"/>
      <c r="M883" s="264" t="s">
        <v>19</v>
      </c>
      <c r="N883" s="265" t="s">
        <v>46</v>
      </c>
      <c r="O883" s="85"/>
      <c r="P883" s="214">
        <f>O883*H883</f>
        <v>0</v>
      </c>
      <c r="Q883" s="214">
        <v>0</v>
      </c>
      <c r="R883" s="214">
        <f>Q883*H883</f>
        <v>0</v>
      </c>
      <c r="S883" s="214">
        <v>0</v>
      </c>
      <c r="T883" s="215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16" t="s">
        <v>414</v>
      </c>
      <c r="AT883" s="216" t="s">
        <v>299</v>
      </c>
      <c r="AU883" s="216" t="s">
        <v>85</v>
      </c>
      <c r="AY883" s="18" t="s">
        <v>156</v>
      </c>
      <c r="BE883" s="217">
        <f>IF(N883="základní",J883,0)</f>
        <v>0</v>
      </c>
      <c r="BF883" s="217">
        <f>IF(N883="snížená",J883,0)</f>
        <v>0</v>
      </c>
      <c r="BG883" s="217">
        <f>IF(N883="zákl. přenesená",J883,0)</f>
        <v>0</v>
      </c>
      <c r="BH883" s="217">
        <f>IF(N883="sníž. přenesená",J883,0)</f>
        <v>0</v>
      </c>
      <c r="BI883" s="217">
        <f>IF(N883="nulová",J883,0)</f>
        <v>0</v>
      </c>
      <c r="BJ883" s="18" t="s">
        <v>83</v>
      </c>
      <c r="BK883" s="217">
        <f>ROUND(I883*H883,2)</f>
        <v>0</v>
      </c>
      <c r="BL883" s="18" t="s">
        <v>321</v>
      </c>
      <c r="BM883" s="216" t="s">
        <v>1260</v>
      </c>
    </row>
    <row r="884" s="2" customFormat="1" ht="24.15" customHeight="1">
      <c r="A884" s="39"/>
      <c r="B884" s="40"/>
      <c r="C884" s="205" t="s">
        <v>1261</v>
      </c>
      <c r="D884" s="205" t="s">
        <v>159</v>
      </c>
      <c r="E884" s="206" t="s">
        <v>1262</v>
      </c>
      <c r="F884" s="207" t="s">
        <v>1263</v>
      </c>
      <c r="G884" s="208" t="s">
        <v>429</v>
      </c>
      <c r="H884" s="266"/>
      <c r="I884" s="210"/>
      <c r="J884" s="211">
        <f>ROUND(I884*H884,2)</f>
        <v>0</v>
      </c>
      <c r="K884" s="207" t="s">
        <v>163</v>
      </c>
      <c r="L884" s="45"/>
      <c r="M884" s="212" t="s">
        <v>19</v>
      </c>
      <c r="N884" s="213" t="s">
        <v>46</v>
      </c>
      <c r="O884" s="85"/>
      <c r="P884" s="214">
        <f>O884*H884</f>
        <v>0</v>
      </c>
      <c r="Q884" s="214">
        <v>0</v>
      </c>
      <c r="R884" s="214">
        <f>Q884*H884</f>
        <v>0</v>
      </c>
      <c r="S884" s="214">
        <v>0</v>
      </c>
      <c r="T884" s="215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16" t="s">
        <v>321</v>
      </c>
      <c r="AT884" s="216" t="s">
        <v>159</v>
      </c>
      <c r="AU884" s="216" t="s">
        <v>85</v>
      </c>
      <c r="AY884" s="18" t="s">
        <v>156</v>
      </c>
      <c r="BE884" s="217">
        <f>IF(N884="základní",J884,0)</f>
        <v>0</v>
      </c>
      <c r="BF884" s="217">
        <f>IF(N884="snížená",J884,0)</f>
        <v>0</v>
      </c>
      <c r="BG884" s="217">
        <f>IF(N884="zákl. přenesená",J884,0)</f>
        <v>0</v>
      </c>
      <c r="BH884" s="217">
        <f>IF(N884="sníž. přenesená",J884,0)</f>
        <v>0</v>
      </c>
      <c r="BI884" s="217">
        <f>IF(N884="nulová",J884,0)</f>
        <v>0</v>
      </c>
      <c r="BJ884" s="18" t="s">
        <v>83</v>
      </c>
      <c r="BK884" s="217">
        <f>ROUND(I884*H884,2)</f>
        <v>0</v>
      </c>
      <c r="BL884" s="18" t="s">
        <v>321</v>
      </c>
      <c r="BM884" s="216" t="s">
        <v>1264</v>
      </c>
    </row>
    <row r="885" s="2" customFormat="1">
      <c r="A885" s="39"/>
      <c r="B885" s="40"/>
      <c r="C885" s="41"/>
      <c r="D885" s="218" t="s">
        <v>166</v>
      </c>
      <c r="E885" s="41"/>
      <c r="F885" s="219" t="s">
        <v>1265</v>
      </c>
      <c r="G885" s="41"/>
      <c r="H885" s="41"/>
      <c r="I885" s="220"/>
      <c r="J885" s="41"/>
      <c r="K885" s="41"/>
      <c r="L885" s="45"/>
      <c r="M885" s="221"/>
      <c r="N885" s="222"/>
      <c r="O885" s="85"/>
      <c r="P885" s="85"/>
      <c r="Q885" s="85"/>
      <c r="R885" s="85"/>
      <c r="S885" s="85"/>
      <c r="T885" s="86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T885" s="18" t="s">
        <v>166</v>
      </c>
      <c r="AU885" s="18" t="s">
        <v>85</v>
      </c>
    </row>
    <row r="886" s="12" customFormat="1" ht="22.8" customHeight="1">
      <c r="A886" s="12"/>
      <c r="B886" s="189"/>
      <c r="C886" s="190"/>
      <c r="D886" s="191" t="s">
        <v>74</v>
      </c>
      <c r="E886" s="203" t="s">
        <v>1266</v>
      </c>
      <c r="F886" s="203" t="s">
        <v>1267</v>
      </c>
      <c r="G886" s="190"/>
      <c r="H886" s="190"/>
      <c r="I886" s="193"/>
      <c r="J886" s="204">
        <f>BK886</f>
        <v>0</v>
      </c>
      <c r="K886" s="190"/>
      <c r="L886" s="195"/>
      <c r="M886" s="196"/>
      <c r="N886" s="197"/>
      <c r="O886" s="197"/>
      <c r="P886" s="198">
        <f>SUM(P887:P969)</f>
        <v>0</v>
      </c>
      <c r="Q886" s="197"/>
      <c r="R886" s="198">
        <f>SUM(R887:R969)</f>
        <v>1.2369395999999999</v>
      </c>
      <c r="S886" s="197"/>
      <c r="T886" s="199">
        <f>SUM(T887:T969)</f>
        <v>4.2400065999999992</v>
      </c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R886" s="200" t="s">
        <v>85</v>
      </c>
      <c r="AT886" s="201" t="s">
        <v>74</v>
      </c>
      <c r="AU886" s="201" t="s">
        <v>83</v>
      </c>
      <c r="AY886" s="200" t="s">
        <v>156</v>
      </c>
      <c r="BK886" s="202">
        <f>SUM(BK887:BK969)</f>
        <v>0</v>
      </c>
    </row>
    <row r="887" s="2" customFormat="1" ht="16.5" customHeight="1">
      <c r="A887" s="39"/>
      <c r="B887" s="40"/>
      <c r="C887" s="205" t="s">
        <v>1268</v>
      </c>
      <c r="D887" s="205" t="s">
        <v>159</v>
      </c>
      <c r="E887" s="206" t="s">
        <v>1269</v>
      </c>
      <c r="F887" s="207" t="s">
        <v>1270</v>
      </c>
      <c r="G887" s="208" t="s">
        <v>162</v>
      </c>
      <c r="H887" s="209">
        <v>39.350000000000001</v>
      </c>
      <c r="I887" s="210"/>
      <c r="J887" s="211">
        <f>ROUND(I887*H887,2)</f>
        <v>0</v>
      </c>
      <c r="K887" s="207" t="s">
        <v>163</v>
      </c>
      <c r="L887" s="45"/>
      <c r="M887" s="212" t="s">
        <v>19</v>
      </c>
      <c r="N887" s="213" t="s">
        <v>46</v>
      </c>
      <c r="O887" s="85"/>
      <c r="P887" s="214">
        <f>O887*H887</f>
        <v>0</v>
      </c>
      <c r="Q887" s="214">
        <v>0</v>
      </c>
      <c r="R887" s="214">
        <f>Q887*H887</f>
        <v>0</v>
      </c>
      <c r="S887" s="214">
        <v>0</v>
      </c>
      <c r="T887" s="215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16" t="s">
        <v>164</v>
      </c>
      <c r="AT887" s="216" t="s">
        <v>159</v>
      </c>
      <c r="AU887" s="216" t="s">
        <v>85</v>
      </c>
      <c r="AY887" s="18" t="s">
        <v>156</v>
      </c>
      <c r="BE887" s="217">
        <f>IF(N887="základní",J887,0)</f>
        <v>0</v>
      </c>
      <c r="BF887" s="217">
        <f>IF(N887="snížená",J887,0)</f>
        <v>0</v>
      </c>
      <c r="BG887" s="217">
        <f>IF(N887="zákl. přenesená",J887,0)</f>
        <v>0</v>
      </c>
      <c r="BH887" s="217">
        <f>IF(N887="sníž. přenesená",J887,0)</f>
        <v>0</v>
      </c>
      <c r="BI887" s="217">
        <f>IF(N887="nulová",J887,0)</f>
        <v>0</v>
      </c>
      <c r="BJ887" s="18" t="s">
        <v>83</v>
      </c>
      <c r="BK887" s="217">
        <f>ROUND(I887*H887,2)</f>
        <v>0</v>
      </c>
      <c r="BL887" s="18" t="s">
        <v>164</v>
      </c>
      <c r="BM887" s="216" t="s">
        <v>1271</v>
      </c>
    </row>
    <row r="888" s="2" customFormat="1">
      <c r="A888" s="39"/>
      <c r="B888" s="40"/>
      <c r="C888" s="41"/>
      <c r="D888" s="218" t="s">
        <v>166</v>
      </c>
      <c r="E888" s="41"/>
      <c r="F888" s="219" t="s">
        <v>1272</v>
      </c>
      <c r="G888" s="41"/>
      <c r="H888" s="41"/>
      <c r="I888" s="220"/>
      <c r="J888" s="41"/>
      <c r="K888" s="41"/>
      <c r="L888" s="45"/>
      <c r="M888" s="221"/>
      <c r="N888" s="222"/>
      <c r="O888" s="85"/>
      <c r="P888" s="85"/>
      <c r="Q888" s="85"/>
      <c r="R888" s="85"/>
      <c r="S888" s="85"/>
      <c r="T888" s="86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166</v>
      </c>
      <c r="AU888" s="18" t="s">
        <v>85</v>
      </c>
    </row>
    <row r="889" s="13" customFormat="1">
      <c r="A889" s="13"/>
      <c r="B889" s="223"/>
      <c r="C889" s="224"/>
      <c r="D889" s="225" t="s">
        <v>168</v>
      </c>
      <c r="E889" s="226" t="s">
        <v>19</v>
      </c>
      <c r="F889" s="227" t="s">
        <v>204</v>
      </c>
      <c r="G889" s="224"/>
      <c r="H889" s="226" t="s">
        <v>19</v>
      </c>
      <c r="I889" s="228"/>
      <c r="J889" s="224"/>
      <c r="K889" s="224"/>
      <c r="L889" s="229"/>
      <c r="M889" s="230"/>
      <c r="N889" s="231"/>
      <c r="O889" s="231"/>
      <c r="P889" s="231"/>
      <c r="Q889" s="231"/>
      <c r="R889" s="231"/>
      <c r="S889" s="231"/>
      <c r="T889" s="23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3" t="s">
        <v>168</v>
      </c>
      <c r="AU889" s="233" t="s">
        <v>85</v>
      </c>
      <c r="AV889" s="13" t="s">
        <v>83</v>
      </c>
      <c r="AW889" s="13" t="s">
        <v>35</v>
      </c>
      <c r="AX889" s="13" t="s">
        <v>75</v>
      </c>
      <c r="AY889" s="233" t="s">
        <v>156</v>
      </c>
    </row>
    <row r="890" s="14" customFormat="1">
      <c r="A890" s="14"/>
      <c r="B890" s="234"/>
      <c r="C890" s="235"/>
      <c r="D890" s="225" t="s">
        <v>168</v>
      </c>
      <c r="E890" s="236" t="s">
        <v>19</v>
      </c>
      <c r="F890" s="237" t="s">
        <v>249</v>
      </c>
      <c r="G890" s="235"/>
      <c r="H890" s="238">
        <v>3.6000000000000001</v>
      </c>
      <c r="I890" s="239"/>
      <c r="J890" s="235"/>
      <c r="K890" s="235"/>
      <c r="L890" s="240"/>
      <c r="M890" s="241"/>
      <c r="N890" s="242"/>
      <c r="O890" s="242"/>
      <c r="P890" s="242"/>
      <c r="Q890" s="242"/>
      <c r="R890" s="242"/>
      <c r="S890" s="242"/>
      <c r="T890" s="24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4" t="s">
        <v>168</v>
      </c>
      <c r="AU890" s="244" t="s">
        <v>85</v>
      </c>
      <c r="AV890" s="14" t="s">
        <v>85</v>
      </c>
      <c r="AW890" s="14" t="s">
        <v>35</v>
      </c>
      <c r="AX890" s="14" t="s">
        <v>75</v>
      </c>
      <c r="AY890" s="244" t="s">
        <v>156</v>
      </c>
    </row>
    <row r="891" s="14" customFormat="1">
      <c r="A891" s="14"/>
      <c r="B891" s="234"/>
      <c r="C891" s="235"/>
      <c r="D891" s="225" t="s">
        <v>168</v>
      </c>
      <c r="E891" s="236" t="s">
        <v>19</v>
      </c>
      <c r="F891" s="237" t="s">
        <v>250</v>
      </c>
      <c r="G891" s="235"/>
      <c r="H891" s="238">
        <v>3.1499999999999999</v>
      </c>
      <c r="I891" s="239"/>
      <c r="J891" s="235"/>
      <c r="K891" s="235"/>
      <c r="L891" s="240"/>
      <c r="M891" s="241"/>
      <c r="N891" s="242"/>
      <c r="O891" s="242"/>
      <c r="P891" s="242"/>
      <c r="Q891" s="242"/>
      <c r="R891" s="242"/>
      <c r="S891" s="242"/>
      <c r="T891" s="24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4" t="s">
        <v>168</v>
      </c>
      <c r="AU891" s="244" t="s">
        <v>85</v>
      </c>
      <c r="AV891" s="14" t="s">
        <v>85</v>
      </c>
      <c r="AW891" s="14" t="s">
        <v>35</v>
      </c>
      <c r="AX891" s="14" t="s">
        <v>75</v>
      </c>
      <c r="AY891" s="244" t="s">
        <v>156</v>
      </c>
    </row>
    <row r="892" s="14" customFormat="1">
      <c r="A892" s="14"/>
      <c r="B892" s="234"/>
      <c r="C892" s="235"/>
      <c r="D892" s="225" t="s">
        <v>168</v>
      </c>
      <c r="E892" s="236" t="s">
        <v>19</v>
      </c>
      <c r="F892" s="237" t="s">
        <v>251</v>
      </c>
      <c r="G892" s="235"/>
      <c r="H892" s="238">
        <v>4.8600000000000003</v>
      </c>
      <c r="I892" s="239"/>
      <c r="J892" s="235"/>
      <c r="K892" s="235"/>
      <c r="L892" s="240"/>
      <c r="M892" s="241"/>
      <c r="N892" s="242"/>
      <c r="O892" s="242"/>
      <c r="P892" s="242"/>
      <c r="Q892" s="242"/>
      <c r="R892" s="242"/>
      <c r="S892" s="242"/>
      <c r="T892" s="24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4" t="s">
        <v>168</v>
      </c>
      <c r="AU892" s="244" t="s">
        <v>85</v>
      </c>
      <c r="AV892" s="14" t="s">
        <v>85</v>
      </c>
      <c r="AW892" s="14" t="s">
        <v>35</v>
      </c>
      <c r="AX892" s="14" t="s">
        <v>75</v>
      </c>
      <c r="AY892" s="244" t="s">
        <v>156</v>
      </c>
    </row>
    <row r="893" s="14" customFormat="1">
      <c r="A893" s="14"/>
      <c r="B893" s="234"/>
      <c r="C893" s="235"/>
      <c r="D893" s="225" t="s">
        <v>168</v>
      </c>
      <c r="E893" s="236" t="s">
        <v>19</v>
      </c>
      <c r="F893" s="237" t="s">
        <v>252</v>
      </c>
      <c r="G893" s="235"/>
      <c r="H893" s="238">
        <v>5.1699999999999999</v>
      </c>
      <c r="I893" s="239"/>
      <c r="J893" s="235"/>
      <c r="K893" s="235"/>
      <c r="L893" s="240"/>
      <c r="M893" s="241"/>
      <c r="N893" s="242"/>
      <c r="O893" s="242"/>
      <c r="P893" s="242"/>
      <c r="Q893" s="242"/>
      <c r="R893" s="242"/>
      <c r="S893" s="242"/>
      <c r="T893" s="24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4" t="s">
        <v>168</v>
      </c>
      <c r="AU893" s="244" t="s">
        <v>85</v>
      </c>
      <c r="AV893" s="14" t="s">
        <v>85</v>
      </c>
      <c r="AW893" s="14" t="s">
        <v>35</v>
      </c>
      <c r="AX893" s="14" t="s">
        <v>75</v>
      </c>
      <c r="AY893" s="244" t="s">
        <v>156</v>
      </c>
    </row>
    <row r="894" s="14" customFormat="1">
      <c r="A894" s="14"/>
      <c r="B894" s="234"/>
      <c r="C894" s="235"/>
      <c r="D894" s="225" t="s">
        <v>168</v>
      </c>
      <c r="E894" s="236" t="s">
        <v>19</v>
      </c>
      <c r="F894" s="237" t="s">
        <v>253</v>
      </c>
      <c r="G894" s="235"/>
      <c r="H894" s="238">
        <v>3.2400000000000002</v>
      </c>
      <c r="I894" s="239"/>
      <c r="J894" s="235"/>
      <c r="K894" s="235"/>
      <c r="L894" s="240"/>
      <c r="M894" s="241"/>
      <c r="N894" s="242"/>
      <c r="O894" s="242"/>
      <c r="P894" s="242"/>
      <c r="Q894" s="242"/>
      <c r="R894" s="242"/>
      <c r="S894" s="242"/>
      <c r="T894" s="24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4" t="s">
        <v>168</v>
      </c>
      <c r="AU894" s="244" t="s">
        <v>85</v>
      </c>
      <c r="AV894" s="14" t="s">
        <v>85</v>
      </c>
      <c r="AW894" s="14" t="s">
        <v>35</v>
      </c>
      <c r="AX894" s="14" t="s">
        <v>75</v>
      </c>
      <c r="AY894" s="244" t="s">
        <v>156</v>
      </c>
    </row>
    <row r="895" s="14" customFormat="1">
      <c r="A895" s="14"/>
      <c r="B895" s="234"/>
      <c r="C895" s="235"/>
      <c r="D895" s="225" t="s">
        <v>168</v>
      </c>
      <c r="E895" s="236" t="s">
        <v>19</v>
      </c>
      <c r="F895" s="237" t="s">
        <v>254</v>
      </c>
      <c r="G895" s="235"/>
      <c r="H895" s="238">
        <v>3.1499999999999999</v>
      </c>
      <c r="I895" s="239"/>
      <c r="J895" s="235"/>
      <c r="K895" s="235"/>
      <c r="L895" s="240"/>
      <c r="M895" s="241"/>
      <c r="N895" s="242"/>
      <c r="O895" s="242"/>
      <c r="P895" s="242"/>
      <c r="Q895" s="242"/>
      <c r="R895" s="242"/>
      <c r="S895" s="242"/>
      <c r="T895" s="24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4" t="s">
        <v>168</v>
      </c>
      <c r="AU895" s="244" t="s">
        <v>85</v>
      </c>
      <c r="AV895" s="14" t="s">
        <v>85</v>
      </c>
      <c r="AW895" s="14" t="s">
        <v>35</v>
      </c>
      <c r="AX895" s="14" t="s">
        <v>75</v>
      </c>
      <c r="AY895" s="244" t="s">
        <v>156</v>
      </c>
    </row>
    <row r="896" s="14" customFormat="1">
      <c r="A896" s="14"/>
      <c r="B896" s="234"/>
      <c r="C896" s="235"/>
      <c r="D896" s="225" t="s">
        <v>168</v>
      </c>
      <c r="E896" s="236" t="s">
        <v>19</v>
      </c>
      <c r="F896" s="237" t="s">
        <v>255</v>
      </c>
      <c r="G896" s="235"/>
      <c r="H896" s="238">
        <v>2.9900000000000002</v>
      </c>
      <c r="I896" s="239"/>
      <c r="J896" s="235"/>
      <c r="K896" s="235"/>
      <c r="L896" s="240"/>
      <c r="M896" s="241"/>
      <c r="N896" s="242"/>
      <c r="O896" s="242"/>
      <c r="P896" s="242"/>
      <c r="Q896" s="242"/>
      <c r="R896" s="242"/>
      <c r="S896" s="242"/>
      <c r="T896" s="24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4" t="s">
        <v>168</v>
      </c>
      <c r="AU896" s="244" t="s">
        <v>85</v>
      </c>
      <c r="AV896" s="14" t="s">
        <v>85</v>
      </c>
      <c r="AW896" s="14" t="s">
        <v>35</v>
      </c>
      <c r="AX896" s="14" t="s">
        <v>75</v>
      </c>
      <c r="AY896" s="244" t="s">
        <v>156</v>
      </c>
    </row>
    <row r="897" s="14" customFormat="1">
      <c r="A897" s="14"/>
      <c r="B897" s="234"/>
      <c r="C897" s="235"/>
      <c r="D897" s="225" t="s">
        <v>168</v>
      </c>
      <c r="E897" s="236" t="s">
        <v>19</v>
      </c>
      <c r="F897" s="237" t="s">
        <v>256</v>
      </c>
      <c r="G897" s="235"/>
      <c r="H897" s="238">
        <v>3.5699999999999998</v>
      </c>
      <c r="I897" s="239"/>
      <c r="J897" s="235"/>
      <c r="K897" s="235"/>
      <c r="L897" s="240"/>
      <c r="M897" s="241"/>
      <c r="N897" s="242"/>
      <c r="O897" s="242"/>
      <c r="P897" s="242"/>
      <c r="Q897" s="242"/>
      <c r="R897" s="242"/>
      <c r="S897" s="242"/>
      <c r="T897" s="24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4" t="s">
        <v>168</v>
      </c>
      <c r="AU897" s="244" t="s">
        <v>85</v>
      </c>
      <c r="AV897" s="14" t="s">
        <v>85</v>
      </c>
      <c r="AW897" s="14" t="s">
        <v>35</v>
      </c>
      <c r="AX897" s="14" t="s">
        <v>75</v>
      </c>
      <c r="AY897" s="244" t="s">
        <v>156</v>
      </c>
    </row>
    <row r="898" s="14" customFormat="1">
      <c r="A898" s="14"/>
      <c r="B898" s="234"/>
      <c r="C898" s="235"/>
      <c r="D898" s="225" t="s">
        <v>168</v>
      </c>
      <c r="E898" s="236" t="s">
        <v>19</v>
      </c>
      <c r="F898" s="237" t="s">
        <v>257</v>
      </c>
      <c r="G898" s="235"/>
      <c r="H898" s="238">
        <v>2.9700000000000002</v>
      </c>
      <c r="I898" s="239"/>
      <c r="J898" s="235"/>
      <c r="K898" s="235"/>
      <c r="L898" s="240"/>
      <c r="M898" s="241"/>
      <c r="N898" s="242"/>
      <c r="O898" s="242"/>
      <c r="P898" s="242"/>
      <c r="Q898" s="242"/>
      <c r="R898" s="242"/>
      <c r="S898" s="242"/>
      <c r="T898" s="24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4" t="s">
        <v>168</v>
      </c>
      <c r="AU898" s="244" t="s">
        <v>85</v>
      </c>
      <c r="AV898" s="14" t="s">
        <v>85</v>
      </c>
      <c r="AW898" s="14" t="s">
        <v>35</v>
      </c>
      <c r="AX898" s="14" t="s">
        <v>75</v>
      </c>
      <c r="AY898" s="244" t="s">
        <v>156</v>
      </c>
    </row>
    <row r="899" s="14" customFormat="1">
      <c r="A899" s="14"/>
      <c r="B899" s="234"/>
      <c r="C899" s="235"/>
      <c r="D899" s="225" t="s">
        <v>168</v>
      </c>
      <c r="E899" s="236" t="s">
        <v>19</v>
      </c>
      <c r="F899" s="237" t="s">
        <v>258</v>
      </c>
      <c r="G899" s="235"/>
      <c r="H899" s="238">
        <v>3.46</v>
      </c>
      <c r="I899" s="239"/>
      <c r="J899" s="235"/>
      <c r="K899" s="235"/>
      <c r="L899" s="240"/>
      <c r="M899" s="241"/>
      <c r="N899" s="242"/>
      <c r="O899" s="242"/>
      <c r="P899" s="242"/>
      <c r="Q899" s="242"/>
      <c r="R899" s="242"/>
      <c r="S899" s="242"/>
      <c r="T899" s="24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4" t="s">
        <v>168</v>
      </c>
      <c r="AU899" s="244" t="s">
        <v>85</v>
      </c>
      <c r="AV899" s="14" t="s">
        <v>85</v>
      </c>
      <c r="AW899" s="14" t="s">
        <v>35</v>
      </c>
      <c r="AX899" s="14" t="s">
        <v>75</v>
      </c>
      <c r="AY899" s="244" t="s">
        <v>156</v>
      </c>
    </row>
    <row r="900" s="14" customFormat="1">
      <c r="A900" s="14"/>
      <c r="B900" s="234"/>
      <c r="C900" s="235"/>
      <c r="D900" s="225" t="s">
        <v>168</v>
      </c>
      <c r="E900" s="236" t="s">
        <v>19</v>
      </c>
      <c r="F900" s="237" t="s">
        <v>259</v>
      </c>
      <c r="G900" s="235"/>
      <c r="H900" s="238">
        <v>3.1899999999999999</v>
      </c>
      <c r="I900" s="239"/>
      <c r="J900" s="235"/>
      <c r="K900" s="235"/>
      <c r="L900" s="240"/>
      <c r="M900" s="241"/>
      <c r="N900" s="242"/>
      <c r="O900" s="242"/>
      <c r="P900" s="242"/>
      <c r="Q900" s="242"/>
      <c r="R900" s="242"/>
      <c r="S900" s="242"/>
      <c r="T900" s="24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4" t="s">
        <v>168</v>
      </c>
      <c r="AU900" s="244" t="s">
        <v>85</v>
      </c>
      <c r="AV900" s="14" t="s">
        <v>85</v>
      </c>
      <c r="AW900" s="14" t="s">
        <v>35</v>
      </c>
      <c r="AX900" s="14" t="s">
        <v>75</v>
      </c>
      <c r="AY900" s="244" t="s">
        <v>156</v>
      </c>
    </row>
    <row r="901" s="15" customFormat="1">
      <c r="A901" s="15"/>
      <c r="B901" s="245"/>
      <c r="C901" s="246"/>
      <c r="D901" s="225" t="s">
        <v>168</v>
      </c>
      <c r="E901" s="247" t="s">
        <v>19</v>
      </c>
      <c r="F901" s="248" t="s">
        <v>196</v>
      </c>
      <c r="G901" s="246"/>
      <c r="H901" s="249">
        <v>39.350000000000001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55" t="s">
        <v>168</v>
      </c>
      <c r="AU901" s="255" t="s">
        <v>85</v>
      </c>
      <c r="AV901" s="15" t="s">
        <v>164</v>
      </c>
      <c r="AW901" s="15" t="s">
        <v>35</v>
      </c>
      <c r="AX901" s="15" t="s">
        <v>83</v>
      </c>
      <c r="AY901" s="255" t="s">
        <v>156</v>
      </c>
    </row>
    <row r="902" s="2" customFormat="1" ht="16.5" customHeight="1">
      <c r="A902" s="39"/>
      <c r="B902" s="40"/>
      <c r="C902" s="205" t="s">
        <v>1273</v>
      </c>
      <c r="D902" s="205" t="s">
        <v>159</v>
      </c>
      <c r="E902" s="206" t="s">
        <v>1274</v>
      </c>
      <c r="F902" s="207" t="s">
        <v>1275</v>
      </c>
      <c r="G902" s="208" t="s">
        <v>162</v>
      </c>
      <c r="H902" s="209">
        <v>39.350000000000001</v>
      </c>
      <c r="I902" s="210"/>
      <c r="J902" s="211">
        <f>ROUND(I902*H902,2)</f>
        <v>0</v>
      </c>
      <c r="K902" s="207" t="s">
        <v>163</v>
      </c>
      <c r="L902" s="45"/>
      <c r="M902" s="212" t="s">
        <v>19</v>
      </c>
      <c r="N902" s="213" t="s">
        <v>46</v>
      </c>
      <c r="O902" s="85"/>
      <c r="P902" s="214">
        <f>O902*H902</f>
        <v>0</v>
      </c>
      <c r="Q902" s="214">
        <v>0.00029999999999999997</v>
      </c>
      <c r="R902" s="214">
        <f>Q902*H902</f>
        <v>0.011805</v>
      </c>
      <c r="S902" s="214">
        <v>0</v>
      </c>
      <c r="T902" s="215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16" t="s">
        <v>321</v>
      </c>
      <c r="AT902" s="216" t="s">
        <v>159</v>
      </c>
      <c r="AU902" s="216" t="s">
        <v>85</v>
      </c>
      <c r="AY902" s="18" t="s">
        <v>156</v>
      </c>
      <c r="BE902" s="217">
        <f>IF(N902="základní",J902,0)</f>
        <v>0</v>
      </c>
      <c r="BF902" s="217">
        <f>IF(N902="snížená",J902,0)</f>
        <v>0</v>
      </c>
      <c r="BG902" s="217">
        <f>IF(N902="zákl. přenesená",J902,0)</f>
        <v>0</v>
      </c>
      <c r="BH902" s="217">
        <f>IF(N902="sníž. přenesená",J902,0)</f>
        <v>0</v>
      </c>
      <c r="BI902" s="217">
        <f>IF(N902="nulová",J902,0)</f>
        <v>0</v>
      </c>
      <c r="BJ902" s="18" t="s">
        <v>83</v>
      </c>
      <c r="BK902" s="217">
        <f>ROUND(I902*H902,2)</f>
        <v>0</v>
      </c>
      <c r="BL902" s="18" t="s">
        <v>321</v>
      </c>
      <c r="BM902" s="216" t="s">
        <v>1276</v>
      </c>
    </row>
    <row r="903" s="2" customFormat="1">
      <c r="A903" s="39"/>
      <c r="B903" s="40"/>
      <c r="C903" s="41"/>
      <c r="D903" s="218" t="s">
        <v>166</v>
      </c>
      <c r="E903" s="41"/>
      <c r="F903" s="219" t="s">
        <v>1277</v>
      </c>
      <c r="G903" s="41"/>
      <c r="H903" s="41"/>
      <c r="I903" s="220"/>
      <c r="J903" s="41"/>
      <c r="K903" s="41"/>
      <c r="L903" s="45"/>
      <c r="M903" s="221"/>
      <c r="N903" s="222"/>
      <c r="O903" s="85"/>
      <c r="P903" s="85"/>
      <c r="Q903" s="85"/>
      <c r="R903" s="85"/>
      <c r="S903" s="85"/>
      <c r="T903" s="86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T903" s="18" t="s">
        <v>166</v>
      </c>
      <c r="AU903" s="18" t="s">
        <v>85</v>
      </c>
    </row>
    <row r="904" s="2" customFormat="1" ht="16.5" customHeight="1">
      <c r="A904" s="39"/>
      <c r="B904" s="40"/>
      <c r="C904" s="205" t="s">
        <v>1278</v>
      </c>
      <c r="D904" s="205" t="s">
        <v>159</v>
      </c>
      <c r="E904" s="206" t="s">
        <v>1279</v>
      </c>
      <c r="F904" s="207" t="s">
        <v>1280</v>
      </c>
      <c r="G904" s="208" t="s">
        <v>162</v>
      </c>
      <c r="H904" s="209">
        <v>50.979999999999997</v>
      </c>
      <c r="I904" s="210"/>
      <c r="J904" s="211">
        <f>ROUND(I904*H904,2)</f>
        <v>0</v>
      </c>
      <c r="K904" s="207" t="s">
        <v>163</v>
      </c>
      <c r="L904" s="45"/>
      <c r="M904" s="212" t="s">
        <v>19</v>
      </c>
      <c r="N904" s="213" t="s">
        <v>46</v>
      </c>
      <c r="O904" s="85"/>
      <c r="P904" s="214">
        <f>O904*H904</f>
        <v>0</v>
      </c>
      <c r="Q904" s="214">
        <v>0</v>
      </c>
      <c r="R904" s="214">
        <f>Q904*H904</f>
        <v>0</v>
      </c>
      <c r="S904" s="214">
        <v>0.083169999999999994</v>
      </c>
      <c r="T904" s="215">
        <f>S904*H904</f>
        <v>4.2400065999999992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16" t="s">
        <v>321</v>
      </c>
      <c r="AT904" s="216" t="s">
        <v>159</v>
      </c>
      <c r="AU904" s="216" t="s">
        <v>85</v>
      </c>
      <c r="AY904" s="18" t="s">
        <v>156</v>
      </c>
      <c r="BE904" s="217">
        <f>IF(N904="základní",J904,0)</f>
        <v>0</v>
      </c>
      <c r="BF904" s="217">
        <f>IF(N904="snížená",J904,0)</f>
        <v>0</v>
      </c>
      <c r="BG904" s="217">
        <f>IF(N904="zákl. přenesená",J904,0)</f>
        <v>0</v>
      </c>
      <c r="BH904" s="217">
        <f>IF(N904="sníž. přenesená",J904,0)</f>
        <v>0</v>
      </c>
      <c r="BI904" s="217">
        <f>IF(N904="nulová",J904,0)</f>
        <v>0</v>
      </c>
      <c r="BJ904" s="18" t="s">
        <v>83</v>
      </c>
      <c r="BK904" s="217">
        <f>ROUND(I904*H904,2)</f>
        <v>0</v>
      </c>
      <c r="BL904" s="18" t="s">
        <v>321</v>
      </c>
      <c r="BM904" s="216" t="s">
        <v>1281</v>
      </c>
    </row>
    <row r="905" s="2" customFormat="1">
      <c r="A905" s="39"/>
      <c r="B905" s="40"/>
      <c r="C905" s="41"/>
      <c r="D905" s="218" t="s">
        <v>166</v>
      </c>
      <c r="E905" s="41"/>
      <c r="F905" s="219" t="s">
        <v>1282</v>
      </c>
      <c r="G905" s="41"/>
      <c r="H905" s="41"/>
      <c r="I905" s="220"/>
      <c r="J905" s="41"/>
      <c r="K905" s="41"/>
      <c r="L905" s="45"/>
      <c r="M905" s="221"/>
      <c r="N905" s="222"/>
      <c r="O905" s="85"/>
      <c r="P905" s="85"/>
      <c r="Q905" s="85"/>
      <c r="R905" s="85"/>
      <c r="S905" s="85"/>
      <c r="T905" s="86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T905" s="18" t="s">
        <v>166</v>
      </c>
      <c r="AU905" s="18" t="s">
        <v>85</v>
      </c>
    </row>
    <row r="906" s="14" customFormat="1">
      <c r="A906" s="14"/>
      <c r="B906" s="234"/>
      <c r="C906" s="235"/>
      <c r="D906" s="225" t="s">
        <v>168</v>
      </c>
      <c r="E906" s="236" t="s">
        <v>19</v>
      </c>
      <c r="F906" s="237" t="s">
        <v>1283</v>
      </c>
      <c r="G906" s="235"/>
      <c r="H906" s="238">
        <v>28</v>
      </c>
      <c r="I906" s="239"/>
      <c r="J906" s="235"/>
      <c r="K906" s="235"/>
      <c r="L906" s="240"/>
      <c r="M906" s="241"/>
      <c r="N906" s="242"/>
      <c r="O906" s="242"/>
      <c r="P906" s="242"/>
      <c r="Q906" s="242"/>
      <c r="R906" s="242"/>
      <c r="S906" s="242"/>
      <c r="T906" s="24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4" t="s">
        <v>168</v>
      </c>
      <c r="AU906" s="244" t="s">
        <v>85</v>
      </c>
      <c r="AV906" s="14" t="s">
        <v>85</v>
      </c>
      <c r="AW906" s="14" t="s">
        <v>35</v>
      </c>
      <c r="AX906" s="14" t="s">
        <v>75</v>
      </c>
      <c r="AY906" s="244" t="s">
        <v>156</v>
      </c>
    </row>
    <row r="907" s="13" customFormat="1">
      <c r="A907" s="13"/>
      <c r="B907" s="223"/>
      <c r="C907" s="224"/>
      <c r="D907" s="225" t="s">
        <v>168</v>
      </c>
      <c r="E907" s="226" t="s">
        <v>19</v>
      </c>
      <c r="F907" s="227" t="s">
        <v>1284</v>
      </c>
      <c r="G907" s="224"/>
      <c r="H907" s="226" t="s">
        <v>19</v>
      </c>
      <c r="I907" s="228"/>
      <c r="J907" s="224"/>
      <c r="K907" s="224"/>
      <c r="L907" s="229"/>
      <c r="M907" s="230"/>
      <c r="N907" s="231"/>
      <c r="O907" s="231"/>
      <c r="P907" s="231"/>
      <c r="Q907" s="231"/>
      <c r="R907" s="231"/>
      <c r="S907" s="231"/>
      <c r="T907" s="23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3" t="s">
        <v>168</v>
      </c>
      <c r="AU907" s="233" t="s">
        <v>85</v>
      </c>
      <c r="AV907" s="13" t="s">
        <v>83</v>
      </c>
      <c r="AW907" s="13" t="s">
        <v>35</v>
      </c>
      <c r="AX907" s="13" t="s">
        <v>75</v>
      </c>
      <c r="AY907" s="233" t="s">
        <v>156</v>
      </c>
    </row>
    <row r="908" s="14" customFormat="1">
      <c r="A908" s="14"/>
      <c r="B908" s="234"/>
      <c r="C908" s="235"/>
      <c r="D908" s="225" t="s">
        <v>168</v>
      </c>
      <c r="E908" s="236" t="s">
        <v>19</v>
      </c>
      <c r="F908" s="237" t="s">
        <v>310</v>
      </c>
      <c r="G908" s="235"/>
      <c r="H908" s="238">
        <v>4.71</v>
      </c>
      <c r="I908" s="239"/>
      <c r="J908" s="235"/>
      <c r="K908" s="235"/>
      <c r="L908" s="240"/>
      <c r="M908" s="241"/>
      <c r="N908" s="242"/>
      <c r="O908" s="242"/>
      <c r="P908" s="242"/>
      <c r="Q908" s="242"/>
      <c r="R908" s="242"/>
      <c r="S908" s="242"/>
      <c r="T908" s="24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4" t="s">
        <v>168</v>
      </c>
      <c r="AU908" s="244" t="s">
        <v>85</v>
      </c>
      <c r="AV908" s="14" t="s">
        <v>85</v>
      </c>
      <c r="AW908" s="14" t="s">
        <v>35</v>
      </c>
      <c r="AX908" s="14" t="s">
        <v>75</v>
      </c>
      <c r="AY908" s="244" t="s">
        <v>156</v>
      </c>
    </row>
    <row r="909" s="14" customFormat="1">
      <c r="A909" s="14"/>
      <c r="B909" s="234"/>
      <c r="C909" s="235"/>
      <c r="D909" s="225" t="s">
        <v>168</v>
      </c>
      <c r="E909" s="236" t="s">
        <v>19</v>
      </c>
      <c r="F909" s="237" t="s">
        <v>886</v>
      </c>
      <c r="G909" s="235"/>
      <c r="H909" s="238">
        <v>4.1200000000000001</v>
      </c>
      <c r="I909" s="239"/>
      <c r="J909" s="235"/>
      <c r="K909" s="235"/>
      <c r="L909" s="240"/>
      <c r="M909" s="241"/>
      <c r="N909" s="242"/>
      <c r="O909" s="242"/>
      <c r="P909" s="242"/>
      <c r="Q909" s="242"/>
      <c r="R909" s="242"/>
      <c r="S909" s="242"/>
      <c r="T909" s="24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4" t="s">
        <v>168</v>
      </c>
      <c r="AU909" s="244" t="s">
        <v>85</v>
      </c>
      <c r="AV909" s="14" t="s">
        <v>85</v>
      </c>
      <c r="AW909" s="14" t="s">
        <v>35</v>
      </c>
      <c r="AX909" s="14" t="s">
        <v>75</v>
      </c>
      <c r="AY909" s="244" t="s">
        <v>156</v>
      </c>
    </row>
    <row r="910" s="14" customFormat="1">
      <c r="A910" s="14"/>
      <c r="B910" s="234"/>
      <c r="C910" s="235"/>
      <c r="D910" s="225" t="s">
        <v>168</v>
      </c>
      <c r="E910" s="236" t="s">
        <v>19</v>
      </c>
      <c r="F910" s="237" t="s">
        <v>887</v>
      </c>
      <c r="G910" s="235"/>
      <c r="H910" s="238">
        <v>2.6699999999999999</v>
      </c>
      <c r="I910" s="239"/>
      <c r="J910" s="235"/>
      <c r="K910" s="235"/>
      <c r="L910" s="240"/>
      <c r="M910" s="241"/>
      <c r="N910" s="242"/>
      <c r="O910" s="242"/>
      <c r="P910" s="242"/>
      <c r="Q910" s="242"/>
      <c r="R910" s="242"/>
      <c r="S910" s="242"/>
      <c r="T910" s="24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4" t="s">
        <v>168</v>
      </c>
      <c r="AU910" s="244" t="s">
        <v>85</v>
      </c>
      <c r="AV910" s="14" t="s">
        <v>85</v>
      </c>
      <c r="AW910" s="14" t="s">
        <v>35</v>
      </c>
      <c r="AX910" s="14" t="s">
        <v>75</v>
      </c>
      <c r="AY910" s="244" t="s">
        <v>156</v>
      </c>
    </row>
    <row r="911" s="14" customFormat="1">
      <c r="A911" s="14"/>
      <c r="B911" s="234"/>
      <c r="C911" s="235"/>
      <c r="D911" s="225" t="s">
        <v>168</v>
      </c>
      <c r="E911" s="236" t="s">
        <v>19</v>
      </c>
      <c r="F911" s="237" t="s">
        <v>888</v>
      </c>
      <c r="G911" s="235"/>
      <c r="H911" s="238">
        <v>1.1299999999999999</v>
      </c>
      <c r="I911" s="239"/>
      <c r="J911" s="235"/>
      <c r="K911" s="235"/>
      <c r="L911" s="240"/>
      <c r="M911" s="241"/>
      <c r="N911" s="242"/>
      <c r="O911" s="242"/>
      <c r="P911" s="242"/>
      <c r="Q911" s="242"/>
      <c r="R911" s="242"/>
      <c r="S911" s="242"/>
      <c r="T911" s="24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44" t="s">
        <v>168</v>
      </c>
      <c r="AU911" s="244" t="s">
        <v>85</v>
      </c>
      <c r="AV911" s="14" t="s">
        <v>85</v>
      </c>
      <c r="AW911" s="14" t="s">
        <v>35</v>
      </c>
      <c r="AX911" s="14" t="s">
        <v>75</v>
      </c>
      <c r="AY911" s="244" t="s">
        <v>156</v>
      </c>
    </row>
    <row r="912" s="14" customFormat="1">
      <c r="A912" s="14"/>
      <c r="B912" s="234"/>
      <c r="C912" s="235"/>
      <c r="D912" s="225" t="s">
        <v>168</v>
      </c>
      <c r="E912" s="236" t="s">
        <v>19</v>
      </c>
      <c r="F912" s="237" t="s">
        <v>889</v>
      </c>
      <c r="G912" s="235"/>
      <c r="H912" s="238">
        <v>1.1299999999999999</v>
      </c>
      <c r="I912" s="239"/>
      <c r="J912" s="235"/>
      <c r="K912" s="235"/>
      <c r="L912" s="240"/>
      <c r="M912" s="241"/>
      <c r="N912" s="242"/>
      <c r="O912" s="242"/>
      <c r="P912" s="242"/>
      <c r="Q912" s="242"/>
      <c r="R912" s="242"/>
      <c r="S912" s="242"/>
      <c r="T912" s="24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44" t="s">
        <v>168</v>
      </c>
      <c r="AU912" s="244" t="s">
        <v>85</v>
      </c>
      <c r="AV912" s="14" t="s">
        <v>85</v>
      </c>
      <c r="AW912" s="14" t="s">
        <v>35</v>
      </c>
      <c r="AX912" s="14" t="s">
        <v>75</v>
      </c>
      <c r="AY912" s="244" t="s">
        <v>156</v>
      </c>
    </row>
    <row r="913" s="14" customFormat="1">
      <c r="A913" s="14"/>
      <c r="B913" s="234"/>
      <c r="C913" s="235"/>
      <c r="D913" s="225" t="s">
        <v>168</v>
      </c>
      <c r="E913" s="236" t="s">
        <v>19</v>
      </c>
      <c r="F913" s="237" t="s">
        <v>288</v>
      </c>
      <c r="G913" s="235"/>
      <c r="H913" s="238">
        <v>9.2200000000000006</v>
      </c>
      <c r="I913" s="239"/>
      <c r="J913" s="235"/>
      <c r="K913" s="235"/>
      <c r="L913" s="240"/>
      <c r="M913" s="241"/>
      <c r="N913" s="242"/>
      <c r="O913" s="242"/>
      <c r="P913" s="242"/>
      <c r="Q913" s="242"/>
      <c r="R913" s="242"/>
      <c r="S913" s="242"/>
      <c r="T913" s="24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44" t="s">
        <v>168</v>
      </c>
      <c r="AU913" s="244" t="s">
        <v>85</v>
      </c>
      <c r="AV913" s="14" t="s">
        <v>85</v>
      </c>
      <c r="AW913" s="14" t="s">
        <v>35</v>
      </c>
      <c r="AX913" s="14" t="s">
        <v>75</v>
      </c>
      <c r="AY913" s="244" t="s">
        <v>156</v>
      </c>
    </row>
    <row r="914" s="15" customFormat="1">
      <c r="A914" s="15"/>
      <c r="B914" s="245"/>
      <c r="C914" s="246"/>
      <c r="D914" s="225" t="s">
        <v>168</v>
      </c>
      <c r="E914" s="247" t="s">
        <v>19</v>
      </c>
      <c r="F914" s="248" t="s">
        <v>196</v>
      </c>
      <c r="G914" s="246"/>
      <c r="H914" s="249">
        <v>50.980000000000004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55" t="s">
        <v>168</v>
      </c>
      <c r="AU914" s="255" t="s">
        <v>85</v>
      </c>
      <c r="AV914" s="15" t="s">
        <v>164</v>
      </c>
      <c r="AW914" s="15" t="s">
        <v>35</v>
      </c>
      <c r="AX914" s="15" t="s">
        <v>83</v>
      </c>
      <c r="AY914" s="255" t="s">
        <v>156</v>
      </c>
    </row>
    <row r="915" s="2" customFormat="1" ht="24.15" customHeight="1">
      <c r="A915" s="39"/>
      <c r="B915" s="40"/>
      <c r="C915" s="205" t="s">
        <v>1285</v>
      </c>
      <c r="D915" s="205" t="s">
        <v>159</v>
      </c>
      <c r="E915" s="206" t="s">
        <v>1286</v>
      </c>
      <c r="F915" s="207" t="s">
        <v>1287</v>
      </c>
      <c r="G915" s="208" t="s">
        <v>162</v>
      </c>
      <c r="H915" s="209">
        <v>39.350000000000001</v>
      </c>
      <c r="I915" s="210"/>
      <c r="J915" s="211">
        <f>ROUND(I915*H915,2)</f>
        <v>0</v>
      </c>
      <c r="K915" s="207" t="s">
        <v>163</v>
      </c>
      <c r="L915" s="45"/>
      <c r="M915" s="212" t="s">
        <v>19</v>
      </c>
      <c r="N915" s="213" t="s">
        <v>46</v>
      </c>
      <c r="O915" s="85"/>
      <c r="P915" s="214">
        <f>O915*H915</f>
        <v>0</v>
      </c>
      <c r="Q915" s="214">
        <v>0.0058799999999999998</v>
      </c>
      <c r="R915" s="214">
        <f>Q915*H915</f>
        <v>0.231378</v>
      </c>
      <c r="S915" s="214">
        <v>0</v>
      </c>
      <c r="T915" s="215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16" t="s">
        <v>321</v>
      </c>
      <c r="AT915" s="216" t="s">
        <v>159</v>
      </c>
      <c r="AU915" s="216" t="s">
        <v>85</v>
      </c>
      <c r="AY915" s="18" t="s">
        <v>156</v>
      </c>
      <c r="BE915" s="217">
        <f>IF(N915="základní",J915,0)</f>
        <v>0</v>
      </c>
      <c r="BF915" s="217">
        <f>IF(N915="snížená",J915,0)</f>
        <v>0</v>
      </c>
      <c r="BG915" s="217">
        <f>IF(N915="zákl. přenesená",J915,0)</f>
        <v>0</v>
      </c>
      <c r="BH915" s="217">
        <f>IF(N915="sníž. přenesená",J915,0)</f>
        <v>0</v>
      </c>
      <c r="BI915" s="217">
        <f>IF(N915="nulová",J915,0)</f>
        <v>0</v>
      </c>
      <c r="BJ915" s="18" t="s">
        <v>83</v>
      </c>
      <c r="BK915" s="217">
        <f>ROUND(I915*H915,2)</f>
        <v>0</v>
      </c>
      <c r="BL915" s="18" t="s">
        <v>321</v>
      </c>
      <c r="BM915" s="216" t="s">
        <v>1288</v>
      </c>
    </row>
    <row r="916" s="2" customFormat="1">
      <c r="A916" s="39"/>
      <c r="B916" s="40"/>
      <c r="C916" s="41"/>
      <c r="D916" s="218" t="s">
        <v>166</v>
      </c>
      <c r="E916" s="41"/>
      <c r="F916" s="219" t="s">
        <v>1289</v>
      </c>
      <c r="G916" s="41"/>
      <c r="H916" s="41"/>
      <c r="I916" s="220"/>
      <c r="J916" s="41"/>
      <c r="K916" s="41"/>
      <c r="L916" s="45"/>
      <c r="M916" s="221"/>
      <c r="N916" s="222"/>
      <c r="O916" s="85"/>
      <c r="P916" s="85"/>
      <c r="Q916" s="85"/>
      <c r="R916" s="85"/>
      <c r="S916" s="85"/>
      <c r="T916" s="86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T916" s="18" t="s">
        <v>166</v>
      </c>
      <c r="AU916" s="18" t="s">
        <v>85</v>
      </c>
    </row>
    <row r="917" s="13" customFormat="1">
      <c r="A917" s="13"/>
      <c r="B917" s="223"/>
      <c r="C917" s="224"/>
      <c r="D917" s="225" t="s">
        <v>168</v>
      </c>
      <c r="E917" s="226" t="s">
        <v>19</v>
      </c>
      <c r="F917" s="227" t="s">
        <v>204</v>
      </c>
      <c r="G917" s="224"/>
      <c r="H917" s="226" t="s">
        <v>19</v>
      </c>
      <c r="I917" s="228"/>
      <c r="J917" s="224"/>
      <c r="K917" s="224"/>
      <c r="L917" s="229"/>
      <c r="M917" s="230"/>
      <c r="N917" s="231"/>
      <c r="O917" s="231"/>
      <c r="P917" s="231"/>
      <c r="Q917" s="231"/>
      <c r="R917" s="231"/>
      <c r="S917" s="231"/>
      <c r="T917" s="23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3" t="s">
        <v>168</v>
      </c>
      <c r="AU917" s="233" t="s">
        <v>85</v>
      </c>
      <c r="AV917" s="13" t="s">
        <v>83</v>
      </c>
      <c r="AW917" s="13" t="s">
        <v>35</v>
      </c>
      <c r="AX917" s="13" t="s">
        <v>75</v>
      </c>
      <c r="AY917" s="233" t="s">
        <v>156</v>
      </c>
    </row>
    <row r="918" s="14" customFormat="1">
      <c r="A918" s="14"/>
      <c r="B918" s="234"/>
      <c r="C918" s="235"/>
      <c r="D918" s="225" t="s">
        <v>168</v>
      </c>
      <c r="E918" s="236" t="s">
        <v>19</v>
      </c>
      <c r="F918" s="237" t="s">
        <v>249</v>
      </c>
      <c r="G918" s="235"/>
      <c r="H918" s="238">
        <v>3.6000000000000001</v>
      </c>
      <c r="I918" s="239"/>
      <c r="J918" s="235"/>
      <c r="K918" s="235"/>
      <c r="L918" s="240"/>
      <c r="M918" s="241"/>
      <c r="N918" s="242"/>
      <c r="O918" s="242"/>
      <c r="P918" s="242"/>
      <c r="Q918" s="242"/>
      <c r="R918" s="242"/>
      <c r="S918" s="242"/>
      <c r="T918" s="24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4" t="s">
        <v>168</v>
      </c>
      <c r="AU918" s="244" t="s">
        <v>85</v>
      </c>
      <c r="AV918" s="14" t="s">
        <v>85</v>
      </c>
      <c r="AW918" s="14" t="s">
        <v>35</v>
      </c>
      <c r="AX918" s="14" t="s">
        <v>75</v>
      </c>
      <c r="AY918" s="244" t="s">
        <v>156</v>
      </c>
    </row>
    <row r="919" s="14" customFormat="1">
      <c r="A919" s="14"/>
      <c r="B919" s="234"/>
      <c r="C919" s="235"/>
      <c r="D919" s="225" t="s">
        <v>168</v>
      </c>
      <c r="E919" s="236" t="s">
        <v>19</v>
      </c>
      <c r="F919" s="237" t="s">
        <v>250</v>
      </c>
      <c r="G919" s="235"/>
      <c r="H919" s="238">
        <v>3.1499999999999999</v>
      </c>
      <c r="I919" s="239"/>
      <c r="J919" s="235"/>
      <c r="K919" s="235"/>
      <c r="L919" s="240"/>
      <c r="M919" s="241"/>
      <c r="N919" s="242"/>
      <c r="O919" s="242"/>
      <c r="P919" s="242"/>
      <c r="Q919" s="242"/>
      <c r="R919" s="242"/>
      <c r="S919" s="242"/>
      <c r="T919" s="24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4" t="s">
        <v>168</v>
      </c>
      <c r="AU919" s="244" t="s">
        <v>85</v>
      </c>
      <c r="AV919" s="14" t="s">
        <v>85</v>
      </c>
      <c r="AW919" s="14" t="s">
        <v>35</v>
      </c>
      <c r="AX919" s="14" t="s">
        <v>75</v>
      </c>
      <c r="AY919" s="244" t="s">
        <v>156</v>
      </c>
    </row>
    <row r="920" s="14" customFormat="1">
      <c r="A920" s="14"/>
      <c r="B920" s="234"/>
      <c r="C920" s="235"/>
      <c r="D920" s="225" t="s">
        <v>168</v>
      </c>
      <c r="E920" s="236" t="s">
        <v>19</v>
      </c>
      <c r="F920" s="237" t="s">
        <v>251</v>
      </c>
      <c r="G920" s="235"/>
      <c r="H920" s="238">
        <v>4.8600000000000003</v>
      </c>
      <c r="I920" s="239"/>
      <c r="J920" s="235"/>
      <c r="K920" s="235"/>
      <c r="L920" s="240"/>
      <c r="M920" s="241"/>
      <c r="N920" s="242"/>
      <c r="O920" s="242"/>
      <c r="P920" s="242"/>
      <c r="Q920" s="242"/>
      <c r="R920" s="242"/>
      <c r="S920" s="242"/>
      <c r="T920" s="24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44" t="s">
        <v>168</v>
      </c>
      <c r="AU920" s="244" t="s">
        <v>85</v>
      </c>
      <c r="AV920" s="14" t="s">
        <v>85</v>
      </c>
      <c r="AW920" s="14" t="s">
        <v>35</v>
      </c>
      <c r="AX920" s="14" t="s">
        <v>75</v>
      </c>
      <c r="AY920" s="244" t="s">
        <v>156</v>
      </c>
    </row>
    <row r="921" s="14" customFormat="1">
      <c r="A921" s="14"/>
      <c r="B921" s="234"/>
      <c r="C921" s="235"/>
      <c r="D921" s="225" t="s">
        <v>168</v>
      </c>
      <c r="E921" s="236" t="s">
        <v>19</v>
      </c>
      <c r="F921" s="237" t="s">
        <v>252</v>
      </c>
      <c r="G921" s="235"/>
      <c r="H921" s="238">
        <v>5.1699999999999999</v>
      </c>
      <c r="I921" s="239"/>
      <c r="J921" s="235"/>
      <c r="K921" s="235"/>
      <c r="L921" s="240"/>
      <c r="M921" s="241"/>
      <c r="N921" s="242"/>
      <c r="O921" s="242"/>
      <c r="P921" s="242"/>
      <c r="Q921" s="242"/>
      <c r="R921" s="242"/>
      <c r="S921" s="242"/>
      <c r="T921" s="24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4" t="s">
        <v>168</v>
      </c>
      <c r="AU921" s="244" t="s">
        <v>85</v>
      </c>
      <c r="AV921" s="14" t="s">
        <v>85</v>
      </c>
      <c r="AW921" s="14" t="s">
        <v>35</v>
      </c>
      <c r="AX921" s="14" t="s">
        <v>75</v>
      </c>
      <c r="AY921" s="244" t="s">
        <v>156</v>
      </c>
    </row>
    <row r="922" s="14" customFormat="1">
      <c r="A922" s="14"/>
      <c r="B922" s="234"/>
      <c r="C922" s="235"/>
      <c r="D922" s="225" t="s">
        <v>168</v>
      </c>
      <c r="E922" s="236" t="s">
        <v>19</v>
      </c>
      <c r="F922" s="237" t="s">
        <v>253</v>
      </c>
      <c r="G922" s="235"/>
      <c r="H922" s="238">
        <v>3.2400000000000002</v>
      </c>
      <c r="I922" s="239"/>
      <c r="J922" s="235"/>
      <c r="K922" s="235"/>
      <c r="L922" s="240"/>
      <c r="M922" s="241"/>
      <c r="N922" s="242"/>
      <c r="O922" s="242"/>
      <c r="P922" s="242"/>
      <c r="Q922" s="242"/>
      <c r="R922" s="242"/>
      <c r="S922" s="242"/>
      <c r="T922" s="24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44" t="s">
        <v>168</v>
      </c>
      <c r="AU922" s="244" t="s">
        <v>85</v>
      </c>
      <c r="AV922" s="14" t="s">
        <v>85</v>
      </c>
      <c r="AW922" s="14" t="s">
        <v>35</v>
      </c>
      <c r="AX922" s="14" t="s">
        <v>75</v>
      </c>
      <c r="AY922" s="244" t="s">
        <v>156</v>
      </c>
    </row>
    <row r="923" s="14" customFormat="1">
      <c r="A923" s="14"/>
      <c r="B923" s="234"/>
      <c r="C923" s="235"/>
      <c r="D923" s="225" t="s">
        <v>168</v>
      </c>
      <c r="E923" s="236" t="s">
        <v>19</v>
      </c>
      <c r="F923" s="237" t="s">
        <v>254</v>
      </c>
      <c r="G923" s="235"/>
      <c r="H923" s="238">
        <v>3.1499999999999999</v>
      </c>
      <c r="I923" s="239"/>
      <c r="J923" s="235"/>
      <c r="K923" s="235"/>
      <c r="L923" s="240"/>
      <c r="M923" s="241"/>
      <c r="N923" s="242"/>
      <c r="O923" s="242"/>
      <c r="P923" s="242"/>
      <c r="Q923" s="242"/>
      <c r="R923" s="242"/>
      <c r="S923" s="242"/>
      <c r="T923" s="24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44" t="s">
        <v>168</v>
      </c>
      <c r="AU923" s="244" t="s">
        <v>85</v>
      </c>
      <c r="AV923" s="14" t="s">
        <v>85</v>
      </c>
      <c r="AW923" s="14" t="s">
        <v>35</v>
      </c>
      <c r="AX923" s="14" t="s">
        <v>75</v>
      </c>
      <c r="AY923" s="244" t="s">
        <v>156</v>
      </c>
    </row>
    <row r="924" s="14" customFormat="1">
      <c r="A924" s="14"/>
      <c r="B924" s="234"/>
      <c r="C924" s="235"/>
      <c r="D924" s="225" t="s">
        <v>168</v>
      </c>
      <c r="E924" s="236" t="s">
        <v>19</v>
      </c>
      <c r="F924" s="237" t="s">
        <v>255</v>
      </c>
      <c r="G924" s="235"/>
      <c r="H924" s="238">
        <v>2.9900000000000002</v>
      </c>
      <c r="I924" s="239"/>
      <c r="J924" s="235"/>
      <c r="K924" s="235"/>
      <c r="L924" s="240"/>
      <c r="M924" s="241"/>
      <c r="N924" s="242"/>
      <c r="O924" s="242"/>
      <c r="P924" s="242"/>
      <c r="Q924" s="242"/>
      <c r="R924" s="242"/>
      <c r="S924" s="242"/>
      <c r="T924" s="24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4" t="s">
        <v>168</v>
      </c>
      <c r="AU924" s="244" t="s">
        <v>85</v>
      </c>
      <c r="AV924" s="14" t="s">
        <v>85</v>
      </c>
      <c r="AW924" s="14" t="s">
        <v>35</v>
      </c>
      <c r="AX924" s="14" t="s">
        <v>75</v>
      </c>
      <c r="AY924" s="244" t="s">
        <v>156</v>
      </c>
    </row>
    <row r="925" s="14" customFormat="1">
      <c r="A925" s="14"/>
      <c r="B925" s="234"/>
      <c r="C925" s="235"/>
      <c r="D925" s="225" t="s">
        <v>168</v>
      </c>
      <c r="E925" s="236" t="s">
        <v>19</v>
      </c>
      <c r="F925" s="237" t="s">
        <v>256</v>
      </c>
      <c r="G925" s="235"/>
      <c r="H925" s="238">
        <v>3.5699999999999998</v>
      </c>
      <c r="I925" s="239"/>
      <c r="J925" s="235"/>
      <c r="K925" s="235"/>
      <c r="L925" s="240"/>
      <c r="M925" s="241"/>
      <c r="N925" s="242"/>
      <c r="O925" s="242"/>
      <c r="P925" s="242"/>
      <c r="Q925" s="242"/>
      <c r="R925" s="242"/>
      <c r="S925" s="242"/>
      <c r="T925" s="24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44" t="s">
        <v>168</v>
      </c>
      <c r="AU925" s="244" t="s">
        <v>85</v>
      </c>
      <c r="AV925" s="14" t="s">
        <v>85</v>
      </c>
      <c r="AW925" s="14" t="s">
        <v>35</v>
      </c>
      <c r="AX925" s="14" t="s">
        <v>75</v>
      </c>
      <c r="AY925" s="244" t="s">
        <v>156</v>
      </c>
    </row>
    <row r="926" s="14" customFormat="1">
      <c r="A926" s="14"/>
      <c r="B926" s="234"/>
      <c r="C926" s="235"/>
      <c r="D926" s="225" t="s">
        <v>168</v>
      </c>
      <c r="E926" s="236" t="s">
        <v>19</v>
      </c>
      <c r="F926" s="237" t="s">
        <v>257</v>
      </c>
      <c r="G926" s="235"/>
      <c r="H926" s="238">
        <v>2.9700000000000002</v>
      </c>
      <c r="I926" s="239"/>
      <c r="J926" s="235"/>
      <c r="K926" s="235"/>
      <c r="L926" s="240"/>
      <c r="M926" s="241"/>
      <c r="N926" s="242"/>
      <c r="O926" s="242"/>
      <c r="P926" s="242"/>
      <c r="Q926" s="242"/>
      <c r="R926" s="242"/>
      <c r="S926" s="242"/>
      <c r="T926" s="24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4" t="s">
        <v>168</v>
      </c>
      <c r="AU926" s="244" t="s">
        <v>85</v>
      </c>
      <c r="AV926" s="14" t="s">
        <v>85</v>
      </c>
      <c r="AW926" s="14" t="s">
        <v>35</v>
      </c>
      <c r="AX926" s="14" t="s">
        <v>75</v>
      </c>
      <c r="AY926" s="244" t="s">
        <v>156</v>
      </c>
    </row>
    <row r="927" s="14" customFormat="1">
      <c r="A927" s="14"/>
      <c r="B927" s="234"/>
      <c r="C927" s="235"/>
      <c r="D927" s="225" t="s">
        <v>168</v>
      </c>
      <c r="E927" s="236" t="s">
        <v>19</v>
      </c>
      <c r="F927" s="237" t="s">
        <v>258</v>
      </c>
      <c r="G927" s="235"/>
      <c r="H927" s="238">
        <v>3.46</v>
      </c>
      <c r="I927" s="239"/>
      <c r="J927" s="235"/>
      <c r="K927" s="235"/>
      <c r="L927" s="240"/>
      <c r="M927" s="241"/>
      <c r="N927" s="242"/>
      <c r="O927" s="242"/>
      <c r="P927" s="242"/>
      <c r="Q927" s="242"/>
      <c r="R927" s="242"/>
      <c r="S927" s="242"/>
      <c r="T927" s="24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4" t="s">
        <v>168</v>
      </c>
      <c r="AU927" s="244" t="s">
        <v>85</v>
      </c>
      <c r="AV927" s="14" t="s">
        <v>85</v>
      </c>
      <c r="AW927" s="14" t="s">
        <v>35</v>
      </c>
      <c r="AX927" s="14" t="s">
        <v>75</v>
      </c>
      <c r="AY927" s="244" t="s">
        <v>156</v>
      </c>
    </row>
    <row r="928" s="14" customFormat="1">
      <c r="A928" s="14"/>
      <c r="B928" s="234"/>
      <c r="C928" s="235"/>
      <c r="D928" s="225" t="s">
        <v>168</v>
      </c>
      <c r="E928" s="236" t="s">
        <v>19</v>
      </c>
      <c r="F928" s="237" t="s">
        <v>259</v>
      </c>
      <c r="G928" s="235"/>
      <c r="H928" s="238">
        <v>3.1899999999999999</v>
      </c>
      <c r="I928" s="239"/>
      <c r="J928" s="235"/>
      <c r="K928" s="235"/>
      <c r="L928" s="240"/>
      <c r="M928" s="241"/>
      <c r="N928" s="242"/>
      <c r="O928" s="242"/>
      <c r="P928" s="242"/>
      <c r="Q928" s="242"/>
      <c r="R928" s="242"/>
      <c r="S928" s="242"/>
      <c r="T928" s="24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4" t="s">
        <v>168</v>
      </c>
      <c r="AU928" s="244" t="s">
        <v>85</v>
      </c>
      <c r="AV928" s="14" t="s">
        <v>85</v>
      </c>
      <c r="AW928" s="14" t="s">
        <v>35</v>
      </c>
      <c r="AX928" s="14" t="s">
        <v>75</v>
      </c>
      <c r="AY928" s="244" t="s">
        <v>156</v>
      </c>
    </row>
    <row r="929" s="15" customFormat="1">
      <c r="A929" s="15"/>
      <c r="B929" s="245"/>
      <c r="C929" s="246"/>
      <c r="D929" s="225" t="s">
        <v>168</v>
      </c>
      <c r="E929" s="247" t="s">
        <v>19</v>
      </c>
      <c r="F929" s="248" t="s">
        <v>196</v>
      </c>
      <c r="G929" s="246"/>
      <c r="H929" s="249">
        <v>39.350000000000001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55" t="s">
        <v>168</v>
      </c>
      <c r="AU929" s="255" t="s">
        <v>85</v>
      </c>
      <c r="AV929" s="15" t="s">
        <v>164</v>
      </c>
      <c r="AW929" s="15" t="s">
        <v>35</v>
      </c>
      <c r="AX929" s="15" t="s">
        <v>83</v>
      </c>
      <c r="AY929" s="255" t="s">
        <v>156</v>
      </c>
    </row>
    <row r="930" s="2" customFormat="1" ht="24.15" customHeight="1">
      <c r="A930" s="39"/>
      <c r="B930" s="40"/>
      <c r="C930" s="256" t="s">
        <v>1290</v>
      </c>
      <c r="D930" s="256" t="s">
        <v>299</v>
      </c>
      <c r="E930" s="257" t="s">
        <v>1291</v>
      </c>
      <c r="F930" s="258" t="s">
        <v>1292</v>
      </c>
      <c r="G930" s="259" t="s">
        <v>162</v>
      </c>
      <c r="H930" s="260">
        <v>43.284999999999997</v>
      </c>
      <c r="I930" s="261"/>
      <c r="J930" s="262">
        <f>ROUND(I930*H930,2)</f>
        <v>0</v>
      </c>
      <c r="K930" s="258" t="s">
        <v>163</v>
      </c>
      <c r="L930" s="263"/>
      <c r="M930" s="264" t="s">
        <v>19</v>
      </c>
      <c r="N930" s="265" t="s">
        <v>46</v>
      </c>
      <c r="O930" s="85"/>
      <c r="P930" s="214">
        <f>O930*H930</f>
        <v>0</v>
      </c>
      <c r="Q930" s="214">
        <v>0.019199999999999998</v>
      </c>
      <c r="R930" s="214">
        <f>Q930*H930</f>
        <v>0.83107199999999981</v>
      </c>
      <c r="S930" s="214">
        <v>0</v>
      </c>
      <c r="T930" s="215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16" t="s">
        <v>414</v>
      </c>
      <c r="AT930" s="216" t="s">
        <v>299</v>
      </c>
      <c r="AU930" s="216" t="s">
        <v>85</v>
      </c>
      <c r="AY930" s="18" t="s">
        <v>156</v>
      </c>
      <c r="BE930" s="217">
        <f>IF(N930="základní",J930,0)</f>
        <v>0</v>
      </c>
      <c r="BF930" s="217">
        <f>IF(N930="snížená",J930,0)</f>
        <v>0</v>
      </c>
      <c r="BG930" s="217">
        <f>IF(N930="zákl. přenesená",J930,0)</f>
        <v>0</v>
      </c>
      <c r="BH930" s="217">
        <f>IF(N930="sníž. přenesená",J930,0)</f>
        <v>0</v>
      </c>
      <c r="BI930" s="217">
        <f>IF(N930="nulová",J930,0)</f>
        <v>0</v>
      </c>
      <c r="BJ930" s="18" t="s">
        <v>83</v>
      </c>
      <c r="BK930" s="217">
        <f>ROUND(I930*H930,2)</f>
        <v>0</v>
      </c>
      <c r="BL930" s="18" t="s">
        <v>321</v>
      </c>
      <c r="BM930" s="216" t="s">
        <v>1293</v>
      </c>
    </row>
    <row r="931" s="14" customFormat="1">
      <c r="A931" s="14"/>
      <c r="B931" s="234"/>
      <c r="C931" s="235"/>
      <c r="D931" s="225" t="s">
        <v>168</v>
      </c>
      <c r="E931" s="235"/>
      <c r="F931" s="237" t="s">
        <v>1294</v>
      </c>
      <c r="G931" s="235"/>
      <c r="H931" s="238">
        <v>43.284999999999997</v>
      </c>
      <c r="I931" s="239"/>
      <c r="J931" s="235"/>
      <c r="K931" s="235"/>
      <c r="L931" s="240"/>
      <c r="M931" s="241"/>
      <c r="N931" s="242"/>
      <c r="O931" s="242"/>
      <c r="P931" s="242"/>
      <c r="Q931" s="242"/>
      <c r="R931" s="242"/>
      <c r="S931" s="242"/>
      <c r="T931" s="24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4" t="s">
        <v>168</v>
      </c>
      <c r="AU931" s="244" t="s">
        <v>85</v>
      </c>
      <c r="AV931" s="14" t="s">
        <v>85</v>
      </c>
      <c r="AW931" s="14" t="s">
        <v>4</v>
      </c>
      <c r="AX931" s="14" t="s">
        <v>83</v>
      </c>
      <c r="AY931" s="244" t="s">
        <v>156</v>
      </c>
    </row>
    <row r="932" s="2" customFormat="1" ht="24.15" customHeight="1">
      <c r="A932" s="39"/>
      <c r="B932" s="40"/>
      <c r="C932" s="205" t="s">
        <v>1295</v>
      </c>
      <c r="D932" s="205" t="s">
        <v>159</v>
      </c>
      <c r="E932" s="206" t="s">
        <v>1296</v>
      </c>
      <c r="F932" s="207" t="s">
        <v>1297</v>
      </c>
      <c r="G932" s="208" t="s">
        <v>162</v>
      </c>
      <c r="H932" s="209">
        <v>39.350000000000001</v>
      </c>
      <c r="I932" s="210"/>
      <c r="J932" s="211">
        <f>ROUND(I932*H932,2)</f>
        <v>0</v>
      </c>
      <c r="K932" s="207" t="s">
        <v>163</v>
      </c>
      <c r="L932" s="45"/>
      <c r="M932" s="212" t="s">
        <v>19</v>
      </c>
      <c r="N932" s="213" t="s">
        <v>46</v>
      </c>
      <c r="O932" s="85"/>
      <c r="P932" s="214">
        <f>O932*H932</f>
        <v>0</v>
      </c>
      <c r="Q932" s="214">
        <v>0</v>
      </c>
      <c r="R932" s="214">
        <f>Q932*H932</f>
        <v>0</v>
      </c>
      <c r="S932" s="214">
        <v>0</v>
      </c>
      <c r="T932" s="215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16" t="s">
        <v>321</v>
      </c>
      <c r="AT932" s="216" t="s">
        <v>159</v>
      </c>
      <c r="AU932" s="216" t="s">
        <v>85</v>
      </c>
      <c r="AY932" s="18" t="s">
        <v>156</v>
      </c>
      <c r="BE932" s="217">
        <f>IF(N932="základní",J932,0)</f>
        <v>0</v>
      </c>
      <c r="BF932" s="217">
        <f>IF(N932="snížená",J932,0)</f>
        <v>0</v>
      </c>
      <c r="BG932" s="217">
        <f>IF(N932="zákl. přenesená",J932,0)</f>
        <v>0</v>
      </c>
      <c r="BH932" s="217">
        <f>IF(N932="sníž. přenesená",J932,0)</f>
        <v>0</v>
      </c>
      <c r="BI932" s="217">
        <f>IF(N932="nulová",J932,0)</f>
        <v>0</v>
      </c>
      <c r="BJ932" s="18" t="s">
        <v>83</v>
      </c>
      <c r="BK932" s="217">
        <f>ROUND(I932*H932,2)</f>
        <v>0</v>
      </c>
      <c r="BL932" s="18" t="s">
        <v>321</v>
      </c>
      <c r="BM932" s="216" t="s">
        <v>1298</v>
      </c>
    </row>
    <row r="933" s="2" customFormat="1">
      <c r="A933" s="39"/>
      <c r="B933" s="40"/>
      <c r="C933" s="41"/>
      <c r="D933" s="218" t="s">
        <v>166</v>
      </c>
      <c r="E933" s="41"/>
      <c r="F933" s="219" t="s">
        <v>1299</v>
      </c>
      <c r="G933" s="41"/>
      <c r="H933" s="41"/>
      <c r="I933" s="220"/>
      <c r="J933" s="41"/>
      <c r="K933" s="41"/>
      <c r="L933" s="45"/>
      <c r="M933" s="221"/>
      <c r="N933" s="222"/>
      <c r="O933" s="85"/>
      <c r="P933" s="85"/>
      <c r="Q933" s="85"/>
      <c r="R933" s="85"/>
      <c r="S933" s="85"/>
      <c r="T933" s="86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T933" s="18" t="s">
        <v>166</v>
      </c>
      <c r="AU933" s="18" t="s">
        <v>85</v>
      </c>
    </row>
    <row r="934" s="2" customFormat="1" ht="16.5" customHeight="1">
      <c r="A934" s="39"/>
      <c r="B934" s="40"/>
      <c r="C934" s="205" t="s">
        <v>1300</v>
      </c>
      <c r="D934" s="205" t="s">
        <v>159</v>
      </c>
      <c r="E934" s="206" t="s">
        <v>1301</v>
      </c>
      <c r="F934" s="207" t="s">
        <v>1302</v>
      </c>
      <c r="G934" s="208" t="s">
        <v>162</v>
      </c>
      <c r="H934" s="209">
        <v>39.350000000000001</v>
      </c>
      <c r="I934" s="210"/>
      <c r="J934" s="211">
        <f>ROUND(I934*H934,2)</f>
        <v>0</v>
      </c>
      <c r="K934" s="207" t="s">
        <v>163</v>
      </c>
      <c r="L934" s="45"/>
      <c r="M934" s="212" t="s">
        <v>19</v>
      </c>
      <c r="N934" s="213" t="s">
        <v>46</v>
      </c>
      <c r="O934" s="85"/>
      <c r="P934" s="214">
        <f>O934*H934</f>
        <v>0</v>
      </c>
      <c r="Q934" s="214">
        <v>0.0015</v>
      </c>
      <c r="R934" s="214">
        <f>Q934*H934</f>
        <v>0.059025000000000001</v>
      </c>
      <c r="S934" s="214">
        <v>0</v>
      </c>
      <c r="T934" s="215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16" t="s">
        <v>321</v>
      </c>
      <c r="AT934" s="216" t="s">
        <v>159</v>
      </c>
      <c r="AU934" s="216" t="s">
        <v>85</v>
      </c>
      <c r="AY934" s="18" t="s">
        <v>156</v>
      </c>
      <c r="BE934" s="217">
        <f>IF(N934="základní",J934,0)</f>
        <v>0</v>
      </c>
      <c r="BF934" s="217">
        <f>IF(N934="snížená",J934,0)</f>
        <v>0</v>
      </c>
      <c r="BG934" s="217">
        <f>IF(N934="zákl. přenesená",J934,0)</f>
        <v>0</v>
      </c>
      <c r="BH934" s="217">
        <f>IF(N934="sníž. přenesená",J934,0)</f>
        <v>0</v>
      </c>
      <c r="BI934" s="217">
        <f>IF(N934="nulová",J934,0)</f>
        <v>0</v>
      </c>
      <c r="BJ934" s="18" t="s">
        <v>83</v>
      </c>
      <c r="BK934" s="217">
        <f>ROUND(I934*H934,2)</f>
        <v>0</v>
      </c>
      <c r="BL934" s="18" t="s">
        <v>321</v>
      </c>
      <c r="BM934" s="216" t="s">
        <v>1303</v>
      </c>
    </row>
    <row r="935" s="2" customFormat="1">
      <c r="A935" s="39"/>
      <c r="B935" s="40"/>
      <c r="C935" s="41"/>
      <c r="D935" s="218" t="s">
        <v>166</v>
      </c>
      <c r="E935" s="41"/>
      <c r="F935" s="219" t="s">
        <v>1304</v>
      </c>
      <c r="G935" s="41"/>
      <c r="H935" s="41"/>
      <c r="I935" s="220"/>
      <c r="J935" s="41"/>
      <c r="K935" s="41"/>
      <c r="L935" s="45"/>
      <c r="M935" s="221"/>
      <c r="N935" s="222"/>
      <c r="O935" s="85"/>
      <c r="P935" s="85"/>
      <c r="Q935" s="85"/>
      <c r="R935" s="85"/>
      <c r="S935" s="85"/>
      <c r="T935" s="86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T935" s="18" t="s">
        <v>166</v>
      </c>
      <c r="AU935" s="18" t="s">
        <v>85</v>
      </c>
    </row>
    <row r="936" s="13" customFormat="1">
      <c r="A936" s="13"/>
      <c r="B936" s="223"/>
      <c r="C936" s="224"/>
      <c r="D936" s="225" t="s">
        <v>168</v>
      </c>
      <c r="E936" s="226" t="s">
        <v>19</v>
      </c>
      <c r="F936" s="227" t="s">
        <v>204</v>
      </c>
      <c r="G936" s="224"/>
      <c r="H936" s="226" t="s">
        <v>19</v>
      </c>
      <c r="I936" s="228"/>
      <c r="J936" s="224"/>
      <c r="K936" s="224"/>
      <c r="L936" s="229"/>
      <c r="M936" s="230"/>
      <c r="N936" s="231"/>
      <c r="O936" s="231"/>
      <c r="P936" s="231"/>
      <c r="Q936" s="231"/>
      <c r="R936" s="231"/>
      <c r="S936" s="231"/>
      <c r="T936" s="23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3" t="s">
        <v>168</v>
      </c>
      <c r="AU936" s="233" t="s">
        <v>85</v>
      </c>
      <c r="AV936" s="13" t="s">
        <v>83</v>
      </c>
      <c r="AW936" s="13" t="s">
        <v>35</v>
      </c>
      <c r="AX936" s="13" t="s">
        <v>75</v>
      </c>
      <c r="AY936" s="233" t="s">
        <v>156</v>
      </c>
    </row>
    <row r="937" s="14" customFormat="1">
      <c r="A937" s="14"/>
      <c r="B937" s="234"/>
      <c r="C937" s="235"/>
      <c r="D937" s="225" t="s">
        <v>168</v>
      </c>
      <c r="E937" s="236" t="s">
        <v>19</v>
      </c>
      <c r="F937" s="237" t="s">
        <v>249</v>
      </c>
      <c r="G937" s="235"/>
      <c r="H937" s="238">
        <v>3.6000000000000001</v>
      </c>
      <c r="I937" s="239"/>
      <c r="J937" s="235"/>
      <c r="K937" s="235"/>
      <c r="L937" s="240"/>
      <c r="M937" s="241"/>
      <c r="N937" s="242"/>
      <c r="O937" s="242"/>
      <c r="P937" s="242"/>
      <c r="Q937" s="242"/>
      <c r="R937" s="242"/>
      <c r="S937" s="242"/>
      <c r="T937" s="24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4" t="s">
        <v>168</v>
      </c>
      <c r="AU937" s="244" t="s">
        <v>85</v>
      </c>
      <c r="AV937" s="14" t="s">
        <v>85</v>
      </c>
      <c r="AW937" s="14" t="s">
        <v>35</v>
      </c>
      <c r="AX937" s="14" t="s">
        <v>75</v>
      </c>
      <c r="AY937" s="244" t="s">
        <v>156</v>
      </c>
    </row>
    <row r="938" s="14" customFormat="1">
      <c r="A938" s="14"/>
      <c r="B938" s="234"/>
      <c r="C938" s="235"/>
      <c r="D938" s="225" t="s">
        <v>168</v>
      </c>
      <c r="E938" s="236" t="s">
        <v>19</v>
      </c>
      <c r="F938" s="237" t="s">
        <v>250</v>
      </c>
      <c r="G938" s="235"/>
      <c r="H938" s="238">
        <v>3.1499999999999999</v>
      </c>
      <c r="I938" s="239"/>
      <c r="J938" s="235"/>
      <c r="K938" s="235"/>
      <c r="L938" s="240"/>
      <c r="M938" s="241"/>
      <c r="N938" s="242"/>
      <c r="O938" s="242"/>
      <c r="P938" s="242"/>
      <c r="Q938" s="242"/>
      <c r="R938" s="242"/>
      <c r="S938" s="242"/>
      <c r="T938" s="24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4" t="s">
        <v>168</v>
      </c>
      <c r="AU938" s="244" t="s">
        <v>85</v>
      </c>
      <c r="AV938" s="14" t="s">
        <v>85</v>
      </c>
      <c r="AW938" s="14" t="s">
        <v>35</v>
      </c>
      <c r="AX938" s="14" t="s">
        <v>75</v>
      </c>
      <c r="AY938" s="244" t="s">
        <v>156</v>
      </c>
    </row>
    <row r="939" s="14" customFormat="1">
      <c r="A939" s="14"/>
      <c r="B939" s="234"/>
      <c r="C939" s="235"/>
      <c r="D939" s="225" t="s">
        <v>168</v>
      </c>
      <c r="E939" s="236" t="s">
        <v>19</v>
      </c>
      <c r="F939" s="237" t="s">
        <v>251</v>
      </c>
      <c r="G939" s="235"/>
      <c r="H939" s="238">
        <v>4.8600000000000003</v>
      </c>
      <c r="I939" s="239"/>
      <c r="J939" s="235"/>
      <c r="K939" s="235"/>
      <c r="L939" s="240"/>
      <c r="M939" s="241"/>
      <c r="N939" s="242"/>
      <c r="O939" s="242"/>
      <c r="P939" s="242"/>
      <c r="Q939" s="242"/>
      <c r="R939" s="242"/>
      <c r="S939" s="242"/>
      <c r="T939" s="24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44" t="s">
        <v>168</v>
      </c>
      <c r="AU939" s="244" t="s">
        <v>85</v>
      </c>
      <c r="AV939" s="14" t="s">
        <v>85</v>
      </c>
      <c r="AW939" s="14" t="s">
        <v>35</v>
      </c>
      <c r="AX939" s="14" t="s">
        <v>75</v>
      </c>
      <c r="AY939" s="244" t="s">
        <v>156</v>
      </c>
    </row>
    <row r="940" s="14" customFormat="1">
      <c r="A940" s="14"/>
      <c r="B940" s="234"/>
      <c r="C940" s="235"/>
      <c r="D940" s="225" t="s">
        <v>168</v>
      </c>
      <c r="E940" s="236" t="s">
        <v>19</v>
      </c>
      <c r="F940" s="237" t="s">
        <v>252</v>
      </c>
      <c r="G940" s="235"/>
      <c r="H940" s="238">
        <v>5.1699999999999999</v>
      </c>
      <c r="I940" s="239"/>
      <c r="J940" s="235"/>
      <c r="K940" s="235"/>
      <c r="L940" s="240"/>
      <c r="M940" s="241"/>
      <c r="N940" s="242"/>
      <c r="O940" s="242"/>
      <c r="P940" s="242"/>
      <c r="Q940" s="242"/>
      <c r="R940" s="242"/>
      <c r="S940" s="242"/>
      <c r="T940" s="24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4" t="s">
        <v>168</v>
      </c>
      <c r="AU940" s="244" t="s">
        <v>85</v>
      </c>
      <c r="AV940" s="14" t="s">
        <v>85</v>
      </c>
      <c r="AW940" s="14" t="s">
        <v>35</v>
      </c>
      <c r="AX940" s="14" t="s">
        <v>75</v>
      </c>
      <c r="AY940" s="244" t="s">
        <v>156</v>
      </c>
    </row>
    <row r="941" s="14" customFormat="1">
      <c r="A941" s="14"/>
      <c r="B941" s="234"/>
      <c r="C941" s="235"/>
      <c r="D941" s="225" t="s">
        <v>168</v>
      </c>
      <c r="E941" s="236" t="s">
        <v>19</v>
      </c>
      <c r="F941" s="237" t="s">
        <v>253</v>
      </c>
      <c r="G941" s="235"/>
      <c r="H941" s="238">
        <v>3.2400000000000002</v>
      </c>
      <c r="I941" s="239"/>
      <c r="J941" s="235"/>
      <c r="K941" s="235"/>
      <c r="L941" s="240"/>
      <c r="M941" s="241"/>
      <c r="N941" s="242"/>
      <c r="O941" s="242"/>
      <c r="P941" s="242"/>
      <c r="Q941" s="242"/>
      <c r="R941" s="242"/>
      <c r="S941" s="242"/>
      <c r="T941" s="24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4" t="s">
        <v>168</v>
      </c>
      <c r="AU941" s="244" t="s">
        <v>85</v>
      </c>
      <c r="AV941" s="14" t="s">
        <v>85</v>
      </c>
      <c r="AW941" s="14" t="s">
        <v>35</v>
      </c>
      <c r="AX941" s="14" t="s">
        <v>75</v>
      </c>
      <c r="AY941" s="244" t="s">
        <v>156</v>
      </c>
    </row>
    <row r="942" s="14" customFormat="1">
      <c r="A942" s="14"/>
      <c r="B942" s="234"/>
      <c r="C942" s="235"/>
      <c r="D942" s="225" t="s">
        <v>168</v>
      </c>
      <c r="E942" s="236" t="s">
        <v>19</v>
      </c>
      <c r="F942" s="237" t="s">
        <v>254</v>
      </c>
      <c r="G942" s="235"/>
      <c r="H942" s="238">
        <v>3.1499999999999999</v>
      </c>
      <c r="I942" s="239"/>
      <c r="J942" s="235"/>
      <c r="K942" s="235"/>
      <c r="L942" s="240"/>
      <c r="M942" s="241"/>
      <c r="N942" s="242"/>
      <c r="O942" s="242"/>
      <c r="P942" s="242"/>
      <c r="Q942" s="242"/>
      <c r="R942" s="242"/>
      <c r="S942" s="242"/>
      <c r="T942" s="24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4" t="s">
        <v>168</v>
      </c>
      <c r="AU942" s="244" t="s">
        <v>85</v>
      </c>
      <c r="AV942" s="14" t="s">
        <v>85</v>
      </c>
      <c r="AW942" s="14" t="s">
        <v>35</v>
      </c>
      <c r="AX942" s="14" t="s">
        <v>75</v>
      </c>
      <c r="AY942" s="244" t="s">
        <v>156</v>
      </c>
    </row>
    <row r="943" s="14" customFormat="1">
      <c r="A943" s="14"/>
      <c r="B943" s="234"/>
      <c r="C943" s="235"/>
      <c r="D943" s="225" t="s">
        <v>168</v>
      </c>
      <c r="E943" s="236" t="s">
        <v>19</v>
      </c>
      <c r="F943" s="237" t="s">
        <v>255</v>
      </c>
      <c r="G943" s="235"/>
      <c r="H943" s="238">
        <v>2.9900000000000002</v>
      </c>
      <c r="I943" s="239"/>
      <c r="J943" s="235"/>
      <c r="K943" s="235"/>
      <c r="L943" s="240"/>
      <c r="M943" s="241"/>
      <c r="N943" s="242"/>
      <c r="O943" s="242"/>
      <c r="P943" s="242"/>
      <c r="Q943" s="242"/>
      <c r="R943" s="242"/>
      <c r="S943" s="242"/>
      <c r="T943" s="24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44" t="s">
        <v>168</v>
      </c>
      <c r="AU943" s="244" t="s">
        <v>85</v>
      </c>
      <c r="AV943" s="14" t="s">
        <v>85</v>
      </c>
      <c r="AW943" s="14" t="s">
        <v>35</v>
      </c>
      <c r="AX943" s="14" t="s">
        <v>75</v>
      </c>
      <c r="AY943" s="244" t="s">
        <v>156</v>
      </c>
    </row>
    <row r="944" s="14" customFormat="1">
      <c r="A944" s="14"/>
      <c r="B944" s="234"/>
      <c r="C944" s="235"/>
      <c r="D944" s="225" t="s">
        <v>168</v>
      </c>
      <c r="E944" s="236" t="s">
        <v>19</v>
      </c>
      <c r="F944" s="237" t="s">
        <v>256</v>
      </c>
      <c r="G944" s="235"/>
      <c r="H944" s="238">
        <v>3.5699999999999998</v>
      </c>
      <c r="I944" s="239"/>
      <c r="J944" s="235"/>
      <c r="K944" s="235"/>
      <c r="L944" s="240"/>
      <c r="M944" s="241"/>
      <c r="N944" s="242"/>
      <c r="O944" s="242"/>
      <c r="P944" s="242"/>
      <c r="Q944" s="242"/>
      <c r="R944" s="242"/>
      <c r="S944" s="242"/>
      <c r="T944" s="24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44" t="s">
        <v>168</v>
      </c>
      <c r="AU944" s="244" t="s">
        <v>85</v>
      </c>
      <c r="AV944" s="14" t="s">
        <v>85</v>
      </c>
      <c r="AW944" s="14" t="s">
        <v>35</v>
      </c>
      <c r="AX944" s="14" t="s">
        <v>75</v>
      </c>
      <c r="AY944" s="244" t="s">
        <v>156</v>
      </c>
    </row>
    <row r="945" s="14" customFormat="1">
      <c r="A945" s="14"/>
      <c r="B945" s="234"/>
      <c r="C945" s="235"/>
      <c r="D945" s="225" t="s">
        <v>168</v>
      </c>
      <c r="E945" s="236" t="s">
        <v>19</v>
      </c>
      <c r="F945" s="237" t="s">
        <v>257</v>
      </c>
      <c r="G945" s="235"/>
      <c r="H945" s="238">
        <v>2.9700000000000002</v>
      </c>
      <c r="I945" s="239"/>
      <c r="J945" s="235"/>
      <c r="K945" s="235"/>
      <c r="L945" s="240"/>
      <c r="M945" s="241"/>
      <c r="N945" s="242"/>
      <c r="O945" s="242"/>
      <c r="P945" s="242"/>
      <c r="Q945" s="242"/>
      <c r="R945" s="242"/>
      <c r="S945" s="242"/>
      <c r="T945" s="24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44" t="s">
        <v>168</v>
      </c>
      <c r="AU945" s="244" t="s">
        <v>85</v>
      </c>
      <c r="AV945" s="14" t="s">
        <v>85</v>
      </c>
      <c r="AW945" s="14" t="s">
        <v>35</v>
      </c>
      <c r="AX945" s="14" t="s">
        <v>75</v>
      </c>
      <c r="AY945" s="244" t="s">
        <v>156</v>
      </c>
    </row>
    <row r="946" s="14" customFormat="1">
      <c r="A946" s="14"/>
      <c r="B946" s="234"/>
      <c r="C946" s="235"/>
      <c r="D946" s="225" t="s">
        <v>168</v>
      </c>
      <c r="E946" s="236" t="s">
        <v>19</v>
      </c>
      <c r="F946" s="237" t="s">
        <v>258</v>
      </c>
      <c r="G946" s="235"/>
      <c r="H946" s="238">
        <v>3.46</v>
      </c>
      <c r="I946" s="239"/>
      <c r="J946" s="235"/>
      <c r="K946" s="235"/>
      <c r="L946" s="240"/>
      <c r="M946" s="241"/>
      <c r="N946" s="242"/>
      <c r="O946" s="242"/>
      <c r="P946" s="242"/>
      <c r="Q946" s="242"/>
      <c r="R946" s="242"/>
      <c r="S946" s="242"/>
      <c r="T946" s="24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44" t="s">
        <v>168</v>
      </c>
      <c r="AU946" s="244" t="s">
        <v>85</v>
      </c>
      <c r="AV946" s="14" t="s">
        <v>85</v>
      </c>
      <c r="AW946" s="14" t="s">
        <v>35</v>
      </c>
      <c r="AX946" s="14" t="s">
        <v>75</v>
      </c>
      <c r="AY946" s="244" t="s">
        <v>156</v>
      </c>
    </row>
    <row r="947" s="14" customFormat="1">
      <c r="A947" s="14"/>
      <c r="B947" s="234"/>
      <c r="C947" s="235"/>
      <c r="D947" s="225" t="s">
        <v>168</v>
      </c>
      <c r="E947" s="236" t="s">
        <v>19</v>
      </c>
      <c r="F947" s="237" t="s">
        <v>259</v>
      </c>
      <c r="G947" s="235"/>
      <c r="H947" s="238">
        <v>3.1899999999999999</v>
      </c>
      <c r="I947" s="239"/>
      <c r="J947" s="235"/>
      <c r="K947" s="235"/>
      <c r="L947" s="240"/>
      <c r="M947" s="241"/>
      <c r="N947" s="242"/>
      <c r="O947" s="242"/>
      <c r="P947" s="242"/>
      <c r="Q947" s="242"/>
      <c r="R947" s="242"/>
      <c r="S947" s="242"/>
      <c r="T947" s="24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44" t="s">
        <v>168</v>
      </c>
      <c r="AU947" s="244" t="s">
        <v>85</v>
      </c>
      <c r="AV947" s="14" t="s">
        <v>85</v>
      </c>
      <c r="AW947" s="14" t="s">
        <v>35</v>
      </c>
      <c r="AX947" s="14" t="s">
        <v>75</v>
      </c>
      <c r="AY947" s="244" t="s">
        <v>156</v>
      </c>
    </row>
    <row r="948" s="15" customFormat="1">
      <c r="A948" s="15"/>
      <c r="B948" s="245"/>
      <c r="C948" s="246"/>
      <c r="D948" s="225" t="s">
        <v>168</v>
      </c>
      <c r="E948" s="247" t="s">
        <v>19</v>
      </c>
      <c r="F948" s="248" t="s">
        <v>196</v>
      </c>
      <c r="G948" s="246"/>
      <c r="H948" s="249">
        <v>39.350000000000001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55" t="s">
        <v>168</v>
      </c>
      <c r="AU948" s="255" t="s">
        <v>85</v>
      </c>
      <c r="AV948" s="15" t="s">
        <v>164</v>
      </c>
      <c r="AW948" s="15" t="s">
        <v>35</v>
      </c>
      <c r="AX948" s="15" t="s">
        <v>83</v>
      </c>
      <c r="AY948" s="255" t="s">
        <v>156</v>
      </c>
    </row>
    <row r="949" s="2" customFormat="1" ht="16.5" customHeight="1">
      <c r="A949" s="39"/>
      <c r="B949" s="40"/>
      <c r="C949" s="205" t="s">
        <v>1305</v>
      </c>
      <c r="D949" s="205" t="s">
        <v>159</v>
      </c>
      <c r="E949" s="206" t="s">
        <v>1306</v>
      </c>
      <c r="F949" s="207" t="s">
        <v>1307</v>
      </c>
      <c r="G949" s="208" t="s">
        <v>317</v>
      </c>
      <c r="H949" s="209">
        <v>50</v>
      </c>
      <c r="I949" s="210"/>
      <c r="J949" s="211">
        <f>ROUND(I949*H949,2)</f>
        <v>0</v>
      </c>
      <c r="K949" s="207" t="s">
        <v>163</v>
      </c>
      <c r="L949" s="45"/>
      <c r="M949" s="212" t="s">
        <v>19</v>
      </c>
      <c r="N949" s="213" t="s">
        <v>46</v>
      </c>
      <c r="O949" s="85"/>
      <c r="P949" s="214">
        <f>O949*H949</f>
        <v>0</v>
      </c>
      <c r="Q949" s="214">
        <v>0</v>
      </c>
      <c r="R949" s="214">
        <f>Q949*H949</f>
        <v>0</v>
      </c>
      <c r="S949" s="214">
        <v>0</v>
      </c>
      <c r="T949" s="215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16" t="s">
        <v>321</v>
      </c>
      <c r="AT949" s="216" t="s">
        <v>159</v>
      </c>
      <c r="AU949" s="216" t="s">
        <v>85</v>
      </c>
      <c r="AY949" s="18" t="s">
        <v>156</v>
      </c>
      <c r="BE949" s="217">
        <f>IF(N949="základní",J949,0)</f>
        <v>0</v>
      </c>
      <c r="BF949" s="217">
        <f>IF(N949="snížená",J949,0)</f>
        <v>0</v>
      </c>
      <c r="BG949" s="217">
        <f>IF(N949="zákl. přenesená",J949,0)</f>
        <v>0</v>
      </c>
      <c r="BH949" s="217">
        <f>IF(N949="sníž. přenesená",J949,0)</f>
        <v>0</v>
      </c>
      <c r="BI949" s="217">
        <f>IF(N949="nulová",J949,0)</f>
        <v>0</v>
      </c>
      <c r="BJ949" s="18" t="s">
        <v>83</v>
      </c>
      <c r="BK949" s="217">
        <f>ROUND(I949*H949,2)</f>
        <v>0</v>
      </c>
      <c r="BL949" s="18" t="s">
        <v>321</v>
      </c>
      <c r="BM949" s="216" t="s">
        <v>1308</v>
      </c>
    </row>
    <row r="950" s="2" customFormat="1">
      <c r="A950" s="39"/>
      <c r="B950" s="40"/>
      <c r="C950" s="41"/>
      <c r="D950" s="218" t="s">
        <v>166</v>
      </c>
      <c r="E950" s="41"/>
      <c r="F950" s="219" t="s">
        <v>1309</v>
      </c>
      <c r="G950" s="41"/>
      <c r="H950" s="41"/>
      <c r="I950" s="220"/>
      <c r="J950" s="41"/>
      <c r="K950" s="41"/>
      <c r="L950" s="45"/>
      <c r="M950" s="221"/>
      <c r="N950" s="222"/>
      <c r="O950" s="85"/>
      <c r="P950" s="85"/>
      <c r="Q950" s="85"/>
      <c r="R950" s="85"/>
      <c r="S950" s="85"/>
      <c r="T950" s="86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T950" s="18" t="s">
        <v>166</v>
      </c>
      <c r="AU950" s="18" t="s">
        <v>85</v>
      </c>
    </row>
    <row r="951" s="2" customFormat="1" ht="16.5" customHeight="1">
      <c r="A951" s="39"/>
      <c r="B951" s="40"/>
      <c r="C951" s="205" t="s">
        <v>1310</v>
      </c>
      <c r="D951" s="205" t="s">
        <v>159</v>
      </c>
      <c r="E951" s="206" t="s">
        <v>1311</v>
      </c>
      <c r="F951" s="207" t="s">
        <v>1312</v>
      </c>
      <c r="G951" s="208" t="s">
        <v>317</v>
      </c>
      <c r="H951" s="209">
        <v>78.530000000000001</v>
      </c>
      <c r="I951" s="210"/>
      <c r="J951" s="211">
        <f>ROUND(I951*H951,2)</f>
        <v>0</v>
      </c>
      <c r="K951" s="207" t="s">
        <v>19</v>
      </c>
      <c r="L951" s="45"/>
      <c r="M951" s="212" t="s">
        <v>19</v>
      </c>
      <c r="N951" s="213" t="s">
        <v>46</v>
      </c>
      <c r="O951" s="85"/>
      <c r="P951" s="214">
        <f>O951*H951</f>
        <v>0</v>
      </c>
      <c r="Q951" s="214">
        <v>0.00032000000000000003</v>
      </c>
      <c r="R951" s="214">
        <f>Q951*H951</f>
        <v>0.025129600000000002</v>
      </c>
      <c r="S951" s="214">
        <v>0</v>
      </c>
      <c r="T951" s="215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16" t="s">
        <v>321</v>
      </c>
      <c r="AT951" s="216" t="s">
        <v>159</v>
      </c>
      <c r="AU951" s="216" t="s">
        <v>85</v>
      </c>
      <c r="AY951" s="18" t="s">
        <v>156</v>
      </c>
      <c r="BE951" s="217">
        <f>IF(N951="základní",J951,0)</f>
        <v>0</v>
      </c>
      <c r="BF951" s="217">
        <f>IF(N951="snížená",J951,0)</f>
        <v>0</v>
      </c>
      <c r="BG951" s="217">
        <f>IF(N951="zákl. přenesená",J951,0)</f>
        <v>0</v>
      </c>
      <c r="BH951" s="217">
        <f>IF(N951="sníž. přenesená",J951,0)</f>
        <v>0</v>
      </c>
      <c r="BI951" s="217">
        <f>IF(N951="nulová",J951,0)</f>
        <v>0</v>
      </c>
      <c r="BJ951" s="18" t="s">
        <v>83</v>
      </c>
      <c r="BK951" s="217">
        <f>ROUND(I951*H951,2)</f>
        <v>0</v>
      </c>
      <c r="BL951" s="18" t="s">
        <v>321</v>
      </c>
      <c r="BM951" s="216" t="s">
        <v>1313</v>
      </c>
    </row>
    <row r="952" s="13" customFormat="1">
      <c r="A952" s="13"/>
      <c r="B952" s="223"/>
      <c r="C952" s="224"/>
      <c r="D952" s="225" t="s">
        <v>168</v>
      </c>
      <c r="E952" s="226" t="s">
        <v>19</v>
      </c>
      <c r="F952" s="227" t="s">
        <v>204</v>
      </c>
      <c r="G952" s="224"/>
      <c r="H952" s="226" t="s">
        <v>19</v>
      </c>
      <c r="I952" s="228"/>
      <c r="J952" s="224"/>
      <c r="K952" s="224"/>
      <c r="L952" s="229"/>
      <c r="M952" s="230"/>
      <c r="N952" s="231"/>
      <c r="O952" s="231"/>
      <c r="P952" s="231"/>
      <c r="Q952" s="231"/>
      <c r="R952" s="231"/>
      <c r="S952" s="231"/>
      <c r="T952" s="232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3" t="s">
        <v>168</v>
      </c>
      <c r="AU952" s="233" t="s">
        <v>85</v>
      </c>
      <c r="AV952" s="13" t="s">
        <v>83</v>
      </c>
      <c r="AW952" s="13" t="s">
        <v>35</v>
      </c>
      <c r="AX952" s="13" t="s">
        <v>75</v>
      </c>
      <c r="AY952" s="233" t="s">
        <v>156</v>
      </c>
    </row>
    <row r="953" s="14" customFormat="1">
      <c r="A953" s="14"/>
      <c r="B953" s="234"/>
      <c r="C953" s="235"/>
      <c r="D953" s="225" t="s">
        <v>168</v>
      </c>
      <c r="E953" s="236" t="s">
        <v>19</v>
      </c>
      <c r="F953" s="237" t="s">
        <v>1314</v>
      </c>
      <c r="G953" s="235"/>
      <c r="H953" s="238">
        <v>6.7999999999999998</v>
      </c>
      <c r="I953" s="239"/>
      <c r="J953" s="235"/>
      <c r="K953" s="235"/>
      <c r="L953" s="240"/>
      <c r="M953" s="241"/>
      <c r="N953" s="242"/>
      <c r="O953" s="242"/>
      <c r="P953" s="242"/>
      <c r="Q953" s="242"/>
      <c r="R953" s="242"/>
      <c r="S953" s="242"/>
      <c r="T953" s="24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4" t="s">
        <v>168</v>
      </c>
      <c r="AU953" s="244" t="s">
        <v>85</v>
      </c>
      <c r="AV953" s="14" t="s">
        <v>85</v>
      </c>
      <c r="AW953" s="14" t="s">
        <v>35</v>
      </c>
      <c r="AX953" s="14" t="s">
        <v>75</v>
      </c>
      <c r="AY953" s="244" t="s">
        <v>156</v>
      </c>
    </row>
    <row r="954" s="14" customFormat="1">
      <c r="A954" s="14"/>
      <c r="B954" s="234"/>
      <c r="C954" s="235"/>
      <c r="D954" s="225" t="s">
        <v>168</v>
      </c>
      <c r="E954" s="236" t="s">
        <v>19</v>
      </c>
      <c r="F954" s="237" t="s">
        <v>1315</v>
      </c>
      <c r="G954" s="235"/>
      <c r="H954" s="238">
        <v>6.2999999999999998</v>
      </c>
      <c r="I954" s="239"/>
      <c r="J954" s="235"/>
      <c r="K954" s="235"/>
      <c r="L954" s="240"/>
      <c r="M954" s="241"/>
      <c r="N954" s="242"/>
      <c r="O954" s="242"/>
      <c r="P954" s="242"/>
      <c r="Q954" s="242"/>
      <c r="R954" s="242"/>
      <c r="S954" s="242"/>
      <c r="T954" s="24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44" t="s">
        <v>168</v>
      </c>
      <c r="AU954" s="244" t="s">
        <v>85</v>
      </c>
      <c r="AV954" s="14" t="s">
        <v>85</v>
      </c>
      <c r="AW954" s="14" t="s">
        <v>35</v>
      </c>
      <c r="AX954" s="14" t="s">
        <v>75</v>
      </c>
      <c r="AY954" s="244" t="s">
        <v>156</v>
      </c>
    </row>
    <row r="955" s="14" customFormat="1">
      <c r="A955" s="14"/>
      <c r="B955" s="234"/>
      <c r="C955" s="235"/>
      <c r="D955" s="225" t="s">
        <v>168</v>
      </c>
      <c r="E955" s="236" t="s">
        <v>19</v>
      </c>
      <c r="F955" s="237" t="s">
        <v>1316</v>
      </c>
      <c r="G955" s="235"/>
      <c r="H955" s="238">
        <v>7.4000000000000004</v>
      </c>
      <c r="I955" s="239"/>
      <c r="J955" s="235"/>
      <c r="K955" s="235"/>
      <c r="L955" s="240"/>
      <c r="M955" s="241"/>
      <c r="N955" s="242"/>
      <c r="O955" s="242"/>
      <c r="P955" s="242"/>
      <c r="Q955" s="242"/>
      <c r="R955" s="242"/>
      <c r="S955" s="242"/>
      <c r="T955" s="24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44" t="s">
        <v>168</v>
      </c>
      <c r="AU955" s="244" t="s">
        <v>85</v>
      </c>
      <c r="AV955" s="14" t="s">
        <v>85</v>
      </c>
      <c r="AW955" s="14" t="s">
        <v>35</v>
      </c>
      <c r="AX955" s="14" t="s">
        <v>75</v>
      </c>
      <c r="AY955" s="244" t="s">
        <v>156</v>
      </c>
    </row>
    <row r="956" s="14" customFormat="1">
      <c r="A956" s="14"/>
      <c r="B956" s="234"/>
      <c r="C956" s="235"/>
      <c r="D956" s="225" t="s">
        <v>168</v>
      </c>
      <c r="E956" s="236" t="s">
        <v>19</v>
      </c>
      <c r="F956" s="237" t="s">
        <v>1317</v>
      </c>
      <c r="G956" s="235"/>
      <c r="H956" s="238">
        <v>8.4000000000000004</v>
      </c>
      <c r="I956" s="239"/>
      <c r="J956" s="235"/>
      <c r="K956" s="235"/>
      <c r="L956" s="240"/>
      <c r="M956" s="241"/>
      <c r="N956" s="242"/>
      <c r="O956" s="242"/>
      <c r="P956" s="242"/>
      <c r="Q956" s="242"/>
      <c r="R956" s="242"/>
      <c r="S956" s="242"/>
      <c r="T956" s="24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44" t="s">
        <v>168</v>
      </c>
      <c r="AU956" s="244" t="s">
        <v>85</v>
      </c>
      <c r="AV956" s="14" t="s">
        <v>85</v>
      </c>
      <c r="AW956" s="14" t="s">
        <v>35</v>
      </c>
      <c r="AX956" s="14" t="s">
        <v>75</v>
      </c>
      <c r="AY956" s="244" t="s">
        <v>156</v>
      </c>
    </row>
    <row r="957" s="14" customFormat="1">
      <c r="A957" s="14"/>
      <c r="B957" s="234"/>
      <c r="C957" s="235"/>
      <c r="D957" s="225" t="s">
        <v>168</v>
      </c>
      <c r="E957" s="236" t="s">
        <v>19</v>
      </c>
      <c r="F957" s="237" t="s">
        <v>1318</v>
      </c>
      <c r="G957" s="235"/>
      <c r="H957" s="238">
        <v>6.4000000000000004</v>
      </c>
      <c r="I957" s="239"/>
      <c r="J957" s="235"/>
      <c r="K957" s="235"/>
      <c r="L957" s="240"/>
      <c r="M957" s="241"/>
      <c r="N957" s="242"/>
      <c r="O957" s="242"/>
      <c r="P957" s="242"/>
      <c r="Q957" s="242"/>
      <c r="R957" s="242"/>
      <c r="S957" s="242"/>
      <c r="T957" s="24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4" t="s">
        <v>168</v>
      </c>
      <c r="AU957" s="244" t="s">
        <v>85</v>
      </c>
      <c r="AV957" s="14" t="s">
        <v>85</v>
      </c>
      <c r="AW957" s="14" t="s">
        <v>35</v>
      </c>
      <c r="AX957" s="14" t="s">
        <v>75</v>
      </c>
      <c r="AY957" s="244" t="s">
        <v>156</v>
      </c>
    </row>
    <row r="958" s="14" customFormat="1">
      <c r="A958" s="14"/>
      <c r="B958" s="234"/>
      <c r="C958" s="235"/>
      <c r="D958" s="225" t="s">
        <v>168</v>
      </c>
      <c r="E958" s="236" t="s">
        <v>19</v>
      </c>
      <c r="F958" s="237" t="s">
        <v>1319</v>
      </c>
      <c r="G958" s="235"/>
      <c r="H958" s="238">
        <v>6.2999999999999998</v>
      </c>
      <c r="I958" s="239"/>
      <c r="J958" s="235"/>
      <c r="K958" s="235"/>
      <c r="L958" s="240"/>
      <c r="M958" s="241"/>
      <c r="N958" s="242"/>
      <c r="O958" s="242"/>
      <c r="P958" s="242"/>
      <c r="Q958" s="242"/>
      <c r="R958" s="242"/>
      <c r="S958" s="242"/>
      <c r="T958" s="24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44" t="s">
        <v>168</v>
      </c>
      <c r="AU958" s="244" t="s">
        <v>85</v>
      </c>
      <c r="AV958" s="14" t="s">
        <v>85</v>
      </c>
      <c r="AW958" s="14" t="s">
        <v>35</v>
      </c>
      <c r="AX958" s="14" t="s">
        <v>75</v>
      </c>
      <c r="AY958" s="244" t="s">
        <v>156</v>
      </c>
    </row>
    <row r="959" s="14" customFormat="1">
      <c r="A959" s="14"/>
      <c r="B959" s="234"/>
      <c r="C959" s="235"/>
      <c r="D959" s="225" t="s">
        <v>168</v>
      </c>
      <c r="E959" s="236" t="s">
        <v>19</v>
      </c>
      <c r="F959" s="237" t="s">
        <v>1320</v>
      </c>
      <c r="G959" s="235"/>
      <c r="H959" s="238">
        <v>6.9000000000000004</v>
      </c>
      <c r="I959" s="239"/>
      <c r="J959" s="235"/>
      <c r="K959" s="235"/>
      <c r="L959" s="240"/>
      <c r="M959" s="241"/>
      <c r="N959" s="242"/>
      <c r="O959" s="242"/>
      <c r="P959" s="242"/>
      <c r="Q959" s="242"/>
      <c r="R959" s="242"/>
      <c r="S959" s="242"/>
      <c r="T959" s="24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4" t="s">
        <v>168</v>
      </c>
      <c r="AU959" s="244" t="s">
        <v>85</v>
      </c>
      <c r="AV959" s="14" t="s">
        <v>85</v>
      </c>
      <c r="AW959" s="14" t="s">
        <v>35</v>
      </c>
      <c r="AX959" s="14" t="s">
        <v>75</v>
      </c>
      <c r="AY959" s="244" t="s">
        <v>156</v>
      </c>
    </row>
    <row r="960" s="14" customFormat="1">
      <c r="A960" s="14"/>
      <c r="B960" s="234"/>
      <c r="C960" s="235"/>
      <c r="D960" s="225" t="s">
        <v>168</v>
      </c>
      <c r="E960" s="236" t="s">
        <v>19</v>
      </c>
      <c r="F960" s="237" t="s">
        <v>1321</v>
      </c>
      <c r="G960" s="235"/>
      <c r="H960" s="238">
        <v>6.7999999999999998</v>
      </c>
      <c r="I960" s="239"/>
      <c r="J960" s="235"/>
      <c r="K960" s="235"/>
      <c r="L960" s="240"/>
      <c r="M960" s="241"/>
      <c r="N960" s="242"/>
      <c r="O960" s="242"/>
      <c r="P960" s="242"/>
      <c r="Q960" s="242"/>
      <c r="R960" s="242"/>
      <c r="S960" s="242"/>
      <c r="T960" s="24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44" t="s">
        <v>168</v>
      </c>
      <c r="AU960" s="244" t="s">
        <v>85</v>
      </c>
      <c r="AV960" s="14" t="s">
        <v>85</v>
      </c>
      <c r="AW960" s="14" t="s">
        <v>35</v>
      </c>
      <c r="AX960" s="14" t="s">
        <v>75</v>
      </c>
      <c r="AY960" s="244" t="s">
        <v>156</v>
      </c>
    </row>
    <row r="961" s="14" customFormat="1">
      <c r="A961" s="14"/>
      <c r="B961" s="234"/>
      <c r="C961" s="235"/>
      <c r="D961" s="225" t="s">
        <v>168</v>
      </c>
      <c r="E961" s="236" t="s">
        <v>19</v>
      </c>
      <c r="F961" s="237" t="s">
        <v>1322</v>
      </c>
      <c r="G961" s="235"/>
      <c r="H961" s="238">
        <v>6.9100000000000001</v>
      </c>
      <c r="I961" s="239"/>
      <c r="J961" s="235"/>
      <c r="K961" s="235"/>
      <c r="L961" s="240"/>
      <c r="M961" s="241"/>
      <c r="N961" s="242"/>
      <c r="O961" s="242"/>
      <c r="P961" s="242"/>
      <c r="Q961" s="242"/>
      <c r="R961" s="242"/>
      <c r="S961" s="242"/>
      <c r="T961" s="24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4" t="s">
        <v>168</v>
      </c>
      <c r="AU961" s="244" t="s">
        <v>85</v>
      </c>
      <c r="AV961" s="14" t="s">
        <v>85</v>
      </c>
      <c r="AW961" s="14" t="s">
        <v>35</v>
      </c>
      <c r="AX961" s="14" t="s">
        <v>75</v>
      </c>
      <c r="AY961" s="244" t="s">
        <v>156</v>
      </c>
    </row>
    <row r="962" s="14" customFormat="1">
      <c r="A962" s="14"/>
      <c r="B962" s="234"/>
      <c r="C962" s="235"/>
      <c r="D962" s="225" t="s">
        <v>168</v>
      </c>
      <c r="E962" s="236" t="s">
        <v>19</v>
      </c>
      <c r="F962" s="237" t="s">
        <v>1323</v>
      </c>
      <c r="G962" s="235"/>
      <c r="H962" s="238">
        <v>7.6200000000000001</v>
      </c>
      <c r="I962" s="239"/>
      <c r="J962" s="235"/>
      <c r="K962" s="235"/>
      <c r="L962" s="240"/>
      <c r="M962" s="241"/>
      <c r="N962" s="242"/>
      <c r="O962" s="242"/>
      <c r="P962" s="242"/>
      <c r="Q962" s="242"/>
      <c r="R962" s="242"/>
      <c r="S962" s="242"/>
      <c r="T962" s="24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4" t="s">
        <v>168</v>
      </c>
      <c r="AU962" s="244" t="s">
        <v>85</v>
      </c>
      <c r="AV962" s="14" t="s">
        <v>85</v>
      </c>
      <c r="AW962" s="14" t="s">
        <v>35</v>
      </c>
      <c r="AX962" s="14" t="s">
        <v>75</v>
      </c>
      <c r="AY962" s="244" t="s">
        <v>156</v>
      </c>
    </row>
    <row r="963" s="14" customFormat="1">
      <c r="A963" s="14"/>
      <c r="B963" s="234"/>
      <c r="C963" s="235"/>
      <c r="D963" s="225" t="s">
        <v>168</v>
      </c>
      <c r="E963" s="236" t="s">
        <v>19</v>
      </c>
      <c r="F963" s="237" t="s">
        <v>1324</v>
      </c>
      <c r="G963" s="235"/>
      <c r="H963" s="238">
        <v>8.6999999999999993</v>
      </c>
      <c r="I963" s="239"/>
      <c r="J963" s="235"/>
      <c r="K963" s="235"/>
      <c r="L963" s="240"/>
      <c r="M963" s="241"/>
      <c r="N963" s="242"/>
      <c r="O963" s="242"/>
      <c r="P963" s="242"/>
      <c r="Q963" s="242"/>
      <c r="R963" s="242"/>
      <c r="S963" s="242"/>
      <c r="T963" s="24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4" t="s">
        <v>168</v>
      </c>
      <c r="AU963" s="244" t="s">
        <v>85</v>
      </c>
      <c r="AV963" s="14" t="s">
        <v>85</v>
      </c>
      <c r="AW963" s="14" t="s">
        <v>35</v>
      </c>
      <c r="AX963" s="14" t="s">
        <v>75</v>
      </c>
      <c r="AY963" s="244" t="s">
        <v>156</v>
      </c>
    </row>
    <row r="964" s="15" customFormat="1">
      <c r="A964" s="15"/>
      <c r="B964" s="245"/>
      <c r="C964" s="246"/>
      <c r="D964" s="225" t="s">
        <v>168</v>
      </c>
      <c r="E964" s="247" t="s">
        <v>19</v>
      </c>
      <c r="F964" s="248" t="s">
        <v>196</v>
      </c>
      <c r="G964" s="246"/>
      <c r="H964" s="249">
        <v>78.530000000000001</v>
      </c>
      <c r="I964" s="250"/>
      <c r="J964" s="246"/>
      <c r="K964" s="246"/>
      <c r="L964" s="251"/>
      <c r="M964" s="252"/>
      <c r="N964" s="253"/>
      <c r="O964" s="253"/>
      <c r="P964" s="253"/>
      <c r="Q964" s="253"/>
      <c r="R964" s="253"/>
      <c r="S964" s="253"/>
      <c r="T964" s="254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55" t="s">
        <v>168</v>
      </c>
      <c r="AU964" s="255" t="s">
        <v>85</v>
      </c>
      <c r="AV964" s="15" t="s">
        <v>164</v>
      </c>
      <c r="AW964" s="15" t="s">
        <v>35</v>
      </c>
      <c r="AX964" s="15" t="s">
        <v>83</v>
      </c>
      <c r="AY964" s="255" t="s">
        <v>156</v>
      </c>
    </row>
    <row r="965" s="2" customFormat="1" ht="16.5" customHeight="1">
      <c r="A965" s="39"/>
      <c r="B965" s="40"/>
      <c r="C965" s="205" t="s">
        <v>1325</v>
      </c>
      <c r="D965" s="205" t="s">
        <v>159</v>
      </c>
      <c r="E965" s="206" t="s">
        <v>1326</v>
      </c>
      <c r="F965" s="207" t="s">
        <v>1327</v>
      </c>
      <c r="G965" s="208" t="s">
        <v>317</v>
      </c>
      <c r="H965" s="209">
        <v>78.530000000000001</v>
      </c>
      <c r="I965" s="210"/>
      <c r="J965" s="211">
        <f>ROUND(I965*H965,2)</f>
        <v>0</v>
      </c>
      <c r="K965" s="207" t="s">
        <v>19</v>
      </c>
      <c r="L965" s="45"/>
      <c r="M965" s="212" t="s">
        <v>19</v>
      </c>
      <c r="N965" s="213" t="s">
        <v>46</v>
      </c>
      <c r="O965" s="85"/>
      <c r="P965" s="214">
        <f>O965*H965</f>
        <v>0</v>
      </c>
      <c r="Q965" s="214">
        <v>0.001</v>
      </c>
      <c r="R965" s="214">
        <f>Q965*H965</f>
        <v>0.078530000000000003</v>
      </c>
      <c r="S965" s="214">
        <v>0</v>
      </c>
      <c r="T965" s="215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16" t="s">
        <v>321</v>
      </c>
      <c r="AT965" s="216" t="s">
        <v>159</v>
      </c>
      <c r="AU965" s="216" t="s">
        <v>85</v>
      </c>
      <c r="AY965" s="18" t="s">
        <v>156</v>
      </c>
      <c r="BE965" s="217">
        <f>IF(N965="základní",J965,0)</f>
        <v>0</v>
      </c>
      <c r="BF965" s="217">
        <f>IF(N965="snížená",J965,0)</f>
        <v>0</v>
      </c>
      <c r="BG965" s="217">
        <f>IF(N965="zákl. přenesená",J965,0)</f>
        <v>0</v>
      </c>
      <c r="BH965" s="217">
        <f>IF(N965="sníž. přenesená",J965,0)</f>
        <v>0</v>
      </c>
      <c r="BI965" s="217">
        <f>IF(N965="nulová",J965,0)</f>
        <v>0</v>
      </c>
      <c r="BJ965" s="18" t="s">
        <v>83</v>
      </c>
      <c r="BK965" s="217">
        <f>ROUND(I965*H965,2)</f>
        <v>0</v>
      </c>
      <c r="BL965" s="18" t="s">
        <v>321</v>
      </c>
      <c r="BM965" s="216" t="s">
        <v>1328</v>
      </c>
    </row>
    <row r="966" s="2" customFormat="1">
      <c r="A966" s="39"/>
      <c r="B966" s="40"/>
      <c r="C966" s="41"/>
      <c r="D966" s="225" t="s">
        <v>1329</v>
      </c>
      <c r="E966" s="41"/>
      <c r="F966" s="267" t="s">
        <v>1330</v>
      </c>
      <c r="G966" s="41"/>
      <c r="H966" s="41"/>
      <c r="I966" s="220"/>
      <c r="J966" s="41"/>
      <c r="K966" s="41"/>
      <c r="L966" s="45"/>
      <c r="M966" s="221"/>
      <c r="N966" s="222"/>
      <c r="O966" s="85"/>
      <c r="P966" s="85"/>
      <c r="Q966" s="85"/>
      <c r="R966" s="85"/>
      <c r="S966" s="85"/>
      <c r="T966" s="86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T966" s="18" t="s">
        <v>1329</v>
      </c>
      <c r="AU966" s="18" t="s">
        <v>85</v>
      </c>
    </row>
    <row r="967" s="14" customFormat="1">
      <c r="A967" s="14"/>
      <c r="B967" s="234"/>
      <c r="C967" s="235"/>
      <c r="D967" s="225" t="s">
        <v>168</v>
      </c>
      <c r="E967" s="235"/>
      <c r="F967" s="237" t="s">
        <v>1331</v>
      </c>
      <c r="G967" s="235"/>
      <c r="H967" s="238">
        <v>78.530000000000001</v>
      </c>
      <c r="I967" s="239"/>
      <c r="J967" s="235"/>
      <c r="K967" s="235"/>
      <c r="L967" s="240"/>
      <c r="M967" s="241"/>
      <c r="N967" s="242"/>
      <c r="O967" s="242"/>
      <c r="P967" s="242"/>
      <c r="Q967" s="242"/>
      <c r="R967" s="242"/>
      <c r="S967" s="242"/>
      <c r="T967" s="24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44" t="s">
        <v>168</v>
      </c>
      <c r="AU967" s="244" t="s">
        <v>85</v>
      </c>
      <c r="AV967" s="14" t="s">
        <v>85</v>
      </c>
      <c r="AW967" s="14" t="s">
        <v>4</v>
      </c>
      <c r="AX967" s="14" t="s">
        <v>83</v>
      </c>
      <c r="AY967" s="244" t="s">
        <v>156</v>
      </c>
    </row>
    <row r="968" s="2" customFormat="1" ht="24.15" customHeight="1">
      <c r="A968" s="39"/>
      <c r="B968" s="40"/>
      <c r="C968" s="205" t="s">
        <v>1332</v>
      </c>
      <c r="D968" s="205" t="s">
        <v>159</v>
      </c>
      <c r="E968" s="206" t="s">
        <v>1333</v>
      </c>
      <c r="F968" s="207" t="s">
        <v>1334</v>
      </c>
      <c r="G968" s="208" t="s">
        <v>429</v>
      </c>
      <c r="H968" s="266"/>
      <c r="I968" s="210"/>
      <c r="J968" s="211">
        <f>ROUND(I968*H968,2)</f>
        <v>0</v>
      </c>
      <c r="K968" s="207" t="s">
        <v>163</v>
      </c>
      <c r="L968" s="45"/>
      <c r="M968" s="212" t="s">
        <v>19</v>
      </c>
      <c r="N968" s="213" t="s">
        <v>46</v>
      </c>
      <c r="O968" s="85"/>
      <c r="P968" s="214">
        <f>O968*H968</f>
        <v>0</v>
      </c>
      <c r="Q968" s="214">
        <v>0</v>
      </c>
      <c r="R968" s="214">
        <f>Q968*H968</f>
        <v>0</v>
      </c>
      <c r="S968" s="214">
        <v>0</v>
      </c>
      <c r="T968" s="215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16" t="s">
        <v>321</v>
      </c>
      <c r="AT968" s="216" t="s">
        <v>159</v>
      </c>
      <c r="AU968" s="216" t="s">
        <v>85</v>
      </c>
      <c r="AY968" s="18" t="s">
        <v>156</v>
      </c>
      <c r="BE968" s="217">
        <f>IF(N968="základní",J968,0)</f>
        <v>0</v>
      </c>
      <c r="BF968" s="217">
        <f>IF(N968="snížená",J968,0)</f>
        <v>0</v>
      </c>
      <c r="BG968" s="217">
        <f>IF(N968="zákl. přenesená",J968,0)</f>
        <v>0</v>
      </c>
      <c r="BH968" s="217">
        <f>IF(N968="sníž. přenesená",J968,0)</f>
        <v>0</v>
      </c>
      <c r="BI968" s="217">
        <f>IF(N968="nulová",J968,0)</f>
        <v>0</v>
      </c>
      <c r="BJ968" s="18" t="s">
        <v>83</v>
      </c>
      <c r="BK968" s="217">
        <f>ROUND(I968*H968,2)</f>
        <v>0</v>
      </c>
      <c r="BL968" s="18" t="s">
        <v>321</v>
      </c>
      <c r="BM968" s="216" t="s">
        <v>1335</v>
      </c>
    </row>
    <row r="969" s="2" customFormat="1">
      <c r="A969" s="39"/>
      <c r="B969" s="40"/>
      <c r="C969" s="41"/>
      <c r="D969" s="218" t="s">
        <v>166</v>
      </c>
      <c r="E969" s="41"/>
      <c r="F969" s="219" t="s">
        <v>1336</v>
      </c>
      <c r="G969" s="41"/>
      <c r="H969" s="41"/>
      <c r="I969" s="220"/>
      <c r="J969" s="41"/>
      <c r="K969" s="41"/>
      <c r="L969" s="45"/>
      <c r="M969" s="221"/>
      <c r="N969" s="222"/>
      <c r="O969" s="85"/>
      <c r="P969" s="85"/>
      <c r="Q969" s="85"/>
      <c r="R969" s="85"/>
      <c r="S969" s="85"/>
      <c r="T969" s="86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T969" s="18" t="s">
        <v>166</v>
      </c>
      <c r="AU969" s="18" t="s">
        <v>85</v>
      </c>
    </row>
    <row r="970" s="12" customFormat="1" ht="22.8" customHeight="1">
      <c r="A970" s="12"/>
      <c r="B970" s="189"/>
      <c r="C970" s="190"/>
      <c r="D970" s="191" t="s">
        <v>74</v>
      </c>
      <c r="E970" s="203" t="s">
        <v>1337</v>
      </c>
      <c r="F970" s="203" t="s">
        <v>1338</v>
      </c>
      <c r="G970" s="190"/>
      <c r="H970" s="190"/>
      <c r="I970" s="193"/>
      <c r="J970" s="204">
        <f>BK970</f>
        <v>0</v>
      </c>
      <c r="K970" s="190"/>
      <c r="L970" s="195"/>
      <c r="M970" s="196"/>
      <c r="N970" s="197"/>
      <c r="O970" s="197"/>
      <c r="P970" s="198">
        <f>SUM(P971:P1074)</f>
        <v>0</v>
      </c>
      <c r="Q970" s="197"/>
      <c r="R970" s="198">
        <f>SUM(R971:R1074)</f>
        <v>3.80235345</v>
      </c>
      <c r="S970" s="197"/>
      <c r="T970" s="199">
        <f>SUM(T971:T1074)</f>
        <v>1.1141582999999999</v>
      </c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R970" s="200" t="s">
        <v>85</v>
      </c>
      <c r="AT970" s="201" t="s">
        <v>74</v>
      </c>
      <c r="AU970" s="201" t="s">
        <v>83</v>
      </c>
      <c r="AY970" s="200" t="s">
        <v>156</v>
      </c>
      <c r="BK970" s="202">
        <f>SUM(BK971:BK1074)</f>
        <v>0</v>
      </c>
    </row>
    <row r="971" s="2" customFormat="1" ht="16.5" customHeight="1">
      <c r="A971" s="39"/>
      <c r="B971" s="40"/>
      <c r="C971" s="205" t="s">
        <v>1339</v>
      </c>
      <c r="D971" s="205" t="s">
        <v>159</v>
      </c>
      <c r="E971" s="206" t="s">
        <v>1340</v>
      </c>
      <c r="F971" s="207" t="s">
        <v>1341</v>
      </c>
      <c r="G971" s="208" t="s">
        <v>162</v>
      </c>
      <c r="H971" s="209">
        <v>3.9199999999999999</v>
      </c>
      <c r="I971" s="210"/>
      <c r="J971" s="211">
        <f>ROUND(I971*H971,2)</f>
        <v>0</v>
      </c>
      <c r="K971" s="207" t="s">
        <v>163</v>
      </c>
      <c r="L971" s="45"/>
      <c r="M971" s="212" t="s">
        <v>19</v>
      </c>
      <c r="N971" s="213" t="s">
        <v>46</v>
      </c>
      <c r="O971" s="85"/>
      <c r="P971" s="214">
        <f>O971*H971</f>
        <v>0</v>
      </c>
      <c r="Q971" s="214">
        <v>0</v>
      </c>
      <c r="R971" s="214">
        <f>Q971*H971</f>
        <v>0</v>
      </c>
      <c r="S971" s="214">
        <v>0</v>
      </c>
      <c r="T971" s="215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16" t="s">
        <v>321</v>
      </c>
      <c r="AT971" s="216" t="s">
        <v>159</v>
      </c>
      <c r="AU971" s="216" t="s">
        <v>85</v>
      </c>
      <c r="AY971" s="18" t="s">
        <v>156</v>
      </c>
      <c r="BE971" s="217">
        <f>IF(N971="základní",J971,0)</f>
        <v>0</v>
      </c>
      <c r="BF971" s="217">
        <f>IF(N971="snížená",J971,0)</f>
        <v>0</v>
      </c>
      <c r="BG971" s="217">
        <f>IF(N971="zákl. přenesená",J971,0)</f>
        <v>0</v>
      </c>
      <c r="BH971" s="217">
        <f>IF(N971="sníž. přenesená",J971,0)</f>
        <v>0</v>
      </c>
      <c r="BI971" s="217">
        <f>IF(N971="nulová",J971,0)</f>
        <v>0</v>
      </c>
      <c r="BJ971" s="18" t="s">
        <v>83</v>
      </c>
      <c r="BK971" s="217">
        <f>ROUND(I971*H971,2)</f>
        <v>0</v>
      </c>
      <c r="BL971" s="18" t="s">
        <v>321</v>
      </c>
      <c r="BM971" s="216" t="s">
        <v>1342</v>
      </c>
    </row>
    <row r="972" s="2" customFormat="1">
      <c r="A972" s="39"/>
      <c r="B972" s="40"/>
      <c r="C972" s="41"/>
      <c r="D972" s="218" t="s">
        <v>166</v>
      </c>
      <c r="E972" s="41"/>
      <c r="F972" s="219" t="s">
        <v>1343</v>
      </c>
      <c r="G972" s="41"/>
      <c r="H972" s="41"/>
      <c r="I972" s="220"/>
      <c r="J972" s="41"/>
      <c r="K972" s="41"/>
      <c r="L972" s="45"/>
      <c r="M972" s="221"/>
      <c r="N972" s="222"/>
      <c r="O972" s="85"/>
      <c r="P972" s="85"/>
      <c r="Q972" s="85"/>
      <c r="R972" s="85"/>
      <c r="S972" s="85"/>
      <c r="T972" s="86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T972" s="18" t="s">
        <v>166</v>
      </c>
      <c r="AU972" s="18" t="s">
        <v>85</v>
      </c>
    </row>
    <row r="973" s="13" customFormat="1">
      <c r="A973" s="13"/>
      <c r="B973" s="223"/>
      <c r="C973" s="224"/>
      <c r="D973" s="225" t="s">
        <v>168</v>
      </c>
      <c r="E973" s="226" t="s">
        <v>19</v>
      </c>
      <c r="F973" s="227" t="s">
        <v>202</v>
      </c>
      <c r="G973" s="224"/>
      <c r="H973" s="226" t="s">
        <v>19</v>
      </c>
      <c r="I973" s="228"/>
      <c r="J973" s="224"/>
      <c r="K973" s="224"/>
      <c r="L973" s="229"/>
      <c r="M973" s="230"/>
      <c r="N973" s="231"/>
      <c r="O973" s="231"/>
      <c r="P973" s="231"/>
      <c r="Q973" s="231"/>
      <c r="R973" s="231"/>
      <c r="S973" s="231"/>
      <c r="T973" s="23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3" t="s">
        <v>168</v>
      </c>
      <c r="AU973" s="233" t="s">
        <v>85</v>
      </c>
      <c r="AV973" s="13" t="s">
        <v>83</v>
      </c>
      <c r="AW973" s="13" t="s">
        <v>35</v>
      </c>
      <c r="AX973" s="13" t="s">
        <v>75</v>
      </c>
      <c r="AY973" s="233" t="s">
        <v>156</v>
      </c>
    </row>
    <row r="974" s="14" customFormat="1">
      <c r="A974" s="14"/>
      <c r="B974" s="234"/>
      <c r="C974" s="235"/>
      <c r="D974" s="225" t="s">
        <v>168</v>
      </c>
      <c r="E974" s="236" t="s">
        <v>19</v>
      </c>
      <c r="F974" s="237" t="s">
        <v>248</v>
      </c>
      <c r="G974" s="235"/>
      <c r="H974" s="238">
        <v>3.9199999999999999</v>
      </c>
      <c r="I974" s="239"/>
      <c r="J974" s="235"/>
      <c r="K974" s="235"/>
      <c r="L974" s="240"/>
      <c r="M974" s="241"/>
      <c r="N974" s="242"/>
      <c r="O974" s="242"/>
      <c r="P974" s="242"/>
      <c r="Q974" s="242"/>
      <c r="R974" s="242"/>
      <c r="S974" s="242"/>
      <c r="T974" s="24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4" t="s">
        <v>168</v>
      </c>
      <c r="AU974" s="244" t="s">
        <v>85</v>
      </c>
      <c r="AV974" s="14" t="s">
        <v>85</v>
      </c>
      <c r="AW974" s="14" t="s">
        <v>35</v>
      </c>
      <c r="AX974" s="14" t="s">
        <v>83</v>
      </c>
      <c r="AY974" s="244" t="s">
        <v>156</v>
      </c>
    </row>
    <row r="975" s="2" customFormat="1" ht="21.75" customHeight="1">
      <c r="A975" s="39"/>
      <c r="B975" s="40"/>
      <c r="C975" s="205" t="s">
        <v>1344</v>
      </c>
      <c r="D975" s="205" t="s">
        <v>159</v>
      </c>
      <c r="E975" s="206" t="s">
        <v>1345</v>
      </c>
      <c r="F975" s="207" t="s">
        <v>1346</v>
      </c>
      <c r="G975" s="208" t="s">
        <v>162</v>
      </c>
      <c r="H975" s="209">
        <v>338.94</v>
      </c>
      <c r="I975" s="210"/>
      <c r="J975" s="211">
        <f>ROUND(I975*H975,2)</f>
        <v>0</v>
      </c>
      <c r="K975" s="207" t="s">
        <v>163</v>
      </c>
      <c r="L975" s="45"/>
      <c r="M975" s="212" t="s">
        <v>19</v>
      </c>
      <c r="N975" s="213" t="s">
        <v>46</v>
      </c>
      <c r="O975" s="85"/>
      <c r="P975" s="214">
        <f>O975*H975</f>
        <v>0</v>
      </c>
      <c r="Q975" s="214">
        <v>0</v>
      </c>
      <c r="R975" s="214">
        <f>Q975*H975</f>
        <v>0</v>
      </c>
      <c r="S975" s="214">
        <v>0</v>
      </c>
      <c r="T975" s="215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16" t="s">
        <v>321</v>
      </c>
      <c r="AT975" s="216" t="s">
        <v>159</v>
      </c>
      <c r="AU975" s="216" t="s">
        <v>85</v>
      </c>
      <c r="AY975" s="18" t="s">
        <v>156</v>
      </c>
      <c r="BE975" s="217">
        <f>IF(N975="základní",J975,0)</f>
        <v>0</v>
      </c>
      <c r="BF975" s="217">
        <f>IF(N975="snížená",J975,0)</f>
        <v>0</v>
      </c>
      <c r="BG975" s="217">
        <f>IF(N975="zákl. přenesená",J975,0)</f>
        <v>0</v>
      </c>
      <c r="BH975" s="217">
        <f>IF(N975="sníž. přenesená",J975,0)</f>
        <v>0</v>
      </c>
      <c r="BI975" s="217">
        <f>IF(N975="nulová",J975,0)</f>
        <v>0</v>
      </c>
      <c r="BJ975" s="18" t="s">
        <v>83</v>
      </c>
      <c r="BK975" s="217">
        <f>ROUND(I975*H975,2)</f>
        <v>0</v>
      </c>
      <c r="BL975" s="18" t="s">
        <v>321</v>
      </c>
      <c r="BM975" s="216" t="s">
        <v>1347</v>
      </c>
    </row>
    <row r="976" s="2" customFormat="1">
      <c r="A976" s="39"/>
      <c r="B976" s="40"/>
      <c r="C976" s="41"/>
      <c r="D976" s="218" t="s">
        <v>166</v>
      </c>
      <c r="E976" s="41"/>
      <c r="F976" s="219" t="s">
        <v>1348</v>
      </c>
      <c r="G976" s="41"/>
      <c r="H976" s="41"/>
      <c r="I976" s="220"/>
      <c r="J976" s="41"/>
      <c r="K976" s="41"/>
      <c r="L976" s="45"/>
      <c r="M976" s="221"/>
      <c r="N976" s="222"/>
      <c r="O976" s="85"/>
      <c r="P976" s="85"/>
      <c r="Q976" s="85"/>
      <c r="R976" s="85"/>
      <c r="S976" s="85"/>
      <c r="T976" s="86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T976" s="18" t="s">
        <v>166</v>
      </c>
      <c r="AU976" s="18" t="s">
        <v>85</v>
      </c>
    </row>
    <row r="977" s="13" customFormat="1">
      <c r="A977" s="13"/>
      <c r="B977" s="223"/>
      <c r="C977" s="224"/>
      <c r="D977" s="225" t="s">
        <v>168</v>
      </c>
      <c r="E977" s="226" t="s">
        <v>19</v>
      </c>
      <c r="F977" s="227" t="s">
        <v>1349</v>
      </c>
      <c r="G977" s="224"/>
      <c r="H977" s="226" t="s">
        <v>19</v>
      </c>
      <c r="I977" s="228"/>
      <c r="J977" s="224"/>
      <c r="K977" s="224"/>
      <c r="L977" s="229"/>
      <c r="M977" s="230"/>
      <c r="N977" s="231"/>
      <c r="O977" s="231"/>
      <c r="P977" s="231"/>
      <c r="Q977" s="231"/>
      <c r="R977" s="231"/>
      <c r="S977" s="231"/>
      <c r="T977" s="23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3" t="s">
        <v>168</v>
      </c>
      <c r="AU977" s="233" t="s">
        <v>85</v>
      </c>
      <c r="AV977" s="13" t="s">
        <v>83</v>
      </c>
      <c r="AW977" s="13" t="s">
        <v>35</v>
      </c>
      <c r="AX977" s="13" t="s">
        <v>75</v>
      </c>
      <c r="AY977" s="233" t="s">
        <v>156</v>
      </c>
    </row>
    <row r="978" s="14" customFormat="1">
      <c r="A978" s="14"/>
      <c r="B978" s="234"/>
      <c r="C978" s="235"/>
      <c r="D978" s="225" t="s">
        <v>168</v>
      </c>
      <c r="E978" s="236" t="s">
        <v>19</v>
      </c>
      <c r="F978" s="237" t="s">
        <v>275</v>
      </c>
      <c r="G978" s="235"/>
      <c r="H978" s="238">
        <v>26.359999999999999</v>
      </c>
      <c r="I978" s="239"/>
      <c r="J978" s="235"/>
      <c r="K978" s="235"/>
      <c r="L978" s="240"/>
      <c r="M978" s="241"/>
      <c r="N978" s="242"/>
      <c r="O978" s="242"/>
      <c r="P978" s="242"/>
      <c r="Q978" s="242"/>
      <c r="R978" s="242"/>
      <c r="S978" s="242"/>
      <c r="T978" s="24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4" t="s">
        <v>168</v>
      </c>
      <c r="AU978" s="244" t="s">
        <v>85</v>
      </c>
      <c r="AV978" s="14" t="s">
        <v>85</v>
      </c>
      <c r="AW978" s="14" t="s">
        <v>35</v>
      </c>
      <c r="AX978" s="14" t="s">
        <v>75</v>
      </c>
      <c r="AY978" s="244" t="s">
        <v>156</v>
      </c>
    </row>
    <row r="979" s="14" customFormat="1">
      <c r="A979" s="14"/>
      <c r="B979" s="234"/>
      <c r="C979" s="235"/>
      <c r="D979" s="225" t="s">
        <v>168</v>
      </c>
      <c r="E979" s="236" t="s">
        <v>19</v>
      </c>
      <c r="F979" s="237" t="s">
        <v>276</v>
      </c>
      <c r="G979" s="235"/>
      <c r="H979" s="238">
        <v>14.4</v>
      </c>
      <c r="I979" s="239"/>
      <c r="J979" s="235"/>
      <c r="K979" s="235"/>
      <c r="L979" s="240"/>
      <c r="M979" s="241"/>
      <c r="N979" s="242"/>
      <c r="O979" s="242"/>
      <c r="P979" s="242"/>
      <c r="Q979" s="242"/>
      <c r="R979" s="242"/>
      <c r="S979" s="242"/>
      <c r="T979" s="24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44" t="s">
        <v>168</v>
      </c>
      <c r="AU979" s="244" t="s">
        <v>85</v>
      </c>
      <c r="AV979" s="14" t="s">
        <v>85</v>
      </c>
      <c r="AW979" s="14" t="s">
        <v>35</v>
      </c>
      <c r="AX979" s="14" t="s">
        <v>75</v>
      </c>
      <c r="AY979" s="244" t="s">
        <v>156</v>
      </c>
    </row>
    <row r="980" s="14" customFormat="1">
      <c r="A980" s="14"/>
      <c r="B980" s="234"/>
      <c r="C980" s="235"/>
      <c r="D980" s="225" t="s">
        <v>168</v>
      </c>
      <c r="E980" s="236" t="s">
        <v>19</v>
      </c>
      <c r="F980" s="237" t="s">
        <v>277</v>
      </c>
      <c r="G980" s="235"/>
      <c r="H980" s="238">
        <v>24.149999999999999</v>
      </c>
      <c r="I980" s="239"/>
      <c r="J980" s="235"/>
      <c r="K980" s="235"/>
      <c r="L980" s="240"/>
      <c r="M980" s="241"/>
      <c r="N980" s="242"/>
      <c r="O980" s="242"/>
      <c r="P980" s="242"/>
      <c r="Q980" s="242"/>
      <c r="R980" s="242"/>
      <c r="S980" s="242"/>
      <c r="T980" s="24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4" t="s">
        <v>168</v>
      </c>
      <c r="AU980" s="244" t="s">
        <v>85</v>
      </c>
      <c r="AV980" s="14" t="s">
        <v>85</v>
      </c>
      <c r="AW980" s="14" t="s">
        <v>35</v>
      </c>
      <c r="AX980" s="14" t="s">
        <v>75</v>
      </c>
      <c r="AY980" s="244" t="s">
        <v>156</v>
      </c>
    </row>
    <row r="981" s="14" customFormat="1">
      <c r="A981" s="14"/>
      <c r="B981" s="234"/>
      <c r="C981" s="235"/>
      <c r="D981" s="225" t="s">
        <v>168</v>
      </c>
      <c r="E981" s="236" t="s">
        <v>19</v>
      </c>
      <c r="F981" s="237" t="s">
        <v>278</v>
      </c>
      <c r="G981" s="235"/>
      <c r="H981" s="238">
        <v>15.41</v>
      </c>
      <c r="I981" s="239"/>
      <c r="J981" s="235"/>
      <c r="K981" s="235"/>
      <c r="L981" s="240"/>
      <c r="M981" s="241"/>
      <c r="N981" s="242"/>
      <c r="O981" s="242"/>
      <c r="P981" s="242"/>
      <c r="Q981" s="242"/>
      <c r="R981" s="242"/>
      <c r="S981" s="242"/>
      <c r="T981" s="24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4" t="s">
        <v>168</v>
      </c>
      <c r="AU981" s="244" t="s">
        <v>85</v>
      </c>
      <c r="AV981" s="14" t="s">
        <v>85</v>
      </c>
      <c r="AW981" s="14" t="s">
        <v>35</v>
      </c>
      <c r="AX981" s="14" t="s">
        <v>75</v>
      </c>
      <c r="AY981" s="244" t="s">
        <v>156</v>
      </c>
    </row>
    <row r="982" s="14" customFormat="1">
      <c r="A982" s="14"/>
      <c r="B982" s="234"/>
      <c r="C982" s="235"/>
      <c r="D982" s="225" t="s">
        <v>168</v>
      </c>
      <c r="E982" s="236" t="s">
        <v>19</v>
      </c>
      <c r="F982" s="237" t="s">
        <v>279</v>
      </c>
      <c r="G982" s="235"/>
      <c r="H982" s="238">
        <v>25.829999999999998</v>
      </c>
      <c r="I982" s="239"/>
      <c r="J982" s="235"/>
      <c r="K982" s="235"/>
      <c r="L982" s="240"/>
      <c r="M982" s="241"/>
      <c r="N982" s="242"/>
      <c r="O982" s="242"/>
      <c r="P982" s="242"/>
      <c r="Q982" s="242"/>
      <c r="R982" s="242"/>
      <c r="S982" s="242"/>
      <c r="T982" s="24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4" t="s">
        <v>168</v>
      </c>
      <c r="AU982" s="244" t="s">
        <v>85</v>
      </c>
      <c r="AV982" s="14" t="s">
        <v>85</v>
      </c>
      <c r="AW982" s="14" t="s">
        <v>35</v>
      </c>
      <c r="AX982" s="14" t="s">
        <v>75</v>
      </c>
      <c r="AY982" s="244" t="s">
        <v>156</v>
      </c>
    </row>
    <row r="983" s="14" customFormat="1">
      <c r="A983" s="14"/>
      <c r="B983" s="234"/>
      <c r="C983" s="235"/>
      <c r="D983" s="225" t="s">
        <v>168</v>
      </c>
      <c r="E983" s="236" t="s">
        <v>19</v>
      </c>
      <c r="F983" s="237" t="s">
        <v>280</v>
      </c>
      <c r="G983" s="235"/>
      <c r="H983" s="238">
        <v>14.630000000000001</v>
      </c>
      <c r="I983" s="239"/>
      <c r="J983" s="235"/>
      <c r="K983" s="235"/>
      <c r="L983" s="240"/>
      <c r="M983" s="241"/>
      <c r="N983" s="242"/>
      <c r="O983" s="242"/>
      <c r="P983" s="242"/>
      <c r="Q983" s="242"/>
      <c r="R983" s="242"/>
      <c r="S983" s="242"/>
      <c r="T983" s="24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4" t="s">
        <v>168</v>
      </c>
      <c r="AU983" s="244" t="s">
        <v>85</v>
      </c>
      <c r="AV983" s="14" t="s">
        <v>85</v>
      </c>
      <c r="AW983" s="14" t="s">
        <v>35</v>
      </c>
      <c r="AX983" s="14" t="s">
        <v>75</v>
      </c>
      <c r="AY983" s="244" t="s">
        <v>156</v>
      </c>
    </row>
    <row r="984" s="14" customFormat="1">
      <c r="A984" s="14"/>
      <c r="B984" s="234"/>
      <c r="C984" s="235"/>
      <c r="D984" s="225" t="s">
        <v>168</v>
      </c>
      <c r="E984" s="236" t="s">
        <v>19</v>
      </c>
      <c r="F984" s="237" t="s">
        <v>281</v>
      </c>
      <c r="G984" s="235"/>
      <c r="H984" s="238">
        <v>13.68</v>
      </c>
      <c r="I984" s="239"/>
      <c r="J984" s="235"/>
      <c r="K984" s="235"/>
      <c r="L984" s="240"/>
      <c r="M984" s="241"/>
      <c r="N984" s="242"/>
      <c r="O984" s="242"/>
      <c r="P984" s="242"/>
      <c r="Q984" s="242"/>
      <c r="R984" s="242"/>
      <c r="S984" s="242"/>
      <c r="T984" s="24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4" t="s">
        <v>168</v>
      </c>
      <c r="AU984" s="244" t="s">
        <v>85</v>
      </c>
      <c r="AV984" s="14" t="s">
        <v>85</v>
      </c>
      <c r="AW984" s="14" t="s">
        <v>35</v>
      </c>
      <c r="AX984" s="14" t="s">
        <v>75</v>
      </c>
      <c r="AY984" s="244" t="s">
        <v>156</v>
      </c>
    </row>
    <row r="985" s="14" customFormat="1">
      <c r="A985" s="14"/>
      <c r="B985" s="234"/>
      <c r="C985" s="235"/>
      <c r="D985" s="225" t="s">
        <v>168</v>
      </c>
      <c r="E985" s="236" t="s">
        <v>19</v>
      </c>
      <c r="F985" s="237" t="s">
        <v>282</v>
      </c>
      <c r="G985" s="235"/>
      <c r="H985" s="238">
        <v>25.870000000000001</v>
      </c>
      <c r="I985" s="239"/>
      <c r="J985" s="235"/>
      <c r="K985" s="235"/>
      <c r="L985" s="240"/>
      <c r="M985" s="241"/>
      <c r="N985" s="242"/>
      <c r="O985" s="242"/>
      <c r="P985" s="242"/>
      <c r="Q985" s="242"/>
      <c r="R985" s="242"/>
      <c r="S985" s="242"/>
      <c r="T985" s="24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4" t="s">
        <v>168</v>
      </c>
      <c r="AU985" s="244" t="s">
        <v>85</v>
      </c>
      <c r="AV985" s="14" t="s">
        <v>85</v>
      </c>
      <c r="AW985" s="14" t="s">
        <v>35</v>
      </c>
      <c r="AX985" s="14" t="s">
        <v>75</v>
      </c>
      <c r="AY985" s="244" t="s">
        <v>156</v>
      </c>
    </row>
    <row r="986" s="14" customFormat="1">
      <c r="A986" s="14"/>
      <c r="B986" s="234"/>
      <c r="C986" s="235"/>
      <c r="D986" s="225" t="s">
        <v>168</v>
      </c>
      <c r="E986" s="236" t="s">
        <v>19</v>
      </c>
      <c r="F986" s="237" t="s">
        <v>283</v>
      </c>
      <c r="G986" s="235"/>
      <c r="H986" s="238">
        <v>14.57</v>
      </c>
      <c r="I986" s="239"/>
      <c r="J986" s="235"/>
      <c r="K986" s="235"/>
      <c r="L986" s="240"/>
      <c r="M986" s="241"/>
      <c r="N986" s="242"/>
      <c r="O986" s="242"/>
      <c r="P986" s="242"/>
      <c r="Q986" s="242"/>
      <c r="R986" s="242"/>
      <c r="S986" s="242"/>
      <c r="T986" s="24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4" t="s">
        <v>168</v>
      </c>
      <c r="AU986" s="244" t="s">
        <v>85</v>
      </c>
      <c r="AV986" s="14" t="s">
        <v>85</v>
      </c>
      <c r="AW986" s="14" t="s">
        <v>35</v>
      </c>
      <c r="AX986" s="14" t="s">
        <v>75</v>
      </c>
      <c r="AY986" s="244" t="s">
        <v>156</v>
      </c>
    </row>
    <row r="987" s="14" customFormat="1">
      <c r="A987" s="14"/>
      <c r="B987" s="234"/>
      <c r="C987" s="235"/>
      <c r="D987" s="225" t="s">
        <v>168</v>
      </c>
      <c r="E987" s="236" t="s">
        <v>19</v>
      </c>
      <c r="F987" s="237" t="s">
        <v>284</v>
      </c>
      <c r="G987" s="235"/>
      <c r="H987" s="238">
        <v>115.59</v>
      </c>
      <c r="I987" s="239"/>
      <c r="J987" s="235"/>
      <c r="K987" s="235"/>
      <c r="L987" s="240"/>
      <c r="M987" s="241"/>
      <c r="N987" s="242"/>
      <c r="O987" s="242"/>
      <c r="P987" s="242"/>
      <c r="Q987" s="242"/>
      <c r="R987" s="242"/>
      <c r="S987" s="242"/>
      <c r="T987" s="24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44" t="s">
        <v>168</v>
      </c>
      <c r="AU987" s="244" t="s">
        <v>85</v>
      </c>
      <c r="AV987" s="14" t="s">
        <v>85</v>
      </c>
      <c r="AW987" s="14" t="s">
        <v>35</v>
      </c>
      <c r="AX987" s="14" t="s">
        <v>75</v>
      </c>
      <c r="AY987" s="244" t="s">
        <v>156</v>
      </c>
    </row>
    <row r="988" s="14" customFormat="1">
      <c r="A988" s="14"/>
      <c r="B988" s="234"/>
      <c r="C988" s="235"/>
      <c r="D988" s="225" t="s">
        <v>168</v>
      </c>
      <c r="E988" s="236" t="s">
        <v>19</v>
      </c>
      <c r="F988" s="237" t="s">
        <v>285</v>
      </c>
      <c r="G988" s="235"/>
      <c r="H988" s="238">
        <v>10.779999999999999</v>
      </c>
      <c r="I988" s="239"/>
      <c r="J988" s="235"/>
      <c r="K988" s="235"/>
      <c r="L988" s="240"/>
      <c r="M988" s="241"/>
      <c r="N988" s="242"/>
      <c r="O988" s="242"/>
      <c r="P988" s="242"/>
      <c r="Q988" s="242"/>
      <c r="R988" s="242"/>
      <c r="S988" s="242"/>
      <c r="T988" s="24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44" t="s">
        <v>168</v>
      </c>
      <c r="AU988" s="244" t="s">
        <v>85</v>
      </c>
      <c r="AV988" s="14" t="s">
        <v>85</v>
      </c>
      <c r="AW988" s="14" t="s">
        <v>35</v>
      </c>
      <c r="AX988" s="14" t="s">
        <v>75</v>
      </c>
      <c r="AY988" s="244" t="s">
        <v>156</v>
      </c>
    </row>
    <row r="989" s="14" customFormat="1">
      <c r="A989" s="14"/>
      <c r="B989" s="234"/>
      <c r="C989" s="235"/>
      <c r="D989" s="225" t="s">
        <v>168</v>
      </c>
      <c r="E989" s="236" t="s">
        <v>19</v>
      </c>
      <c r="F989" s="237" t="s">
        <v>286</v>
      </c>
      <c r="G989" s="235"/>
      <c r="H989" s="238">
        <v>9.1799999999999997</v>
      </c>
      <c r="I989" s="239"/>
      <c r="J989" s="235"/>
      <c r="K989" s="235"/>
      <c r="L989" s="240"/>
      <c r="M989" s="241"/>
      <c r="N989" s="242"/>
      <c r="O989" s="242"/>
      <c r="P989" s="242"/>
      <c r="Q989" s="242"/>
      <c r="R989" s="242"/>
      <c r="S989" s="242"/>
      <c r="T989" s="24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4" t="s">
        <v>168</v>
      </c>
      <c r="AU989" s="244" t="s">
        <v>85</v>
      </c>
      <c r="AV989" s="14" t="s">
        <v>85</v>
      </c>
      <c r="AW989" s="14" t="s">
        <v>35</v>
      </c>
      <c r="AX989" s="14" t="s">
        <v>75</v>
      </c>
      <c r="AY989" s="244" t="s">
        <v>156</v>
      </c>
    </row>
    <row r="990" s="14" customFormat="1">
      <c r="A990" s="14"/>
      <c r="B990" s="234"/>
      <c r="C990" s="235"/>
      <c r="D990" s="225" t="s">
        <v>168</v>
      </c>
      <c r="E990" s="236" t="s">
        <v>19</v>
      </c>
      <c r="F990" s="237" t="s">
        <v>287</v>
      </c>
      <c r="G990" s="235"/>
      <c r="H990" s="238">
        <v>19.27</v>
      </c>
      <c r="I990" s="239"/>
      <c r="J990" s="235"/>
      <c r="K990" s="235"/>
      <c r="L990" s="240"/>
      <c r="M990" s="241"/>
      <c r="N990" s="242"/>
      <c r="O990" s="242"/>
      <c r="P990" s="242"/>
      <c r="Q990" s="242"/>
      <c r="R990" s="242"/>
      <c r="S990" s="242"/>
      <c r="T990" s="24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4" t="s">
        <v>168</v>
      </c>
      <c r="AU990" s="244" t="s">
        <v>85</v>
      </c>
      <c r="AV990" s="14" t="s">
        <v>85</v>
      </c>
      <c r="AW990" s="14" t="s">
        <v>35</v>
      </c>
      <c r="AX990" s="14" t="s">
        <v>75</v>
      </c>
      <c r="AY990" s="244" t="s">
        <v>156</v>
      </c>
    </row>
    <row r="991" s="14" customFormat="1">
      <c r="A991" s="14"/>
      <c r="B991" s="234"/>
      <c r="C991" s="235"/>
      <c r="D991" s="225" t="s">
        <v>168</v>
      </c>
      <c r="E991" s="236" t="s">
        <v>19</v>
      </c>
      <c r="F991" s="237" t="s">
        <v>288</v>
      </c>
      <c r="G991" s="235"/>
      <c r="H991" s="238">
        <v>9.2200000000000006</v>
      </c>
      <c r="I991" s="239"/>
      <c r="J991" s="235"/>
      <c r="K991" s="235"/>
      <c r="L991" s="240"/>
      <c r="M991" s="241"/>
      <c r="N991" s="242"/>
      <c r="O991" s="242"/>
      <c r="P991" s="242"/>
      <c r="Q991" s="242"/>
      <c r="R991" s="242"/>
      <c r="S991" s="242"/>
      <c r="T991" s="24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4" t="s">
        <v>168</v>
      </c>
      <c r="AU991" s="244" t="s">
        <v>85</v>
      </c>
      <c r="AV991" s="14" t="s">
        <v>85</v>
      </c>
      <c r="AW991" s="14" t="s">
        <v>35</v>
      </c>
      <c r="AX991" s="14" t="s">
        <v>75</v>
      </c>
      <c r="AY991" s="244" t="s">
        <v>156</v>
      </c>
    </row>
    <row r="992" s="15" customFormat="1">
      <c r="A992" s="15"/>
      <c r="B992" s="245"/>
      <c r="C992" s="246"/>
      <c r="D992" s="225" t="s">
        <v>168</v>
      </c>
      <c r="E992" s="247" t="s">
        <v>19</v>
      </c>
      <c r="F992" s="248" t="s">
        <v>196</v>
      </c>
      <c r="G992" s="246"/>
      <c r="H992" s="249">
        <v>338.94</v>
      </c>
      <c r="I992" s="250"/>
      <c r="J992" s="246"/>
      <c r="K992" s="246"/>
      <c r="L992" s="251"/>
      <c r="M992" s="252"/>
      <c r="N992" s="253"/>
      <c r="O992" s="253"/>
      <c r="P992" s="253"/>
      <c r="Q992" s="253"/>
      <c r="R992" s="253"/>
      <c r="S992" s="253"/>
      <c r="T992" s="254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55" t="s">
        <v>168</v>
      </c>
      <c r="AU992" s="255" t="s">
        <v>85</v>
      </c>
      <c r="AV992" s="15" t="s">
        <v>164</v>
      </c>
      <c r="AW992" s="15" t="s">
        <v>35</v>
      </c>
      <c r="AX992" s="15" t="s">
        <v>83</v>
      </c>
      <c r="AY992" s="255" t="s">
        <v>156</v>
      </c>
    </row>
    <row r="993" s="2" customFormat="1" ht="16.5" customHeight="1">
      <c r="A993" s="39"/>
      <c r="B993" s="40"/>
      <c r="C993" s="205" t="s">
        <v>1350</v>
      </c>
      <c r="D993" s="205" t="s">
        <v>159</v>
      </c>
      <c r="E993" s="206" t="s">
        <v>1351</v>
      </c>
      <c r="F993" s="207" t="s">
        <v>1352</v>
      </c>
      <c r="G993" s="208" t="s">
        <v>162</v>
      </c>
      <c r="H993" s="209">
        <v>342.86000000000001</v>
      </c>
      <c r="I993" s="210"/>
      <c r="J993" s="211">
        <f>ROUND(I993*H993,2)</f>
        <v>0</v>
      </c>
      <c r="K993" s="207" t="s">
        <v>163</v>
      </c>
      <c r="L993" s="45"/>
      <c r="M993" s="212" t="s">
        <v>19</v>
      </c>
      <c r="N993" s="213" t="s">
        <v>46</v>
      </c>
      <c r="O993" s="85"/>
      <c r="P993" s="214">
        <f>O993*H993</f>
        <v>0</v>
      </c>
      <c r="Q993" s="214">
        <v>0</v>
      </c>
      <c r="R993" s="214">
        <f>Q993*H993</f>
        <v>0</v>
      </c>
      <c r="S993" s="214">
        <v>0</v>
      </c>
      <c r="T993" s="215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16" t="s">
        <v>321</v>
      </c>
      <c r="AT993" s="216" t="s">
        <v>159</v>
      </c>
      <c r="AU993" s="216" t="s">
        <v>85</v>
      </c>
      <c r="AY993" s="18" t="s">
        <v>156</v>
      </c>
      <c r="BE993" s="217">
        <f>IF(N993="základní",J993,0)</f>
        <v>0</v>
      </c>
      <c r="BF993" s="217">
        <f>IF(N993="snížená",J993,0)</f>
        <v>0</v>
      </c>
      <c r="BG993" s="217">
        <f>IF(N993="zákl. přenesená",J993,0)</f>
        <v>0</v>
      </c>
      <c r="BH993" s="217">
        <f>IF(N993="sníž. přenesená",J993,0)</f>
        <v>0</v>
      </c>
      <c r="BI993" s="217">
        <f>IF(N993="nulová",J993,0)</f>
        <v>0</v>
      </c>
      <c r="BJ993" s="18" t="s">
        <v>83</v>
      </c>
      <c r="BK993" s="217">
        <f>ROUND(I993*H993,2)</f>
        <v>0</v>
      </c>
      <c r="BL993" s="18" t="s">
        <v>321</v>
      </c>
      <c r="BM993" s="216" t="s">
        <v>1353</v>
      </c>
    </row>
    <row r="994" s="2" customFormat="1">
      <c r="A994" s="39"/>
      <c r="B994" s="40"/>
      <c r="C994" s="41"/>
      <c r="D994" s="218" t="s">
        <v>166</v>
      </c>
      <c r="E994" s="41"/>
      <c r="F994" s="219" t="s">
        <v>1354</v>
      </c>
      <c r="G994" s="41"/>
      <c r="H994" s="41"/>
      <c r="I994" s="220"/>
      <c r="J994" s="41"/>
      <c r="K994" s="41"/>
      <c r="L994" s="45"/>
      <c r="M994" s="221"/>
      <c r="N994" s="222"/>
      <c r="O994" s="85"/>
      <c r="P994" s="85"/>
      <c r="Q994" s="85"/>
      <c r="R994" s="85"/>
      <c r="S994" s="85"/>
      <c r="T994" s="86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T994" s="18" t="s">
        <v>166</v>
      </c>
      <c r="AU994" s="18" t="s">
        <v>85</v>
      </c>
    </row>
    <row r="995" s="14" customFormat="1">
      <c r="A995" s="14"/>
      <c r="B995" s="234"/>
      <c r="C995" s="235"/>
      <c r="D995" s="225" t="s">
        <v>168</v>
      </c>
      <c r="E995" s="236" t="s">
        <v>19</v>
      </c>
      <c r="F995" s="237" t="s">
        <v>1355</v>
      </c>
      <c r="G995" s="235"/>
      <c r="H995" s="238">
        <v>342.86000000000001</v>
      </c>
      <c r="I995" s="239"/>
      <c r="J995" s="235"/>
      <c r="K995" s="235"/>
      <c r="L995" s="240"/>
      <c r="M995" s="241"/>
      <c r="N995" s="242"/>
      <c r="O995" s="242"/>
      <c r="P995" s="242"/>
      <c r="Q995" s="242"/>
      <c r="R995" s="242"/>
      <c r="S995" s="242"/>
      <c r="T995" s="24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4" t="s">
        <v>168</v>
      </c>
      <c r="AU995" s="244" t="s">
        <v>85</v>
      </c>
      <c r="AV995" s="14" t="s">
        <v>85</v>
      </c>
      <c r="AW995" s="14" t="s">
        <v>35</v>
      </c>
      <c r="AX995" s="14" t="s">
        <v>83</v>
      </c>
      <c r="AY995" s="244" t="s">
        <v>156</v>
      </c>
    </row>
    <row r="996" s="2" customFormat="1" ht="16.5" customHeight="1">
      <c r="A996" s="39"/>
      <c r="B996" s="40"/>
      <c r="C996" s="205" t="s">
        <v>1356</v>
      </c>
      <c r="D996" s="205" t="s">
        <v>159</v>
      </c>
      <c r="E996" s="206" t="s">
        <v>1357</v>
      </c>
      <c r="F996" s="207" t="s">
        <v>1358</v>
      </c>
      <c r="G996" s="208" t="s">
        <v>162</v>
      </c>
      <c r="H996" s="209">
        <v>342.86000000000001</v>
      </c>
      <c r="I996" s="210"/>
      <c r="J996" s="211">
        <f>ROUND(I996*H996,2)</f>
        <v>0</v>
      </c>
      <c r="K996" s="207" t="s">
        <v>163</v>
      </c>
      <c r="L996" s="45"/>
      <c r="M996" s="212" t="s">
        <v>19</v>
      </c>
      <c r="N996" s="213" t="s">
        <v>46</v>
      </c>
      <c r="O996" s="85"/>
      <c r="P996" s="214">
        <f>O996*H996</f>
        <v>0</v>
      </c>
      <c r="Q996" s="214">
        <v>0.00020000000000000001</v>
      </c>
      <c r="R996" s="214">
        <f>Q996*H996</f>
        <v>0.068572000000000008</v>
      </c>
      <c r="S996" s="214">
        <v>0</v>
      </c>
      <c r="T996" s="215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16" t="s">
        <v>321</v>
      </c>
      <c r="AT996" s="216" t="s">
        <v>159</v>
      </c>
      <c r="AU996" s="216" t="s">
        <v>85</v>
      </c>
      <c r="AY996" s="18" t="s">
        <v>156</v>
      </c>
      <c r="BE996" s="217">
        <f>IF(N996="základní",J996,0)</f>
        <v>0</v>
      </c>
      <c r="BF996" s="217">
        <f>IF(N996="snížená",J996,0)</f>
        <v>0</v>
      </c>
      <c r="BG996" s="217">
        <f>IF(N996="zákl. přenesená",J996,0)</f>
        <v>0</v>
      </c>
      <c r="BH996" s="217">
        <f>IF(N996="sníž. přenesená",J996,0)</f>
        <v>0</v>
      </c>
      <c r="BI996" s="217">
        <f>IF(N996="nulová",J996,0)</f>
        <v>0</v>
      </c>
      <c r="BJ996" s="18" t="s">
        <v>83</v>
      </c>
      <c r="BK996" s="217">
        <f>ROUND(I996*H996,2)</f>
        <v>0</v>
      </c>
      <c r="BL996" s="18" t="s">
        <v>321</v>
      </c>
      <c r="BM996" s="216" t="s">
        <v>1359</v>
      </c>
    </row>
    <row r="997" s="2" customFormat="1">
      <c r="A997" s="39"/>
      <c r="B997" s="40"/>
      <c r="C997" s="41"/>
      <c r="D997" s="218" t="s">
        <v>166</v>
      </c>
      <c r="E997" s="41"/>
      <c r="F997" s="219" t="s">
        <v>1360</v>
      </c>
      <c r="G997" s="41"/>
      <c r="H997" s="41"/>
      <c r="I997" s="220"/>
      <c r="J997" s="41"/>
      <c r="K997" s="41"/>
      <c r="L997" s="45"/>
      <c r="M997" s="221"/>
      <c r="N997" s="222"/>
      <c r="O997" s="85"/>
      <c r="P997" s="85"/>
      <c r="Q997" s="85"/>
      <c r="R997" s="85"/>
      <c r="S997" s="85"/>
      <c r="T997" s="86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T997" s="18" t="s">
        <v>166</v>
      </c>
      <c r="AU997" s="18" t="s">
        <v>85</v>
      </c>
    </row>
    <row r="998" s="2" customFormat="1" ht="21.75" customHeight="1">
      <c r="A998" s="39"/>
      <c r="B998" s="40"/>
      <c r="C998" s="205" t="s">
        <v>1361</v>
      </c>
      <c r="D998" s="205" t="s">
        <v>159</v>
      </c>
      <c r="E998" s="206" t="s">
        <v>1362</v>
      </c>
      <c r="F998" s="207" t="s">
        <v>1363</v>
      </c>
      <c r="G998" s="208" t="s">
        <v>162</v>
      </c>
      <c r="H998" s="209">
        <v>342.86000000000001</v>
      </c>
      <c r="I998" s="210"/>
      <c r="J998" s="211">
        <f>ROUND(I998*H998,2)</f>
        <v>0</v>
      </c>
      <c r="K998" s="207" t="s">
        <v>163</v>
      </c>
      <c r="L998" s="45"/>
      <c r="M998" s="212" t="s">
        <v>19</v>
      </c>
      <c r="N998" s="213" t="s">
        <v>46</v>
      </c>
      <c r="O998" s="85"/>
      <c r="P998" s="214">
        <f>O998*H998</f>
        <v>0</v>
      </c>
      <c r="Q998" s="214">
        <v>0.0074999999999999997</v>
      </c>
      <c r="R998" s="214">
        <f>Q998*H998</f>
        <v>2.57145</v>
      </c>
      <c r="S998" s="214">
        <v>0</v>
      </c>
      <c r="T998" s="215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16" t="s">
        <v>321</v>
      </c>
      <c r="AT998" s="216" t="s">
        <v>159</v>
      </c>
      <c r="AU998" s="216" t="s">
        <v>85</v>
      </c>
      <c r="AY998" s="18" t="s">
        <v>156</v>
      </c>
      <c r="BE998" s="217">
        <f>IF(N998="základní",J998,0)</f>
        <v>0</v>
      </c>
      <c r="BF998" s="217">
        <f>IF(N998="snížená",J998,0)</f>
        <v>0</v>
      </c>
      <c r="BG998" s="217">
        <f>IF(N998="zákl. přenesená",J998,0)</f>
        <v>0</v>
      </c>
      <c r="BH998" s="217">
        <f>IF(N998="sníž. přenesená",J998,0)</f>
        <v>0</v>
      </c>
      <c r="BI998" s="217">
        <f>IF(N998="nulová",J998,0)</f>
        <v>0</v>
      </c>
      <c r="BJ998" s="18" t="s">
        <v>83</v>
      </c>
      <c r="BK998" s="217">
        <f>ROUND(I998*H998,2)</f>
        <v>0</v>
      </c>
      <c r="BL998" s="18" t="s">
        <v>321</v>
      </c>
      <c r="BM998" s="216" t="s">
        <v>1364</v>
      </c>
    </row>
    <row r="999" s="2" customFormat="1">
      <c r="A999" s="39"/>
      <c r="B999" s="40"/>
      <c r="C999" s="41"/>
      <c r="D999" s="218" t="s">
        <v>166</v>
      </c>
      <c r="E999" s="41"/>
      <c r="F999" s="219" t="s">
        <v>1365</v>
      </c>
      <c r="G999" s="41"/>
      <c r="H999" s="41"/>
      <c r="I999" s="220"/>
      <c r="J999" s="41"/>
      <c r="K999" s="41"/>
      <c r="L999" s="45"/>
      <c r="M999" s="221"/>
      <c r="N999" s="222"/>
      <c r="O999" s="85"/>
      <c r="P999" s="85"/>
      <c r="Q999" s="85"/>
      <c r="R999" s="85"/>
      <c r="S999" s="85"/>
      <c r="T999" s="86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T999" s="18" t="s">
        <v>166</v>
      </c>
      <c r="AU999" s="18" t="s">
        <v>85</v>
      </c>
    </row>
    <row r="1000" s="2" customFormat="1" ht="16.5" customHeight="1">
      <c r="A1000" s="39"/>
      <c r="B1000" s="40"/>
      <c r="C1000" s="205" t="s">
        <v>1366</v>
      </c>
      <c r="D1000" s="205" t="s">
        <v>159</v>
      </c>
      <c r="E1000" s="206" t="s">
        <v>1367</v>
      </c>
      <c r="F1000" s="207" t="s">
        <v>1368</v>
      </c>
      <c r="G1000" s="208" t="s">
        <v>162</v>
      </c>
      <c r="H1000" s="209">
        <v>339.32999999999998</v>
      </c>
      <c r="I1000" s="210"/>
      <c r="J1000" s="211">
        <f>ROUND(I1000*H1000,2)</f>
        <v>0</v>
      </c>
      <c r="K1000" s="207" t="s">
        <v>163</v>
      </c>
      <c r="L1000" s="45"/>
      <c r="M1000" s="212" t="s">
        <v>19</v>
      </c>
      <c r="N1000" s="213" t="s">
        <v>46</v>
      </c>
      <c r="O1000" s="85"/>
      <c r="P1000" s="214">
        <f>O1000*H1000</f>
        <v>0</v>
      </c>
      <c r="Q1000" s="214">
        <v>0</v>
      </c>
      <c r="R1000" s="214">
        <f>Q1000*H1000</f>
        <v>0</v>
      </c>
      <c r="S1000" s="214">
        <v>0.0030000000000000001</v>
      </c>
      <c r="T1000" s="215">
        <f>S1000*H1000</f>
        <v>1.01799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16" t="s">
        <v>321</v>
      </c>
      <c r="AT1000" s="216" t="s">
        <v>159</v>
      </c>
      <c r="AU1000" s="216" t="s">
        <v>85</v>
      </c>
      <c r="AY1000" s="18" t="s">
        <v>156</v>
      </c>
      <c r="BE1000" s="217">
        <f>IF(N1000="základní",J1000,0)</f>
        <v>0</v>
      </c>
      <c r="BF1000" s="217">
        <f>IF(N1000="snížená",J1000,0)</f>
        <v>0</v>
      </c>
      <c r="BG1000" s="217">
        <f>IF(N1000="zákl. přenesená",J1000,0)</f>
        <v>0</v>
      </c>
      <c r="BH1000" s="217">
        <f>IF(N1000="sníž. přenesená",J1000,0)</f>
        <v>0</v>
      </c>
      <c r="BI1000" s="217">
        <f>IF(N1000="nulová",J1000,0)</f>
        <v>0</v>
      </c>
      <c r="BJ1000" s="18" t="s">
        <v>83</v>
      </c>
      <c r="BK1000" s="217">
        <f>ROUND(I1000*H1000,2)</f>
        <v>0</v>
      </c>
      <c r="BL1000" s="18" t="s">
        <v>321</v>
      </c>
      <c r="BM1000" s="216" t="s">
        <v>1369</v>
      </c>
    </row>
    <row r="1001" s="2" customFormat="1">
      <c r="A1001" s="39"/>
      <c r="B1001" s="40"/>
      <c r="C1001" s="41"/>
      <c r="D1001" s="218" t="s">
        <v>166</v>
      </c>
      <c r="E1001" s="41"/>
      <c r="F1001" s="219" t="s">
        <v>1370</v>
      </c>
      <c r="G1001" s="41"/>
      <c r="H1001" s="41"/>
      <c r="I1001" s="220"/>
      <c r="J1001" s="41"/>
      <c r="K1001" s="41"/>
      <c r="L1001" s="45"/>
      <c r="M1001" s="221"/>
      <c r="N1001" s="222"/>
      <c r="O1001" s="85"/>
      <c r="P1001" s="85"/>
      <c r="Q1001" s="85"/>
      <c r="R1001" s="85"/>
      <c r="S1001" s="85"/>
      <c r="T1001" s="86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T1001" s="18" t="s">
        <v>166</v>
      </c>
      <c r="AU1001" s="18" t="s">
        <v>85</v>
      </c>
    </row>
    <row r="1002" s="13" customFormat="1">
      <c r="A1002" s="13"/>
      <c r="B1002" s="223"/>
      <c r="C1002" s="224"/>
      <c r="D1002" s="225" t="s">
        <v>168</v>
      </c>
      <c r="E1002" s="226" t="s">
        <v>19</v>
      </c>
      <c r="F1002" s="227" t="s">
        <v>1371</v>
      </c>
      <c r="G1002" s="224"/>
      <c r="H1002" s="226" t="s">
        <v>19</v>
      </c>
      <c r="I1002" s="228"/>
      <c r="J1002" s="224"/>
      <c r="K1002" s="224"/>
      <c r="L1002" s="229"/>
      <c r="M1002" s="230"/>
      <c r="N1002" s="231"/>
      <c r="O1002" s="231"/>
      <c r="P1002" s="231"/>
      <c r="Q1002" s="231"/>
      <c r="R1002" s="231"/>
      <c r="S1002" s="231"/>
      <c r="T1002" s="23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3" t="s">
        <v>168</v>
      </c>
      <c r="AU1002" s="233" t="s">
        <v>85</v>
      </c>
      <c r="AV1002" s="13" t="s">
        <v>83</v>
      </c>
      <c r="AW1002" s="13" t="s">
        <v>35</v>
      </c>
      <c r="AX1002" s="13" t="s">
        <v>75</v>
      </c>
      <c r="AY1002" s="233" t="s">
        <v>156</v>
      </c>
    </row>
    <row r="1003" s="14" customFormat="1">
      <c r="A1003" s="14"/>
      <c r="B1003" s="234"/>
      <c r="C1003" s="235"/>
      <c r="D1003" s="225" t="s">
        <v>168</v>
      </c>
      <c r="E1003" s="236" t="s">
        <v>19</v>
      </c>
      <c r="F1003" s="237" t="s">
        <v>936</v>
      </c>
      <c r="G1003" s="235"/>
      <c r="H1003" s="238">
        <v>27.059999999999999</v>
      </c>
      <c r="I1003" s="239"/>
      <c r="J1003" s="235"/>
      <c r="K1003" s="235"/>
      <c r="L1003" s="240"/>
      <c r="M1003" s="241"/>
      <c r="N1003" s="242"/>
      <c r="O1003" s="242"/>
      <c r="P1003" s="242"/>
      <c r="Q1003" s="242"/>
      <c r="R1003" s="242"/>
      <c r="S1003" s="242"/>
      <c r="T1003" s="24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44" t="s">
        <v>168</v>
      </c>
      <c r="AU1003" s="244" t="s">
        <v>85</v>
      </c>
      <c r="AV1003" s="14" t="s">
        <v>85</v>
      </c>
      <c r="AW1003" s="14" t="s">
        <v>35</v>
      </c>
      <c r="AX1003" s="14" t="s">
        <v>75</v>
      </c>
      <c r="AY1003" s="244" t="s">
        <v>156</v>
      </c>
    </row>
    <row r="1004" s="14" customFormat="1">
      <c r="A1004" s="14"/>
      <c r="B1004" s="234"/>
      <c r="C1004" s="235"/>
      <c r="D1004" s="225" t="s">
        <v>168</v>
      </c>
      <c r="E1004" s="236" t="s">
        <v>19</v>
      </c>
      <c r="F1004" s="237" t="s">
        <v>937</v>
      </c>
      <c r="G1004" s="235"/>
      <c r="H1004" s="238">
        <v>14.74</v>
      </c>
      <c r="I1004" s="239"/>
      <c r="J1004" s="235"/>
      <c r="K1004" s="235"/>
      <c r="L1004" s="240"/>
      <c r="M1004" s="241"/>
      <c r="N1004" s="242"/>
      <c r="O1004" s="242"/>
      <c r="P1004" s="242"/>
      <c r="Q1004" s="242"/>
      <c r="R1004" s="242"/>
      <c r="S1004" s="242"/>
      <c r="T1004" s="24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44" t="s">
        <v>168</v>
      </c>
      <c r="AU1004" s="244" t="s">
        <v>85</v>
      </c>
      <c r="AV1004" s="14" t="s">
        <v>85</v>
      </c>
      <c r="AW1004" s="14" t="s">
        <v>35</v>
      </c>
      <c r="AX1004" s="14" t="s">
        <v>75</v>
      </c>
      <c r="AY1004" s="244" t="s">
        <v>156</v>
      </c>
    </row>
    <row r="1005" s="14" customFormat="1">
      <c r="A1005" s="14"/>
      <c r="B1005" s="234"/>
      <c r="C1005" s="235"/>
      <c r="D1005" s="225" t="s">
        <v>168</v>
      </c>
      <c r="E1005" s="236" t="s">
        <v>19</v>
      </c>
      <c r="F1005" s="237" t="s">
        <v>938</v>
      </c>
      <c r="G1005" s="235"/>
      <c r="H1005" s="238">
        <v>25.199999999999999</v>
      </c>
      <c r="I1005" s="239"/>
      <c r="J1005" s="235"/>
      <c r="K1005" s="235"/>
      <c r="L1005" s="240"/>
      <c r="M1005" s="241"/>
      <c r="N1005" s="242"/>
      <c r="O1005" s="242"/>
      <c r="P1005" s="242"/>
      <c r="Q1005" s="242"/>
      <c r="R1005" s="242"/>
      <c r="S1005" s="242"/>
      <c r="T1005" s="24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4" t="s">
        <v>168</v>
      </c>
      <c r="AU1005" s="244" t="s">
        <v>85</v>
      </c>
      <c r="AV1005" s="14" t="s">
        <v>85</v>
      </c>
      <c r="AW1005" s="14" t="s">
        <v>35</v>
      </c>
      <c r="AX1005" s="14" t="s">
        <v>75</v>
      </c>
      <c r="AY1005" s="244" t="s">
        <v>156</v>
      </c>
    </row>
    <row r="1006" s="14" customFormat="1">
      <c r="A1006" s="14"/>
      <c r="B1006" s="234"/>
      <c r="C1006" s="235"/>
      <c r="D1006" s="225" t="s">
        <v>168</v>
      </c>
      <c r="E1006" s="236" t="s">
        <v>19</v>
      </c>
      <c r="F1006" s="237" t="s">
        <v>885</v>
      </c>
      <c r="G1006" s="235"/>
      <c r="H1006" s="238">
        <v>14.039999999999999</v>
      </c>
      <c r="I1006" s="239"/>
      <c r="J1006" s="235"/>
      <c r="K1006" s="235"/>
      <c r="L1006" s="240"/>
      <c r="M1006" s="241"/>
      <c r="N1006" s="242"/>
      <c r="O1006" s="242"/>
      <c r="P1006" s="242"/>
      <c r="Q1006" s="242"/>
      <c r="R1006" s="242"/>
      <c r="S1006" s="242"/>
      <c r="T1006" s="24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44" t="s">
        <v>168</v>
      </c>
      <c r="AU1006" s="244" t="s">
        <v>85</v>
      </c>
      <c r="AV1006" s="14" t="s">
        <v>85</v>
      </c>
      <c r="AW1006" s="14" t="s">
        <v>35</v>
      </c>
      <c r="AX1006" s="14" t="s">
        <v>75</v>
      </c>
      <c r="AY1006" s="244" t="s">
        <v>156</v>
      </c>
    </row>
    <row r="1007" s="14" customFormat="1">
      <c r="A1007" s="14"/>
      <c r="B1007" s="234"/>
      <c r="C1007" s="235"/>
      <c r="D1007" s="225" t="s">
        <v>168</v>
      </c>
      <c r="E1007" s="236" t="s">
        <v>19</v>
      </c>
      <c r="F1007" s="237" t="s">
        <v>939</v>
      </c>
      <c r="G1007" s="235"/>
      <c r="H1007" s="238">
        <v>27.34</v>
      </c>
      <c r="I1007" s="239"/>
      <c r="J1007" s="235"/>
      <c r="K1007" s="235"/>
      <c r="L1007" s="240"/>
      <c r="M1007" s="241"/>
      <c r="N1007" s="242"/>
      <c r="O1007" s="242"/>
      <c r="P1007" s="242"/>
      <c r="Q1007" s="242"/>
      <c r="R1007" s="242"/>
      <c r="S1007" s="242"/>
      <c r="T1007" s="24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44" t="s">
        <v>168</v>
      </c>
      <c r="AU1007" s="244" t="s">
        <v>85</v>
      </c>
      <c r="AV1007" s="14" t="s">
        <v>85</v>
      </c>
      <c r="AW1007" s="14" t="s">
        <v>35</v>
      </c>
      <c r="AX1007" s="14" t="s">
        <v>75</v>
      </c>
      <c r="AY1007" s="244" t="s">
        <v>156</v>
      </c>
    </row>
    <row r="1008" s="14" customFormat="1">
      <c r="A1008" s="14"/>
      <c r="B1008" s="234"/>
      <c r="C1008" s="235"/>
      <c r="D1008" s="225" t="s">
        <v>168</v>
      </c>
      <c r="E1008" s="236" t="s">
        <v>19</v>
      </c>
      <c r="F1008" s="237" t="s">
        <v>1372</v>
      </c>
      <c r="G1008" s="235"/>
      <c r="H1008" s="238">
        <v>15.220000000000001</v>
      </c>
      <c r="I1008" s="239"/>
      <c r="J1008" s="235"/>
      <c r="K1008" s="235"/>
      <c r="L1008" s="240"/>
      <c r="M1008" s="241"/>
      <c r="N1008" s="242"/>
      <c r="O1008" s="242"/>
      <c r="P1008" s="242"/>
      <c r="Q1008" s="242"/>
      <c r="R1008" s="242"/>
      <c r="S1008" s="242"/>
      <c r="T1008" s="24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44" t="s">
        <v>168</v>
      </c>
      <c r="AU1008" s="244" t="s">
        <v>85</v>
      </c>
      <c r="AV1008" s="14" t="s">
        <v>85</v>
      </c>
      <c r="AW1008" s="14" t="s">
        <v>35</v>
      </c>
      <c r="AX1008" s="14" t="s">
        <v>75</v>
      </c>
      <c r="AY1008" s="244" t="s">
        <v>156</v>
      </c>
    </row>
    <row r="1009" s="14" customFormat="1">
      <c r="A1009" s="14"/>
      <c r="B1009" s="234"/>
      <c r="C1009" s="235"/>
      <c r="D1009" s="225" t="s">
        <v>168</v>
      </c>
      <c r="E1009" s="236" t="s">
        <v>19</v>
      </c>
      <c r="F1009" s="237" t="s">
        <v>1373</v>
      </c>
      <c r="G1009" s="235"/>
      <c r="H1009" s="238">
        <v>14.4</v>
      </c>
      <c r="I1009" s="239"/>
      <c r="J1009" s="235"/>
      <c r="K1009" s="235"/>
      <c r="L1009" s="240"/>
      <c r="M1009" s="241"/>
      <c r="N1009" s="242"/>
      <c r="O1009" s="242"/>
      <c r="P1009" s="242"/>
      <c r="Q1009" s="242"/>
      <c r="R1009" s="242"/>
      <c r="S1009" s="242"/>
      <c r="T1009" s="24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44" t="s">
        <v>168</v>
      </c>
      <c r="AU1009" s="244" t="s">
        <v>85</v>
      </c>
      <c r="AV1009" s="14" t="s">
        <v>85</v>
      </c>
      <c r="AW1009" s="14" t="s">
        <v>35</v>
      </c>
      <c r="AX1009" s="14" t="s">
        <v>75</v>
      </c>
      <c r="AY1009" s="244" t="s">
        <v>156</v>
      </c>
    </row>
    <row r="1010" s="14" customFormat="1">
      <c r="A1010" s="14"/>
      <c r="B1010" s="234"/>
      <c r="C1010" s="235"/>
      <c r="D1010" s="225" t="s">
        <v>168</v>
      </c>
      <c r="E1010" s="236" t="s">
        <v>19</v>
      </c>
      <c r="F1010" s="237" t="s">
        <v>940</v>
      </c>
      <c r="G1010" s="235"/>
      <c r="H1010" s="238">
        <v>26.579999999999998</v>
      </c>
      <c r="I1010" s="239"/>
      <c r="J1010" s="235"/>
      <c r="K1010" s="235"/>
      <c r="L1010" s="240"/>
      <c r="M1010" s="241"/>
      <c r="N1010" s="242"/>
      <c r="O1010" s="242"/>
      <c r="P1010" s="242"/>
      <c r="Q1010" s="242"/>
      <c r="R1010" s="242"/>
      <c r="S1010" s="242"/>
      <c r="T1010" s="24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4" t="s">
        <v>168</v>
      </c>
      <c r="AU1010" s="244" t="s">
        <v>85</v>
      </c>
      <c r="AV1010" s="14" t="s">
        <v>85</v>
      </c>
      <c r="AW1010" s="14" t="s">
        <v>35</v>
      </c>
      <c r="AX1010" s="14" t="s">
        <v>75</v>
      </c>
      <c r="AY1010" s="244" t="s">
        <v>156</v>
      </c>
    </row>
    <row r="1011" s="14" customFormat="1">
      <c r="A1011" s="14"/>
      <c r="B1011" s="234"/>
      <c r="C1011" s="235"/>
      <c r="D1011" s="225" t="s">
        <v>168</v>
      </c>
      <c r="E1011" s="236" t="s">
        <v>19</v>
      </c>
      <c r="F1011" s="237" t="s">
        <v>941</v>
      </c>
      <c r="G1011" s="235"/>
      <c r="H1011" s="238">
        <v>15.130000000000001</v>
      </c>
      <c r="I1011" s="239"/>
      <c r="J1011" s="235"/>
      <c r="K1011" s="235"/>
      <c r="L1011" s="240"/>
      <c r="M1011" s="241"/>
      <c r="N1011" s="242"/>
      <c r="O1011" s="242"/>
      <c r="P1011" s="242"/>
      <c r="Q1011" s="242"/>
      <c r="R1011" s="242"/>
      <c r="S1011" s="242"/>
      <c r="T1011" s="24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4" t="s">
        <v>168</v>
      </c>
      <c r="AU1011" s="244" t="s">
        <v>85</v>
      </c>
      <c r="AV1011" s="14" t="s">
        <v>85</v>
      </c>
      <c r="AW1011" s="14" t="s">
        <v>35</v>
      </c>
      <c r="AX1011" s="14" t="s">
        <v>75</v>
      </c>
      <c r="AY1011" s="244" t="s">
        <v>156</v>
      </c>
    </row>
    <row r="1012" s="14" customFormat="1">
      <c r="A1012" s="14"/>
      <c r="B1012" s="234"/>
      <c r="C1012" s="235"/>
      <c r="D1012" s="225" t="s">
        <v>168</v>
      </c>
      <c r="E1012" s="236" t="s">
        <v>19</v>
      </c>
      <c r="F1012" s="237" t="s">
        <v>893</v>
      </c>
      <c r="G1012" s="235"/>
      <c r="H1012" s="238">
        <v>115.67</v>
      </c>
      <c r="I1012" s="239"/>
      <c r="J1012" s="235"/>
      <c r="K1012" s="235"/>
      <c r="L1012" s="240"/>
      <c r="M1012" s="241"/>
      <c r="N1012" s="242"/>
      <c r="O1012" s="242"/>
      <c r="P1012" s="242"/>
      <c r="Q1012" s="242"/>
      <c r="R1012" s="242"/>
      <c r="S1012" s="242"/>
      <c r="T1012" s="24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44" t="s">
        <v>168</v>
      </c>
      <c r="AU1012" s="244" t="s">
        <v>85</v>
      </c>
      <c r="AV1012" s="14" t="s">
        <v>85</v>
      </c>
      <c r="AW1012" s="14" t="s">
        <v>35</v>
      </c>
      <c r="AX1012" s="14" t="s">
        <v>75</v>
      </c>
      <c r="AY1012" s="244" t="s">
        <v>156</v>
      </c>
    </row>
    <row r="1013" s="14" customFormat="1">
      <c r="A1013" s="14"/>
      <c r="B1013" s="234"/>
      <c r="C1013" s="235"/>
      <c r="D1013" s="225" t="s">
        <v>168</v>
      </c>
      <c r="E1013" s="236" t="s">
        <v>19</v>
      </c>
      <c r="F1013" s="237" t="s">
        <v>894</v>
      </c>
      <c r="G1013" s="235"/>
      <c r="H1013" s="238">
        <v>10.94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4" t="s">
        <v>168</v>
      </c>
      <c r="AU1013" s="244" t="s">
        <v>85</v>
      </c>
      <c r="AV1013" s="14" t="s">
        <v>85</v>
      </c>
      <c r="AW1013" s="14" t="s">
        <v>35</v>
      </c>
      <c r="AX1013" s="14" t="s">
        <v>75</v>
      </c>
      <c r="AY1013" s="244" t="s">
        <v>156</v>
      </c>
    </row>
    <row r="1014" s="14" customFormat="1">
      <c r="A1014" s="14"/>
      <c r="B1014" s="234"/>
      <c r="C1014" s="235"/>
      <c r="D1014" s="225" t="s">
        <v>168</v>
      </c>
      <c r="E1014" s="236" t="s">
        <v>19</v>
      </c>
      <c r="F1014" s="237" t="s">
        <v>895</v>
      </c>
      <c r="G1014" s="235"/>
      <c r="H1014" s="238">
        <v>18.539999999999999</v>
      </c>
      <c r="I1014" s="239"/>
      <c r="J1014" s="235"/>
      <c r="K1014" s="235"/>
      <c r="L1014" s="240"/>
      <c r="M1014" s="241"/>
      <c r="N1014" s="242"/>
      <c r="O1014" s="242"/>
      <c r="P1014" s="242"/>
      <c r="Q1014" s="242"/>
      <c r="R1014" s="242"/>
      <c r="S1014" s="242"/>
      <c r="T1014" s="24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44" t="s">
        <v>168</v>
      </c>
      <c r="AU1014" s="244" t="s">
        <v>85</v>
      </c>
      <c r="AV1014" s="14" t="s">
        <v>85</v>
      </c>
      <c r="AW1014" s="14" t="s">
        <v>35</v>
      </c>
      <c r="AX1014" s="14" t="s">
        <v>75</v>
      </c>
      <c r="AY1014" s="244" t="s">
        <v>156</v>
      </c>
    </row>
    <row r="1015" s="14" customFormat="1">
      <c r="A1015" s="14"/>
      <c r="B1015" s="234"/>
      <c r="C1015" s="235"/>
      <c r="D1015" s="225" t="s">
        <v>168</v>
      </c>
      <c r="E1015" s="236" t="s">
        <v>19</v>
      </c>
      <c r="F1015" s="237" t="s">
        <v>896</v>
      </c>
      <c r="G1015" s="235"/>
      <c r="H1015" s="238">
        <v>10.130000000000001</v>
      </c>
      <c r="I1015" s="239"/>
      <c r="J1015" s="235"/>
      <c r="K1015" s="235"/>
      <c r="L1015" s="240"/>
      <c r="M1015" s="241"/>
      <c r="N1015" s="242"/>
      <c r="O1015" s="242"/>
      <c r="P1015" s="242"/>
      <c r="Q1015" s="242"/>
      <c r="R1015" s="242"/>
      <c r="S1015" s="242"/>
      <c r="T1015" s="24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4" t="s">
        <v>168</v>
      </c>
      <c r="AU1015" s="244" t="s">
        <v>85</v>
      </c>
      <c r="AV1015" s="14" t="s">
        <v>85</v>
      </c>
      <c r="AW1015" s="14" t="s">
        <v>35</v>
      </c>
      <c r="AX1015" s="14" t="s">
        <v>75</v>
      </c>
      <c r="AY1015" s="244" t="s">
        <v>156</v>
      </c>
    </row>
    <row r="1016" s="14" customFormat="1">
      <c r="A1016" s="14"/>
      <c r="B1016" s="234"/>
      <c r="C1016" s="235"/>
      <c r="D1016" s="225" t="s">
        <v>168</v>
      </c>
      <c r="E1016" s="236" t="s">
        <v>19</v>
      </c>
      <c r="F1016" s="237" t="s">
        <v>1374</v>
      </c>
      <c r="G1016" s="235"/>
      <c r="H1016" s="238">
        <v>4.3399999999999999</v>
      </c>
      <c r="I1016" s="239"/>
      <c r="J1016" s="235"/>
      <c r="K1016" s="235"/>
      <c r="L1016" s="240"/>
      <c r="M1016" s="241"/>
      <c r="N1016" s="242"/>
      <c r="O1016" s="242"/>
      <c r="P1016" s="242"/>
      <c r="Q1016" s="242"/>
      <c r="R1016" s="242"/>
      <c r="S1016" s="242"/>
      <c r="T1016" s="24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44" t="s">
        <v>168</v>
      </c>
      <c r="AU1016" s="244" t="s">
        <v>85</v>
      </c>
      <c r="AV1016" s="14" t="s">
        <v>85</v>
      </c>
      <c r="AW1016" s="14" t="s">
        <v>35</v>
      </c>
      <c r="AX1016" s="14" t="s">
        <v>75</v>
      </c>
      <c r="AY1016" s="244" t="s">
        <v>156</v>
      </c>
    </row>
    <row r="1017" s="15" customFormat="1">
      <c r="A1017" s="15"/>
      <c r="B1017" s="245"/>
      <c r="C1017" s="246"/>
      <c r="D1017" s="225" t="s">
        <v>168</v>
      </c>
      <c r="E1017" s="247" t="s">
        <v>19</v>
      </c>
      <c r="F1017" s="248" t="s">
        <v>196</v>
      </c>
      <c r="G1017" s="246"/>
      <c r="H1017" s="249">
        <v>339.32999999999998</v>
      </c>
      <c r="I1017" s="250"/>
      <c r="J1017" s="246"/>
      <c r="K1017" s="246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55" t="s">
        <v>168</v>
      </c>
      <c r="AU1017" s="255" t="s">
        <v>85</v>
      </c>
      <c r="AV1017" s="15" t="s">
        <v>164</v>
      </c>
      <c r="AW1017" s="15" t="s">
        <v>35</v>
      </c>
      <c r="AX1017" s="15" t="s">
        <v>83</v>
      </c>
      <c r="AY1017" s="255" t="s">
        <v>156</v>
      </c>
    </row>
    <row r="1018" s="2" customFormat="1" ht="16.5" customHeight="1">
      <c r="A1018" s="39"/>
      <c r="B1018" s="40"/>
      <c r="C1018" s="205" t="s">
        <v>1375</v>
      </c>
      <c r="D1018" s="205" t="s">
        <v>159</v>
      </c>
      <c r="E1018" s="206" t="s">
        <v>1376</v>
      </c>
      <c r="F1018" s="207" t="s">
        <v>1377</v>
      </c>
      <c r="G1018" s="208" t="s">
        <v>162</v>
      </c>
      <c r="H1018" s="209">
        <v>342.86000000000001</v>
      </c>
      <c r="I1018" s="210"/>
      <c r="J1018" s="211">
        <f>ROUND(I1018*H1018,2)</f>
        <v>0</v>
      </c>
      <c r="K1018" s="207" t="s">
        <v>163</v>
      </c>
      <c r="L1018" s="45"/>
      <c r="M1018" s="212" t="s">
        <v>19</v>
      </c>
      <c r="N1018" s="213" t="s">
        <v>46</v>
      </c>
      <c r="O1018" s="85"/>
      <c r="P1018" s="214">
        <f>O1018*H1018</f>
        <v>0</v>
      </c>
      <c r="Q1018" s="214">
        <v>0.00029999999999999997</v>
      </c>
      <c r="R1018" s="214">
        <f>Q1018*H1018</f>
        <v>0.10285799999999999</v>
      </c>
      <c r="S1018" s="214">
        <v>0</v>
      </c>
      <c r="T1018" s="215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16" t="s">
        <v>321</v>
      </c>
      <c r="AT1018" s="216" t="s">
        <v>159</v>
      </c>
      <c r="AU1018" s="216" t="s">
        <v>85</v>
      </c>
      <c r="AY1018" s="18" t="s">
        <v>156</v>
      </c>
      <c r="BE1018" s="217">
        <f>IF(N1018="základní",J1018,0)</f>
        <v>0</v>
      </c>
      <c r="BF1018" s="217">
        <f>IF(N1018="snížená",J1018,0)</f>
        <v>0</v>
      </c>
      <c r="BG1018" s="217">
        <f>IF(N1018="zákl. přenesená",J1018,0)</f>
        <v>0</v>
      </c>
      <c r="BH1018" s="217">
        <f>IF(N1018="sníž. přenesená",J1018,0)</f>
        <v>0</v>
      </c>
      <c r="BI1018" s="217">
        <f>IF(N1018="nulová",J1018,0)</f>
        <v>0</v>
      </c>
      <c r="BJ1018" s="18" t="s">
        <v>83</v>
      </c>
      <c r="BK1018" s="217">
        <f>ROUND(I1018*H1018,2)</f>
        <v>0</v>
      </c>
      <c r="BL1018" s="18" t="s">
        <v>321</v>
      </c>
      <c r="BM1018" s="216" t="s">
        <v>1378</v>
      </c>
    </row>
    <row r="1019" s="2" customFormat="1">
      <c r="A1019" s="39"/>
      <c r="B1019" s="40"/>
      <c r="C1019" s="41"/>
      <c r="D1019" s="218" t="s">
        <v>166</v>
      </c>
      <c r="E1019" s="41"/>
      <c r="F1019" s="219" t="s">
        <v>1379</v>
      </c>
      <c r="G1019" s="41"/>
      <c r="H1019" s="41"/>
      <c r="I1019" s="220"/>
      <c r="J1019" s="41"/>
      <c r="K1019" s="41"/>
      <c r="L1019" s="45"/>
      <c r="M1019" s="221"/>
      <c r="N1019" s="222"/>
      <c r="O1019" s="85"/>
      <c r="P1019" s="85"/>
      <c r="Q1019" s="85"/>
      <c r="R1019" s="85"/>
      <c r="S1019" s="85"/>
      <c r="T1019" s="86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T1019" s="18" t="s">
        <v>166</v>
      </c>
      <c r="AU1019" s="18" t="s">
        <v>85</v>
      </c>
    </row>
    <row r="1020" s="14" customFormat="1">
      <c r="A1020" s="14"/>
      <c r="B1020" s="234"/>
      <c r="C1020" s="235"/>
      <c r="D1020" s="225" t="s">
        <v>168</v>
      </c>
      <c r="E1020" s="236" t="s">
        <v>19</v>
      </c>
      <c r="F1020" s="237" t="s">
        <v>1380</v>
      </c>
      <c r="G1020" s="235"/>
      <c r="H1020" s="238">
        <v>338.94</v>
      </c>
      <c r="I1020" s="239"/>
      <c r="J1020" s="235"/>
      <c r="K1020" s="235"/>
      <c r="L1020" s="240"/>
      <c r="M1020" s="241"/>
      <c r="N1020" s="242"/>
      <c r="O1020" s="242"/>
      <c r="P1020" s="242"/>
      <c r="Q1020" s="242"/>
      <c r="R1020" s="242"/>
      <c r="S1020" s="242"/>
      <c r="T1020" s="24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4" t="s">
        <v>168</v>
      </c>
      <c r="AU1020" s="244" t="s">
        <v>85</v>
      </c>
      <c r="AV1020" s="14" t="s">
        <v>85</v>
      </c>
      <c r="AW1020" s="14" t="s">
        <v>35</v>
      </c>
      <c r="AX1020" s="14" t="s">
        <v>75</v>
      </c>
      <c r="AY1020" s="244" t="s">
        <v>156</v>
      </c>
    </row>
    <row r="1021" s="14" customFormat="1">
      <c r="A1021" s="14"/>
      <c r="B1021" s="234"/>
      <c r="C1021" s="235"/>
      <c r="D1021" s="225" t="s">
        <v>168</v>
      </c>
      <c r="E1021" s="236" t="s">
        <v>19</v>
      </c>
      <c r="F1021" s="237" t="s">
        <v>1381</v>
      </c>
      <c r="G1021" s="235"/>
      <c r="H1021" s="238">
        <v>3.9199999999999999</v>
      </c>
      <c r="I1021" s="239"/>
      <c r="J1021" s="235"/>
      <c r="K1021" s="235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44" t="s">
        <v>168</v>
      </c>
      <c r="AU1021" s="244" t="s">
        <v>85</v>
      </c>
      <c r="AV1021" s="14" t="s">
        <v>85</v>
      </c>
      <c r="AW1021" s="14" t="s">
        <v>35</v>
      </c>
      <c r="AX1021" s="14" t="s">
        <v>75</v>
      </c>
      <c r="AY1021" s="244" t="s">
        <v>156</v>
      </c>
    </row>
    <row r="1022" s="15" customFormat="1">
      <c r="A1022" s="15"/>
      <c r="B1022" s="245"/>
      <c r="C1022" s="246"/>
      <c r="D1022" s="225" t="s">
        <v>168</v>
      </c>
      <c r="E1022" s="247" t="s">
        <v>19</v>
      </c>
      <c r="F1022" s="248" t="s">
        <v>196</v>
      </c>
      <c r="G1022" s="246"/>
      <c r="H1022" s="249">
        <v>342.86000000000001</v>
      </c>
      <c r="I1022" s="250"/>
      <c r="J1022" s="246"/>
      <c r="K1022" s="246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55" t="s">
        <v>168</v>
      </c>
      <c r="AU1022" s="255" t="s">
        <v>85</v>
      </c>
      <c r="AV1022" s="15" t="s">
        <v>164</v>
      </c>
      <c r="AW1022" s="15" t="s">
        <v>35</v>
      </c>
      <c r="AX1022" s="15" t="s">
        <v>83</v>
      </c>
      <c r="AY1022" s="255" t="s">
        <v>156</v>
      </c>
    </row>
    <row r="1023" s="2" customFormat="1" ht="24.15" customHeight="1">
      <c r="A1023" s="39"/>
      <c r="B1023" s="40"/>
      <c r="C1023" s="256" t="s">
        <v>1382</v>
      </c>
      <c r="D1023" s="256" t="s">
        <v>299</v>
      </c>
      <c r="E1023" s="257" t="s">
        <v>1383</v>
      </c>
      <c r="F1023" s="258" t="s">
        <v>1384</v>
      </c>
      <c r="G1023" s="259" t="s">
        <v>162</v>
      </c>
      <c r="H1023" s="260">
        <v>377.14600000000002</v>
      </c>
      <c r="I1023" s="261"/>
      <c r="J1023" s="262">
        <f>ROUND(I1023*H1023,2)</f>
        <v>0</v>
      </c>
      <c r="K1023" s="258" t="s">
        <v>163</v>
      </c>
      <c r="L1023" s="263"/>
      <c r="M1023" s="264" t="s">
        <v>19</v>
      </c>
      <c r="N1023" s="265" t="s">
        <v>46</v>
      </c>
      <c r="O1023" s="85"/>
      <c r="P1023" s="214">
        <f>O1023*H1023</f>
        <v>0</v>
      </c>
      <c r="Q1023" s="214">
        <v>0.0027499999999999998</v>
      </c>
      <c r="R1023" s="214">
        <f>Q1023*H1023</f>
        <v>1.0371515</v>
      </c>
      <c r="S1023" s="214">
        <v>0</v>
      </c>
      <c r="T1023" s="215">
        <f>S1023*H1023</f>
        <v>0</v>
      </c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R1023" s="216" t="s">
        <v>414</v>
      </c>
      <c r="AT1023" s="216" t="s">
        <v>299</v>
      </c>
      <c r="AU1023" s="216" t="s">
        <v>85</v>
      </c>
      <c r="AY1023" s="18" t="s">
        <v>156</v>
      </c>
      <c r="BE1023" s="217">
        <f>IF(N1023="základní",J1023,0)</f>
        <v>0</v>
      </c>
      <c r="BF1023" s="217">
        <f>IF(N1023="snížená",J1023,0)</f>
        <v>0</v>
      </c>
      <c r="BG1023" s="217">
        <f>IF(N1023="zákl. přenesená",J1023,0)</f>
        <v>0</v>
      </c>
      <c r="BH1023" s="217">
        <f>IF(N1023="sníž. přenesená",J1023,0)</f>
        <v>0</v>
      </c>
      <c r="BI1023" s="217">
        <f>IF(N1023="nulová",J1023,0)</f>
        <v>0</v>
      </c>
      <c r="BJ1023" s="18" t="s">
        <v>83</v>
      </c>
      <c r="BK1023" s="217">
        <f>ROUND(I1023*H1023,2)</f>
        <v>0</v>
      </c>
      <c r="BL1023" s="18" t="s">
        <v>321</v>
      </c>
      <c r="BM1023" s="216" t="s">
        <v>1385</v>
      </c>
    </row>
    <row r="1024" s="14" customFormat="1">
      <c r="A1024" s="14"/>
      <c r="B1024" s="234"/>
      <c r="C1024" s="235"/>
      <c r="D1024" s="225" t="s">
        <v>168</v>
      </c>
      <c r="E1024" s="235"/>
      <c r="F1024" s="237" t="s">
        <v>1386</v>
      </c>
      <c r="G1024" s="235"/>
      <c r="H1024" s="238">
        <v>377.14600000000002</v>
      </c>
      <c r="I1024" s="239"/>
      <c r="J1024" s="235"/>
      <c r="K1024" s="235"/>
      <c r="L1024" s="240"/>
      <c r="M1024" s="241"/>
      <c r="N1024" s="242"/>
      <c r="O1024" s="242"/>
      <c r="P1024" s="242"/>
      <c r="Q1024" s="242"/>
      <c r="R1024" s="242"/>
      <c r="S1024" s="242"/>
      <c r="T1024" s="24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4" t="s">
        <v>168</v>
      </c>
      <c r="AU1024" s="244" t="s">
        <v>85</v>
      </c>
      <c r="AV1024" s="14" t="s">
        <v>85</v>
      </c>
      <c r="AW1024" s="14" t="s">
        <v>4</v>
      </c>
      <c r="AX1024" s="14" t="s">
        <v>83</v>
      </c>
      <c r="AY1024" s="244" t="s">
        <v>156</v>
      </c>
    </row>
    <row r="1025" s="2" customFormat="1" ht="16.5" customHeight="1">
      <c r="A1025" s="39"/>
      <c r="B1025" s="40"/>
      <c r="C1025" s="205" t="s">
        <v>1387</v>
      </c>
      <c r="D1025" s="205" t="s">
        <v>159</v>
      </c>
      <c r="E1025" s="206" t="s">
        <v>1388</v>
      </c>
      <c r="F1025" s="207" t="s">
        <v>1389</v>
      </c>
      <c r="G1025" s="208" t="s">
        <v>317</v>
      </c>
      <c r="H1025" s="209">
        <v>320.56099999999998</v>
      </c>
      <c r="I1025" s="210"/>
      <c r="J1025" s="211">
        <f>ROUND(I1025*H1025,2)</f>
        <v>0</v>
      </c>
      <c r="K1025" s="207" t="s">
        <v>163</v>
      </c>
      <c r="L1025" s="45"/>
      <c r="M1025" s="212" t="s">
        <v>19</v>
      </c>
      <c r="N1025" s="213" t="s">
        <v>46</v>
      </c>
      <c r="O1025" s="85"/>
      <c r="P1025" s="214">
        <f>O1025*H1025</f>
        <v>0</v>
      </c>
      <c r="Q1025" s="214">
        <v>0</v>
      </c>
      <c r="R1025" s="214">
        <f>Q1025*H1025</f>
        <v>0</v>
      </c>
      <c r="S1025" s="214">
        <v>0.00029999999999999997</v>
      </c>
      <c r="T1025" s="215">
        <f>S1025*H1025</f>
        <v>0.096168299999999984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16" t="s">
        <v>321</v>
      </c>
      <c r="AT1025" s="216" t="s">
        <v>159</v>
      </c>
      <c r="AU1025" s="216" t="s">
        <v>85</v>
      </c>
      <c r="AY1025" s="18" t="s">
        <v>156</v>
      </c>
      <c r="BE1025" s="217">
        <f>IF(N1025="základní",J1025,0)</f>
        <v>0</v>
      </c>
      <c r="BF1025" s="217">
        <f>IF(N1025="snížená",J1025,0)</f>
        <v>0</v>
      </c>
      <c r="BG1025" s="217">
        <f>IF(N1025="zákl. přenesená",J1025,0)</f>
        <v>0</v>
      </c>
      <c r="BH1025" s="217">
        <f>IF(N1025="sníž. přenesená",J1025,0)</f>
        <v>0</v>
      </c>
      <c r="BI1025" s="217">
        <f>IF(N1025="nulová",J1025,0)</f>
        <v>0</v>
      </c>
      <c r="BJ1025" s="18" t="s">
        <v>83</v>
      </c>
      <c r="BK1025" s="217">
        <f>ROUND(I1025*H1025,2)</f>
        <v>0</v>
      </c>
      <c r="BL1025" s="18" t="s">
        <v>321</v>
      </c>
      <c r="BM1025" s="216" t="s">
        <v>1390</v>
      </c>
    </row>
    <row r="1026" s="2" customFormat="1">
      <c r="A1026" s="39"/>
      <c r="B1026" s="40"/>
      <c r="C1026" s="41"/>
      <c r="D1026" s="218" t="s">
        <v>166</v>
      </c>
      <c r="E1026" s="41"/>
      <c r="F1026" s="219" t="s">
        <v>1391</v>
      </c>
      <c r="G1026" s="41"/>
      <c r="H1026" s="41"/>
      <c r="I1026" s="220"/>
      <c r="J1026" s="41"/>
      <c r="K1026" s="41"/>
      <c r="L1026" s="45"/>
      <c r="M1026" s="221"/>
      <c r="N1026" s="222"/>
      <c r="O1026" s="85"/>
      <c r="P1026" s="85"/>
      <c r="Q1026" s="85"/>
      <c r="R1026" s="85"/>
      <c r="S1026" s="85"/>
      <c r="T1026" s="86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T1026" s="18" t="s">
        <v>166</v>
      </c>
      <c r="AU1026" s="18" t="s">
        <v>85</v>
      </c>
    </row>
    <row r="1027" s="13" customFormat="1">
      <c r="A1027" s="13"/>
      <c r="B1027" s="223"/>
      <c r="C1027" s="224"/>
      <c r="D1027" s="225" t="s">
        <v>168</v>
      </c>
      <c r="E1027" s="226" t="s">
        <v>19</v>
      </c>
      <c r="F1027" s="227" t="s">
        <v>1371</v>
      </c>
      <c r="G1027" s="224"/>
      <c r="H1027" s="226" t="s">
        <v>19</v>
      </c>
      <c r="I1027" s="228"/>
      <c r="J1027" s="224"/>
      <c r="K1027" s="224"/>
      <c r="L1027" s="229"/>
      <c r="M1027" s="230"/>
      <c r="N1027" s="231"/>
      <c r="O1027" s="231"/>
      <c r="P1027" s="231"/>
      <c r="Q1027" s="231"/>
      <c r="R1027" s="231"/>
      <c r="S1027" s="231"/>
      <c r="T1027" s="23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3" t="s">
        <v>168</v>
      </c>
      <c r="AU1027" s="233" t="s">
        <v>85</v>
      </c>
      <c r="AV1027" s="13" t="s">
        <v>83</v>
      </c>
      <c r="AW1027" s="13" t="s">
        <v>35</v>
      </c>
      <c r="AX1027" s="13" t="s">
        <v>75</v>
      </c>
      <c r="AY1027" s="233" t="s">
        <v>156</v>
      </c>
    </row>
    <row r="1028" s="14" customFormat="1">
      <c r="A1028" s="14"/>
      <c r="B1028" s="234"/>
      <c r="C1028" s="235"/>
      <c r="D1028" s="225" t="s">
        <v>168</v>
      </c>
      <c r="E1028" s="236" t="s">
        <v>19</v>
      </c>
      <c r="F1028" s="237" t="s">
        <v>1392</v>
      </c>
      <c r="G1028" s="235"/>
      <c r="H1028" s="238">
        <v>22.629999999999999</v>
      </c>
      <c r="I1028" s="239"/>
      <c r="J1028" s="235"/>
      <c r="K1028" s="235"/>
      <c r="L1028" s="240"/>
      <c r="M1028" s="241"/>
      <c r="N1028" s="242"/>
      <c r="O1028" s="242"/>
      <c r="P1028" s="242"/>
      <c r="Q1028" s="242"/>
      <c r="R1028" s="242"/>
      <c r="S1028" s="242"/>
      <c r="T1028" s="24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44" t="s">
        <v>168</v>
      </c>
      <c r="AU1028" s="244" t="s">
        <v>85</v>
      </c>
      <c r="AV1028" s="14" t="s">
        <v>85</v>
      </c>
      <c r="AW1028" s="14" t="s">
        <v>35</v>
      </c>
      <c r="AX1028" s="14" t="s">
        <v>75</v>
      </c>
      <c r="AY1028" s="244" t="s">
        <v>156</v>
      </c>
    </row>
    <row r="1029" s="14" customFormat="1">
      <c r="A1029" s="14"/>
      <c r="B1029" s="234"/>
      <c r="C1029" s="235"/>
      <c r="D1029" s="225" t="s">
        <v>168</v>
      </c>
      <c r="E1029" s="236" t="s">
        <v>19</v>
      </c>
      <c r="F1029" s="237" t="s">
        <v>1393</v>
      </c>
      <c r="G1029" s="235"/>
      <c r="H1029" s="238">
        <v>16.170999999999999</v>
      </c>
      <c r="I1029" s="239"/>
      <c r="J1029" s="235"/>
      <c r="K1029" s="235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4" t="s">
        <v>168</v>
      </c>
      <c r="AU1029" s="244" t="s">
        <v>85</v>
      </c>
      <c r="AV1029" s="14" t="s">
        <v>85</v>
      </c>
      <c r="AW1029" s="14" t="s">
        <v>35</v>
      </c>
      <c r="AX1029" s="14" t="s">
        <v>75</v>
      </c>
      <c r="AY1029" s="244" t="s">
        <v>156</v>
      </c>
    </row>
    <row r="1030" s="14" customFormat="1">
      <c r="A1030" s="14"/>
      <c r="B1030" s="234"/>
      <c r="C1030" s="235"/>
      <c r="D1030" s="225" t="s">
        <v>168</v>
      </c>
      <c r="E1030" s="236" t="s">
        <v>19</v>
      </c>
      <c r="F1030" s="237" t="s">
        <v>1394</v>
      </c>
      <c r="G1030" s="235"/>
      <c r="H1030" s="238">
        <v>21.41</v>
      </c>
      <c r="I1030" s="239"/>
      <c r="J1030" s="235"/>
      <c r="K1030" s="235"/>
      <c r="L1030" s="240"/>
      <c r="M1030" s="241"/>
      <c r="N1030" s="242"/>
      <c r="O1030" s="242"/>
      <c r="P1030" s="242"/>
      <c r="Q1030" s="242"/>
      <c r="R1030" s="242"/>
      <c r="S1030" s="242"/>
      <c r="T1030" s="24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44" t="s">
        <v>168</v>
      </c>
      <c r="AU1030" s="244" t="s">
        <v>85</v>
      </c>
      <c r="AV1030" s="14" t="s">
        <v>85</v>
      </c>
      <c r="AW1030" s="14" t="s">
        <v>35</v>
      </c>
      <c r="AX1030" s="14" t="s">
        <v>75</v>
      </c>
      <c r="AY1030" s="244" t="s">
        <v>156</v>
      </c>
    </row>
    <row r="1031" s="14" customFormat="1">
      <c r="A1031" s="14"/>
      <c r="B1031" s="234"/>
      <c r="C1031" s="235"/>
      <c r="D1031" s="225" t="s">
        <v>168</v>
      </c>
      <c r="E1031" s="236" t="s">
        <v>19</v>
      </c>
      <c r="F1031" s="237" t="s">
        <v>1395</v>
      </c>
      <c r="G1031" s="235"/>
      <c r="H1031" s="238">
        <v>17.18</v>
      </c>
      <c r="I1031" s="239"/>
      <c r="J1031" s="235"/>
      <c r="K1031" s="235"/>
      <c r="L1031" s="240"/>
      <c r="M1031" s="241"/>
      <c r="N1031" s="242"/>
      <c r="O1031" s="242"/>
      <c r="P1031" s="242"/>
      <c r="Q1031" s="242"/>
      <c r="R1031" s="242"/>
      <c r="S1031" s="242"/>
      <c r="T1031" s="243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44" t="s">
        <v>168</v>
      </c>
      <c r="AU1031" s="244" t="s">
        <v>85</v>
      </c>
      <c r="AV1031" s="14" t="s">
        <v>85</v>
      </c>
      <c r="AW1031" s="14" t="s">
        <v>35</v>
      </c>
      <c r="AX1031" s="14" t="s">
        <v>75</v>
      </c>
      <c r="AY1031" s="244" t="s">
        <v>156</v>
      </c>
    </row>
    <row r="1032" s="14" customFormat="1">
      <c r="A1032" s="14"/>
      <c r="B1032" s="234"/>
      <c r="C1032" s="235"/>
      <c r="D1032" s="225" t="s">
        <v>168</v>
      </c>
      <c r="E1032" s="236" t="s">
        <v>19</v>
      </c>
      <c r="F1032" s="237" t="s">
        <v>1396</v>
      </c>
      <c r="G1032" s="235"/>
      <c r="H1032" s="238">
        <v>22.149999999999999</v>
      </c>
      <c r="I1032" s="239"/>
      <c r="J1032" s="235"/>
      <c r="K1032" s="235"/>
      <c r="L1032" s="240"/>
      <c r="M1032" s="241"/>
      <c r="N1032" s="242"/>
      <c r="O1032" s="242"/>
      <c r="P1032" s="242"/>
      <c r="Q1032" s="242"/>
      <c r="R1032" s="242"/>
      <c r="S1032" s="242"/>
      <c r="T1032" s="24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44" t="s">
        <v>168</v>
      </c>
      <c r="AU1032" s="244" t="s">
        <v>85</v>
      </c>
      <c r="AV1032" s="14" t="s">
        <v>85</v>
      </c>
      <c r="AW1032" s="14" t="s">
        <v>35</v>
      </c>
      <c r="AX1032" s="14" t="s">
        <v>75</v>
      </c>
      <c r="AY1032" s="244" t="s">
        <v>156</v>
      </c>
    </row>
    <row r="1033" s="14" customFormat="1">
      <c r="A1033" s="14"/>
      <c r="B1033" s="234"/>
      <c r="C1033" s="235"/>
      <c r="D1033" s="225" t="s">
        <v>168</v>
      </c>
      <c r="E1033" s="236" t="s">
        <v>19</v>
      </c>
      <c r="F1033" s="237" t="s">
        <v>1397</v>
      </c>
      <c r="G1033" s="235"/>
      <c r="H1033" s="238">
        <v>16.954999999999998</v>
      </c>
      <c r="I1033" s="239"/>
      <c r="J1033" s="235"/>
      <c r="K1033" s="235"/>
      <c r="L1033" s="240"/>
      <c r="M1033" s="241"/>
      <c r="N1033" s="242"/>
      <c r="O1033" s="242"/>
      <c r="P1033" s="242"/>
      <c r="Q1033" s="242"/>
      <c r="R1033" s="242"/>
      <c r="S1033" s="242"/>
      <c r="T1033" s="24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44" t="s">
        <v>168</v>
      </c>
      <c r="AU1033" s="244" t="s">
        <v>85</v>
      </c>
      <c r="AV1033" s="14" t="s">
        <v>85</v>
      </c>
      <c r="AW1033" s="14" t="s">
        <v>35</v>
      </c>
      <c r="AX1033" s="14" t="s">
        <v>75</v>
      </c>
      <c r="AY1033" s="244" t="s">
        <v>156</v>
      </c>
    </row>
    <row r="1034" s="14" customFormat="1">
      <c r="A1034" s="14"/>
      <c r="B1034" s="234"/>
      <c r="C1034" s="235"/>
      <c r="D1034" s="225" t="s">
        <v>168</v>
      </c>
      <c r="E1034" s="236" t="s">
        <v>19</v>
      </c>
      <c r="F1034" s="237" t="s">
        <v>1398</v>
      </c>
      <c r="G1034" s="235"/>
      <c r="H1034" s="238">
        <v>16.620000000000001</v>
      </c>
      <c r="I1034" s="239"/>
      <c r="J1034" s="235"/>
      <c r="K1034" s="235"/>
      <c r="L1034" s="240"/>
      <c r="M1034" s="241"/>
      <c r="N1034" s="242"/>
      <c r="O1034" s="242"/>
      <c r="P1034" s="242"/>
      <c r="Q1034" s="242"/>
      <c r="R1034" s="242"/>
      <c r="S1034" s="242"/>
      <c r="T1034" s="24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44" t="s">
        <v>168</v>
      </c>
      <c r="AU1034" s="244" t="s">
        <v>85</v>
      </c>
      <c r="AV1034" s="14" t="s">
        <v>85</v>
      </c>
      <c r="AW1034" s="14" t="s">
        <v>35</v>
      </c>
      <c r="AX1034" s="14" t="s">
        <v>75</v>
      </c>
      <c r="AY1034" s="244" t="s">
        <v>156</v>
      </c>
    </row>
    <row r="1035" s="14" customFormat="1">
      <c r="A1035" s="14"/>
      <c r="B1035" s="234"/>
      <c r="C1035" s="235"/>
      <c r="D1035" s="225" t="s">
        <v>168</v>
      </c>
      <c r="E1035" s="236" t="s">
        <v>19</v>
      </c>
      <c r="F1035" s="237" t="s">
        <v>1399</v>
      </c>
      <c r="G1035" s="235"/>
      <c r="H1035" s="238">
        <v>21.805</v>
      </c>
      <c r="I1035" s="239"/>
      <c r="J1035" s="235"/>
      <c r="K1035" s="235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4" t="s">
        <v>168</v>
      </c>
      <c r="AU1035" s="244" t="s">
        <v>85</v>
      </c>
      <c r="AV1035" s="14" t="s">
        <v>85</v>
      </c>
      <c r="AW1035" s="14" t="s">
        <v>35</v>
      </c>
      <c r="AX1035" s="14" t="s">
        <v>75</v>
      </c>
      <c r="AY1035" s="244" t="s">
        <v>156</v>
      </c>
    </row>
    <row r="1036" s="14" customFormat="1">
      <c r="A1036" s="14"/>
      <c r="B1036" s="234"/>
      <c r="C1036" s="235"/>
      <c r="D1036" s="225" t="s">
        <v>168</v>
      </c>
      <c r="E1036" s="236" t="s">
        <v>19</v>
      </c>
      <c r="F1036" s="237" t="s">
        <v>1400</v>
      </c>
      <c r="G1036" s="235"/>
      <c r="H1036" s="238">
        <v>15.949999999999999</v>
      </c>
      <c r="I1036" s="239"/>
      <c r="J1036" s="235"/>
      <c r="K1036" s="235"/>
      <c r="L1036" s="240"/>
      <c r="M1036" s="241"/>
      <c r="N1036" s="242"/>
      <c r="O1036" s="242"/>
      <c r="P1036" s="242"/>
      <c r="Q1036" s="242"/>
      <c r="R1036" s="242"/>
      <c r="S1036" s="242"/>
      <c r="T1036" s="24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44" t="s">
        <v>168</v>
      </c>
      <c r="AU1036" s="244" t="s">
        <v>85</v>
      </c>
      <c r="AV1036" s="14" t="s">
        <v>85</v>
      </c>
      <c r="AW1036" s="14" t="s">
        <v>35</v>
      </c>
      <c r="AX1036" s="14" t="s">
        <v>75</v>
      </c>
      <c r="AY1036" s="244" t="s">
        <v>156</v>
      </c>
    </row>
    <row r="1037" s="14" customFormat="1">
      <c r="A1037" s="14"/>
      <c r="B1037" s="234"/>
      <c r="C1037" s="235"/>
      <c r="D1037" s="225" t="s">
        <v>168</v>
      </c>
      <c r="E1037" s="236" t="s">
        <v>19</v>
      </c>
      <c r="F1037" s="237" t="s">
        <v>1401</v>
      </c>
      <c r="G1037" s="235"/>
      <c r="H1037" s="238">
        <v>50.625</v>
      </c>
      <c r="I1037" s="239"/>
      <c r="J1037" s="235"/>
      <c r="K1037" s="235"/>
      <c r="L1037" s="240"/>
      <c r="M1037" s="241"/>
      <c r="N1037" s="242"/>
      <c r="O1037" s="242"/>
      <c r="P1037" s="242"/>
      <c r="Q1037" s="242"/>
      <c r="R1037" s="242"/>
      <c r="S1037" s="242"/>
      <c r="T1037" s="24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44" t="s">
        <v>168</v>
      </c>
      <c r="AU1037" s="244" t="s">
        <v>85</v>
      </c>
      <c r="AV1037" s="14" t="s">
        <v>85</v>
      </c>
      <c r="AW1037" s="14" t="s">
        <v>35</v>
      </c>
      <c r="AX1037" s="14" t="s">
        <v>75</v>
      </c>
      <c r="AY1037" s="244" t="s">
        <v>156</v>
      </c>
    </row>
    <row r="1038" s="14" customFormat="1">
      <c r="A1038" s="14"/>
      <c r="B1038" s="234"/>
      <c r="C1038" s="235"/>
      <c r="D1038" s="225" t="s">
        <v>168</v>
      </c>
      <c r="E1038" s="236" t="s">
        <v>19</v>
      </c>
      <c r="F1038" s="237" t="s">
        <v>1402</v>
      </c>
      <c r="G1038" s="235"/>
      <c r="H1038" s="238">
        <v>50.064999999999998</v>
      </c>
      <c r="I1038" s="239"/>
      <c r="J1038" s="235"/>
      <c r="K1038" s="235"/>
      <c r="L1038" s="240"/>
      <c r="M1038" s="241"/>
      <c r="N1038" s="242"/>
      <c r="O1038" s="242"/>
      <c r="P1038" s="242"/>
      <c r="Q1038" s="242"/>
      <c r="R1038" s="242"/>
      <c r="S1038" s="242"/>
      <c r="T1038" s="24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44" t="s">
        <v>168</v>
      </c>
      <c r="AU1038" s="244" t="s">
        <v>85</v>
      </c>
      <c r="AV1038" s="14" t="s">
        <v>85</v>
      </c>
      <c r="AW1038" s="14" t="s">
        <v>35</v>
      </c>
      <c r="AX1038" s="14" t="s">
        <v>75</v>
      </c>
      <c r="AY1038" s="244" t="s">
        <v>156</v>
      </c>
    </row>
    <row r="1039" s="14" customFormat="1">
      <c r="A1039" s="14"/>
      <c r="B1039" s="234"/>
      <c r="C1039" s="235"/>
      <c r="D1039" s="225" t="s">
        <v>168</v>
      </c>
      <c r="E1039" s="236" t="s">
        <v>19</v>
      </c>
      <c r="F1039" s="237" t="s">
        <v>1403</v>
      </c>
      <c r="G1039" s="235"/>
      <c r="H1039" s="238">
        <v>13.15</v>
      </c>
      <c r="I1039" s="239"/>
      <c r="J1039" s="235"/>
      <c r="K1039" s="235"/>
      <c r="L1039" s="240"/>
      <c r="M1039" s="241"/>
      <c r="N1039" s="242"/>
      <c r="O1039" s="242"/>
      <c r="P1039" s="242"/>
      <c r="Q1039" s="242"/>
      <c r="R1039" s="242"/>
      <c r="S1039" s="242"/>
      <c r="T1039" s="24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4" t="s">
        <v>168</v>
      </c>
      <c r="AU1039" s="244" t="s">
        <v>85</v>
      </c>
      <c r="AV1039" s="14" t="s">
        <v>85</v>
      </c>
      <c r="AW1039" s="14" t="s">
        <v>35</v>
      </c>
      <c r="AX1039" s="14" t="s">
        <v>75</v>
      </c>
      <c r="AY1039" s="244" t="s">
        <v>156</v>
      </c>
    </row>
    <row r="1040" s="14" customFormat="1">
      <c r="A1040" s="14"/>
      <c r="B1040" s="234"/>
      <c r="C1040" s="235"/>
      <c r="D1040" s="225" t="s">
        <v>168</v>
      </c>
      <c r="E1040" s="236" t="s">
        <v>19</v>
      </c>
      <c r="F1040" s="237" t="s">
        <v>1404</v>
      </c>
      <c r="G1040" s="235"/>
      <c r="H1040" s="238">
        <v>17.609999999999999</v>
      </c>
      <c r="I1040" s="239"/>
      <c r="J1040" s="235"/>
      <c r="K1040" s="235"/>
      <c r="L1040" s="240"/>
      <c r="M1040" s="241"/>
      <c r="N1040" s="242"/>
      <c r="O1040" s="242"/>
      <c r="P1040" s="242"/>
      <c r="Q1040" s="242"/>
      <c r="R1040" s="242"/>
      <c r="S1040" s="242"/>
      <c r="T1040" s="24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4" t="s">
        <v>168</v>
      </c>
      <c r="AU1040" s="244" t="s">
        <v>85</v>
      </c>
      <c r="AV1040" s="14" t="s">
        <v>85</v>
      </c>
      <c r="AW1040" s="14" t="s">
        <v>35</v>
      </c>
      <c r="AX1040" s="14" t="s">
        <v>75</v>
      </c>
      <c r="AY1040" s="244" t="s">
        <v>156</v>
      </c>
    </row>
    <row r="1041" s="14" customFormat="1">
      <c r="A1041" s="14"/>
      <c r="B1041" s="234"/>
      <c r="C1041" s="235"/>
      <c r="D1041" s="225" t="s">
        <v>168</v>
      </c>
      <c r="E1041" s="236" t="s">
        <v>19</v>
      </c>
      <c r="F1041" s="237" t="s">
        <v>1405</v>
      </c>
      <c r="G1041" s="235"/>
      <c r="H1041" s="238">
        <v>13.140000000000001</v>
      </c>
      <c r="I1041" s="239"/>
      <c r="J1041" s="235"/>
      <c r="K1041" s="235"/>
      <c r="L1041" s="240"/>
      <c r="M1041" s="241"/>
      <c r="N1041" s="242"/>
      <c r="O1041" s="242"/>
      <c r="P1041" s="242"/>
      <c r="Q1041" s="242"/>
      <c r="R1041" s="242"/>
      <c r="S1041" s="242"/>
      <c r="T1041" s="24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44" t="s">
        <v>168</v>
      </c>
      <c r="AU1041" s="244" t="s">
        <v>85</v>
      </c>
      <c r="AV1041" s="14" t="s">
        <v>85</v>
      </c>
      <c r="AW1041" s="14" t="s">
        <v>35</v>
      </c>
      <c r="AX1041" s="14" t="s">
        <v>75</v>
      </c>
      <c r="AY1041" s="244" t="s">
        <v>156</v>
      </c>
    </row>
    <row r="1042" s="14" customFormat="1">
      <c r="A1042" s="14"/>
      <c r="B1042" s="234"/>
      <c r="C1042" s="235"/>
      <c r="D1042" s="225" t="s">
        <v>168</v>
      </c>
      <c r="E1042" s="236" t="s">
        <v>19</v>
      </c>
      <c r="F1042" s="237" t="s">
        <v>1406</v>
      </c>
      <c r="G1042" s="235"/>
      <c r="H1042" s="238">
        <v>5.0999999999999996</v>
      </c>
      <c r="I1042" s="239"/>
      <c r="J1042" s="235"/>
      <c r="K1042" s="235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4" t="s">
        <v>168</v>
      </c>
      <c r="AU1042" s="244" t="s">
        <v>85</v>
      </c>
      <c r="AV1042" s="14" t="s">
        <v>85</v>
      </c>
      <c r="AW1042" s="14" t="s">
        <v>35</v>
      </c>
      <c r="AX1042" s="14" t="s">
        <v>75</v>
      </c>
      <c r="AY1042" s="244" t="s">
        <v>156</v>
      </c>
    </row>
    <row r="1043" s="15" customFormat="1">
      <c r="A1043" s="15"/>
      <c r="B1043" s="245"/>
      <c r="C1043" s="246"/>
      <c r="D1043" s="225" t="s">
        <v>168</v>
      </c>
      <c r="E1043" s="247" t="s">
        <v>19</v>
      </c>
      <c r="F1043" s="248" t="s">
        <v>196</v>
      </c>
      <c r="G1043" s="246"/>
      <c r="H1043" s="249">
        <v>320.56099999999998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55" t="s">
        <v>168</v>
      </c>
      <c r="AU1043" s="255" t="s">
        <v>85</v>
      </c>
      <c r="AV1043" s="15" t="s">
        <v>164</v>
      </c>
      <c r="AW1043" s="15" t="s">
        <v>35</v>
      </c>
      <c r="AX1043" s="15" t="s">
        <v>83</v>
      </c>
      <c r="AY1043" s="255" t="s">
        <v>156</v>
      </c>
    </row>
    <row r="1044" s="2" customFormat="1" ht="16.5" customHeight="1">
      <c r="A1044" s="39"/>
      <c r="B1044" s="40"/>
      <c r="C1044" s="205" t="s">
        <v>1407</v>
      </c>
      <c r="D1044" s="205" t="s">
        <v>159</v>
      </c>
      <c r="E1044" s="206" t="s">
        <v>1408</v>
      </c>
      <c r="F1044" s="207" t="s">
        <v>1409</v>
      </c>
      <c r="G1044" s="208" t="s">
        <v>317</v>
      </c>
      <c r="H1044" s="209">
        <v>318.42500000000001</v>
      </c>
      <c r="I1044" s="210"/>
      <c r="J1044" s="211">
        <f>ROUND(I1044*H1044,2)</f>
        <v>0</v>
      </c>
      <c r="K1044" s="207" t="s">
        <v>19</v>
      </c>
      <c r="L1044" s="45"/>
      <c r="M1044" s="212" t="s">
        <v>19</v>
      </c>
      <c r="N1044" s="213" t="s">
        <v>46</v>
      </c>
      <c r="O1044" s="85"/>
      <c r="P1044" s="214">
        <f>O1044*H1044</f>
        <v>0</v>
      </c>
      <c r="Q1044" s="214">
        <v>3.0000000000000001E-05</v>
      </c>
      <c r="R1044" s="214">
        <f>Q1044*H1044</f>
        <v>0.0095527500000000005</v>
      </c>
      <c r="S1044" s="214">
        <v>0</v>
      </c>
      <c r="T1044" s="215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16" t="s">
        <v>321</v>
      </c>
      <c r="AT1044" s="216" t="s">
        <v>159</v>
      </c>
      <c r="AU1044" s="216" t="s">
        <v>85</v>
      </c>
      <c r="AY1044" s="18" t="s">
        <v>156</v>
      </c>
      <c r="BE1044" s="217">
        <f>IF(N1044="základní",J1044,0)</f>
        <v>0</v>
      </c>
      <c r="BF1044" s="217">
        <f>IF(N1044="snížená",J1044,0)</f>
        <v>0</v>
      </c>
      <c r="BG1044" s="217">
        <f>IF(N1044="zákl. přenesená",J1044,0)</f>
        <v>0</v>
      </c>
      <c r="BH1044" s="217">
        <f>IF(N1044="sníž. přenesená",J1044,0)</f>
        <v>0</v>
      </c>
      <c r="BI1044" s="217">
        <f>IF(N1044="nulová",J1044,0)</f>
        <v>0</v>
      </c>
      <c r="BJ1044" s="18" t="s">
        <v>83</v>
      </c>
      <c r="BK1044" s="217">
        <f>ROUND(I1044*H1044,2)</f>
        <v>0</v>
      </c>
      <c r="BL1044" s="18" t="s">
        <v>321</v>
      </c>
      <c r="BM1044" s="216" t="s">
        <v>1410</v>
      </c>
    </row>
    <row r="1045" s="13" customFormat="1">
      <c r="A1045" s="13"/>
      <c r="B1045" s="223"/>
      <c r="C1045" s="224"/>
      <c r="D1045" s="225" t="s">
        <v>168</v>
      </c>
      <c r="E1045" s="226" t="s">
        <v>19</v>
      </c>
      <c r="F1045" s="227" t="s">
        <v>1349</v>
      </c>
      <c r="G1045" s="224"/>
      <c r="H1045" s="226" t="s">
        <v>19</v>
      </c>
      <c r="I1045" s="228"/>
      <c r="J1045" s="224"/>
      <c r="K1045" s="224"/>
      <c r="L1045" s="229"/>
      <c r="M1045" s="230"/>
      <c r="N1045" s="231"/>
      <c r="O1045" s="231"/>
      <c r="P1045" s="231"/>
      <c r="Q1045" s="231"/>
      <c r="R1045" s="231"/>
      <c r="S1045" s="231"/>
      <c r="T1045" s="23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3" t="s">
        <v>168</v>
      </c>
      <c r="AU1045" s="233" t="s">
        <v>85</v>
      </c>
      <c r="AV1045" s="13" t="s">
        <v>83</v>
      </c>
      <c r="AW1045" s="13" t="s">
        <v>35</v>
      </c>
      <c r="AX1045" s="13" t="s">
        <v>75</v>
      </c>
      <c r="AY1045" s="233" t="s">
        <v>156</v>
      </c>
    </row>
    <row r="1046" s="14" customFormat="1">
      <c r="A1046" s="14"/>
      <c r="B1046" s="234"/>
      <c r="C1046" s="235"/>
      <c r="D1046" s="225" t="s">
        <v>168</v>
      </c>
      <c r="E1046" s="236" t="s">
        <v>19</v>
      </c>
      <c r="F1046" s="237" t="s">
        <v>1411</v>
      </c>
      <c r="G1046" s="235"/>
      <c r="H1046" s="238">
        <v>22.41</v>
      </c>
      <c r="I1046" s="239"/>
      <c r="J1046" s="235"/>
      <c r="K1046" s="235"/>
      <c r="L1046" s="240"/>
      <c r="M1046" s="241"/>
      <c r="N1046" s="242"/>
      <c r="O1046" s="242"/>
      <c r="P1046" s="242"/>
      <c r="Q1046" s="242"/>
      <c r="R1046" s="242"/>
      <c r="S1046" s="242"/>
      <c r="T1046" s="24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44" t="s">
        <v>168</v>
      </c>
      <c r="AU1046" s="244" t="s">
        <v>85</v>
      </c>
      <c r="AV1046" s="14" t="s">
        <v>85</v>
      </c>
      <c r="AW1046" s="14" t="s">
        <v>35</v>
      </c>
      <c r="AX1046" s="14" t="s">
        <v>75</v>
      </c>
      <c r="AY1046" s="244" t="s">
        <v>156</v>
      </c>
    </row>
    <row r="1047" s="14" customFormat="1">
      <c r="A1047" s="14"/>
      <c r="B1047" s="234"/>
      <c r="C1047" s="235"/>
      <c r="D1047" s="225" t="s">
        <v>168</v>
      </c>
      <c r="E1047" s="236" t="s">
        <v>19</v>
      </c>
      <c r="F1047" s="237" t="s">
        <v>1412</v>
      </c>
      <c r="G1047" s="235"/>
      <c r="H1047" s="238">
        <v>17.25</v>
      </c>
      <c r="I1047" s="239"/>
      <c r="J1047" s="235"/>
      <c r="K1047" s="235"/>
      <c r="L1047" s="240"/>
      <c r="M1047" s="241"/>
      <c r="N1047" s="242"/>
      <c r="O1047" s="242"/>
      <c r="P1047" s="242"/>
      <c r="Q1047" s="242"/>
      <c r="R1047" s="242"/>
      <c r="S1047" s="242"/>
      <c r="T1047" s="24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44" t="s">
        <v>168</v>
      </c>
      <c r="AU1047" s="244" t="s">
        <v>85</v>
      </c>
      <c r="AV1047" s="14" t="s">
        <v>85</v>
      </c>
      <c r="AW1047" s="14" t="s">
        <v>35</v>
      </c>
      <c r="AX1047" s="14" t="s">
        <v>75</v>
      </c>
      <c r="AY1047" s="244" t="s">
        <v>156</v>
      </c>
    </row>
    <row r="1048" s="14" customFormat="1">
      <c r="A1048" s="14"/>
      <c r="B1048" s="234"/>
      <c r="C1048" s="235"/>
      <c r="D1048" s="225" t="s">
        <v>168</v>
      </c>
      <c r="E1048" s="236" t="s">
        <v>19</v>
      </c>
      <c r="F1048" s="237" t="s">
        <v>1413</v>
      </c>
      <c r="G1048" s="235"/>
      <c r="H1048" s="238">
        <v>21.879999999999999</v>
      </c>
      <c r="I1048" s="239"/>
      <c r="J1048" s="235"/>
      <c r="K1048" s="235"/>
      <c r="L1048" s="240"/>
      <c r="M1048" s="241"/>
      <c r="N1048" s="242"/>
      <c r="O1048" s="242"/>
      <c r="P1048" s="242"/>
      <c r="Q1048" s="242"/>
      <c r="R1048" s="242"/>
      <c r="S1048" s="242"/>
      <c r="T1048" s="24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4" t="s">
        <v>168</v>
      </c>
      <c r="AU1048" s="244" t="s">
        <v>85</v>
      </c>
      <c r="AV1048" s="14" t="s">
        <v>85</v>
      </c>
      <c r="AW1048" s="14" t="s">
        <v>35</v>
      </c>
      <c r="AX1048" s="14" t="s">
        <v>75</v>
      </c>
      <c r="AY1048" s="244" t="s">
        <v>156</v>
      </c>
    </row>
    <row r="1049" s="14" customFormat="1">
      <c r="A1049" s="14"/>
      <c r="B1049" s="234"/>
      <c r="C1049" s="235"/>
      <c r="D1049" s="225" t="s">
        <v>168</v>
      </c>
      <c r="E1049" s="236" t="s">
        <v>19</v>
      </c>
      <c r="F1049" s="237" t="s">
        <v>1414</v>
      </c>
      <c r="G1049" s="235"/>
      <c r="H1049" s="238">
        <v>17.800000000000001</v>
      </c>
      <c r="I1049" s="239"/>
      <c r="J1049" s="235"/>
      <c r="K1049" s="235"/>
      <c r="L1049" s="240"/>
      <c r="M1049" s="241"/>
      <c r="N1049" s="242"/>
      <c r="O1049" s="242"/>
      <c r="P1049" s="242"/>
      <c r="Q1049" s="242"/>
      <c r="R1049" s="242"/>
      <c r="S1049" s="242"/>
      <c r="T1049" s="24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44" t="s">
        <v>168</v>
      </c>
      <c r="AU1049" s="244" t="s">
        <v>85</v>
      </c>
      <c r="AV1049" s="14" t="s">
        <v>85</v>
      </c>
      <c r="AW1049" s="14" t="s">
        <v>35</v>
      </c>
      <c r="AX1049" s="14" t="s">
        <v>75</v>
      </c>
      <c r="AY1049" s="244" t="s">
        <v>156</v>
      </c>
    </row>
    <row r="1050" s="14" customFormat="1">
      <c r="A1050" s="14"/>
      <c r="B1050" s="234"/>
      <c r="C1050" s="235"/>
      <c r="D1050" s="225" t="s">
        <v>168</v>
      </c>
      <c r="E1050" s="236" t="s">
        <v>19</v>
      </c>
      <c r="F1050" s="237" t="s">
        <v>1415</v>
      </c>
      <c r="G1050" s="235"/>
      <c r="H1050" s="238">
        <v>22.43</v>
      </c>
      <c r="I1050" s="239"/>
      <c r="J1050" s="235"/>
      <c r="K1050" s="235"/>
      <c r="L1050" s="240"/>
      <c r="M1050" s="241"/>
      <c r="N1050" s="242"/>
      <c r="O1050" s="242"/>
      <c r="P1050" s="242"/>
      <c r="Q1050" s="242"/>
      <c r="R1050" s="242"/>
      <c r="S1050" s="242"/>
      <c r="T1050" s="24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44" t="s">
        <v>168</v>
      </c>
      <c r="AU1050" s="244" t="s">
        <v>85</v>
      </c>
      <c r="AV1050" s="14" t="s">
        <v>85</v>
      </c>
      <c r="AW1050" s="14" t="s">
        <v>35</v>
      </c>
      <c r="AX1050" s="14" t="s">
        <v>75</v>
      </c>
      <c r="AY1050" s="244" t="s">
        <v>156</v>
      </c>
    </row>
    <row r="1051" s="14" customFormat="1">
      <c r="A1051" s="14"/>
      <c r="B1051" s="234"/>
      <c r="C1051" s="235"/>
      <c r="D1051" s="225" t="s">
        <v>168</v>
      </c>
      <c r="E1051" s="236" t="s">
        <v>19</v>
      </c>
      <c r="F1051" s="237" t="s">
        <v>1416</v>
      </c>
      <c r="G1051" s="235"/>
      <c r="H1051" s="238">
        <v>17.449999999999999</v>
      </c>
      <c r="I1051" s="239"/>
      <c r="J1051" s="235"/>
      <c r="K1051" s="235"/>
      <c r="L1051" s="240"/>
      <c r="M1051" s="241"/>
      <c r="N1051" s="242"/>
      <c r="O1051" s="242"/>
      <c r="P1051" s="242"/>
      <c r="Q1051" s="242"/>
      <c r="R1051" s="242"/>
      <c r="S1051" s="242"/>
      <c r="T1051" s="24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44" t="s">
        <v>168</v>
      </c>
      <c r="AU1051" s="244" t="s">
        <v>85</v>
      </c>
      <c r="AV1051" s="14" t="s">
        <v>85</v>
      </c>
      <c r="AW1051" s="14" t="s">
        <v>35</v>
      </c>
      <c r="AX1051" s="14" t="s">
        <v>75</v>
      </c>
      <c r="AY1051" s="244" t="s">
        <v>156</v>
      </c>
    </row>
    <row r="1052" s="14" customFormat="1">
      <c r="A1052" s="14"/>
      <c r="B1052" s="234"/>
      <c r="C1052" s="235"/>
      <c r="D1052" s="225" t="s">
        <v>168</v>
      </c>
      <c r="E1052" s="236" t="s">
        <v>19</v>
      </c>
      <c r="F1052" s="237" t="s">
        <v>1417</v>
      </c>
      <c r="G1052" s="235"/>
      <c r="H1052" s="238">
        <v>17.050000000000001</v>
      </c>
      <c r="I1052" s="239"/>
      <c r="J1052" s="235"/>
      <c r="K1052" s="235"/>
      <c r="L1052" s="240"/>
      <c r="M1052" s="241"/>
      <c r="N1052" s="242"/>
      <c r="O1052" s="242"/>
      <c r="P1052" s="242"/>
      <c r="Q1052" s="242"/>
      <c r="R1052" s="242"/>
      <c r="S1052" s="242"/>
      <c r="T1052" s="24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4" t="s">
        <v>168</v>
      </c>
      <c r="AU1052" s="244" t="s">
        <v>85</v>
      </c>
      <c r="AV1052" s="14" t="s">
        <v>85</v>
      </c>
      <c r="AW1052" s="14" t="s">
        <v>35</v>
      </c>
      <c r="AX1052" s="14" t="s">
        <v>75</v>
      </c>
      <c r="AY1052" s="244" t="s">
        <v>156</v>
      </c>
    </row>
    <row r="1053" s="14" customFormat="1">
      <c r="A1053" s="14"/>
      <c r="B1053" s="234"/>
      <c r="C1053" s="235"/>
      <c r="D1053" s="225" t="s">
        <v>168</v>
      </c>
      <c r="E1053" s="236" t="s">
        <v>19</v>
      </c>
      <c r="F1053" s="237" t="s">
        <v>1418</v>
      </c>
      <c r="G1053" s="235"/>
      <c r="H1053" s="238">
        <v>22.645</v>
      </c>
      <c r="I1053" s="239"/>
      <c r="J1053" s="235"/>
      <c r="K1053" s="235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44" t="s">
        <v>168</v>
      </c>
      <c r="AU1053" s="244" t="s">
        <v>85</v>
      </c>
      <c r="AV1053" s="14" t="s">
        <v>85</v>
      </c>
      <c r="AW1053" s="14" t="s">
        <v>35</v>
      </c>
      <c r="AX1053" s="14" t="s">
        <v>75</v>
      </c>
      <c r="AY1053" s="244" t="s">
        <v>156</v>
      </c>
    </row>
    <row r="1054" s="14" customFormat="1">
      <c r="A1054" s="14"/>
      <c r="B1054" s="234"/>
      <c r="C1054" s="235"/>
      <c r="D1054" s="225" t="s">
        <v>168</v>
      </c>
      <c r="E1054" s="236" t="s">
        <v>19</v>
      </c>
      <c r="F1054" s="237" t="s">
        <v>1419</v>
      </c>
      <c r="G1054" s="235"/>
      <c r="H1054" s="238">
        <v>16.120000000000001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44" t="s">
        <v>168</v>
      </c>
      <c r="AU1054" s="244" t="s">
        <v>85</v>
      </c>
      <c r="AV1054" s="14" t="s">
        <v>85</v>
      </c>
      <c r="AW1054" s="14" t="s">
        <v>35</v>
      </c>
      <c r="AX1054" s="14" t="s">
        <v>75</v>
      </c>
      <c r="AY1054" s="244" t="s">
        <v>156</v>
      </c>
    </row>
    <row r="1055" s="14" customFormat="1">
      <c r="A1055" s="14"/>
      <c r="B1055" s="234"/>
      <c r="C1055" s="235"/>
      <c r="D1055" s="225" t="s">
        <v>168</v>
      </c>
      <c r="E1055" s="236" t="s">
        <v>19</v>
      </c>
      <c r="F1055" s="237" t="s">
        <v>1420</v>
      </c>
      <c r="G1055" s="235"/>
      <c r="H1055" s="238">
        <v>84.254999999999995</v>
      </c>
      <c r="I1055" s="239"/>
      <c r="J1055" s="235"/>
      <c r="K1055" s="235"/>
      <c r="L1055" s="240"/>
      <c r="M1055" s="241"/>
      <c r="N1055" s="242"/>
      <c r="O1055" s="242"/>
      <c r="P1055" s="242"/>
      <c r="Q1055" s="242"/>
      <c r="R1055" s="242"/>
      <c r="S1055" s="242"/>
      <c r="T1055" s="24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44" t="s">
        <v>168</v>
      </c>
      <c r="AU1055" s="244" t="s">
        <v>85</v>
      </c>
      <c r="AV1055" s="14" t="s">
        <v>85</v>
      </c>
      <c r="AW1055" s="14" t="s">
        <v>35</v>
      </c>
      <c r="AX1055" s="14" t="s">
        <v>75</v>
      </c>
      <c r="AY1055" s="244" t="s">
        <v>156</v>
      </c>
    </row>
    <row r="1056" s="14" customFormat="1">
      <c r="A1056" s="14"/>
      <c r="B1056" s="234"/>
      <c r="C1056" s="235"/>
      <c r="D1056" s="225" t="s">
        <v>168</v>
      </c>
      <c r="E1056" s="236" t="s">
        <v>19</v>
      </c>
      <c r="F1056" s="237" t="s">
        <v>1421</v>
      </c>
      <c r="G1056" s="235"/>
      <c r="H1056" s="238">
        <v>6.9749999999999996</v>
      </c>
      <c r="I1056" s="239"/>
      <c r="J1056" s="235"/>
      <c r="K1056" s="235"/>
      <c r="L1056" s="240"/>
      <c r="M1056" s="241"/>
      <c r="N1056" s="242"/>
      <c r="O1056" s="242"/>
      <c r="P1056" s="242"/>
      <c r="Q1056" s="242"/>
      <c r="R1056" s="242"/>
      <c r="S1056" s="242"/>
      <c r="T1056" s="24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4" t="s">
        <v>168</v>
      </c>
      <c r="AU1056" s="244" t="s">
        <v>85</v>
      </c>
      <c r="AV1056" s="14" t="s">
        <v>85</v>
      </c>
      <c r="AW1056" s="14" t="s">
        <v>35</v>
      </c>
      <c r="AX1056" s="14" t="s">
        <v>75</v>
      </c>
      <c r="AY1056" s="244" t="s">
        <v>156</v>
      </c>
    </row>
    <row r="1057" s="14" customFormat="1">
      <c r="A1057" s="14"/>
      <c r="B1057" s="234"/>
      <c r="C1057" s="235"/>
      <c r="D1057" s="225" t="s">
        <v>168</v>
      </c>
      <c r="E1057" s="236" t="s">
        <v>19</v>
      </c>
      <c r="F1057" s="237" t="s">
        <v>1422</v>
      </c>
      <c r="G1057" s="235"/>
      <c r="H1057" s="238">
        <v>12.4</v>
      </c>
      <c r="I1057" s="239"/>
      <c r="J1057" s="235"/>
      <c r="K1057" s="235"/>
      <c r="L1057" s="240"/>
      <c r="M1057" s="241"/>
      <c r="N1057" s="242"/>
      <c r="O1057" s="242"/>
      <c r="P1057" s="242"/>
      <c r="Q1057" s="242"/>
      <c r="R1057" s="242"/>
      <c r="S1057" s="242"/>
      <c r="T1057" s="24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44" t="s">
        <v>168</v>
      </c>
      <c r="AU1057" s="244" t="s">
        <v>85</v>
      </c>
      <c r="AV1057" s="14" t="s">
        <v>85</v>
      </c>
      <c r="AW1057" s="14" t="s">
        <v>35</v>
      </c>
      <c r="AX1057" s="14" t="s">
        <v>75</v>
      </c>
      <c r="AY1057" s="244" t="s">
        <v>156</v>
      </c>
    </row>
    <row r="1058" s="14" customFormat="1">
      <c r="A1058" s="14"/>
      <c r="B1058" s="234"/>
      <c r="C1058" s="235"/>
      <c r="D1058" s="225" t="s">
        <v>168</v>
      </c>
      <c r="E1058" s="236" t="s">
        <v>19</v>
      </c>
      <c r="F1058" s="237" t="s">
        <v>1423</v>
      </c>
      <c r="G1058" s="235"/>
      <c r="H1058" s="238">
        <v>18.550000000000001</v>
      </c>
      <c r="I1058" s="239"/>
      <c r="J1058" s="235"/>
      <c r="K1058" s="235"/>
      <c r="L1058" s="240"/>
      <c r="M1058" s="241"/>
      <c r="N1058" s="242"/>
      <c r="O1058" s="242"/>
      <c r="P1058" s="242"/>
      <c r="Q1058" s="242"/>
      <c r="R1058" s="242"/>
      <c r="S1058" s="242"/>
      <c r="T1058" s="24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4" t="s">
        <v>168</v>
      </c>
      <c r="AU1058" s="244" t="s">
        <v>85</v>
      </c>
      <c r="AV1058" s="14" t="s">
        <v>85</v>
      </c>
      <c r="AW1058" s="14" t="s">
        <v>35</v>
      </c>
      <c r="AX1058" s="14" t="s">
        <v>75</v>
      </c>
      <c r="AY1058" s="244" t="s">
        <v>156</v>
      </c>
    </row>
    <row r="1059" s="14" customFormat="1">
      <c r="A1059" s="14"/>
      <c r="B1059" s="234"/>
      <c r="C1059" s="235"/>
      <c r="D1059" s="225" t="s">
        <v>168</v>
      </c>
      <c r="E1059" s="236" t="s">
        <v>19</v>
      </c>
      <c r="F1059" s="237" t="s">
        <v>1424</v>
      </c>
      <c r="G1059" s="235"/>
      <c r="H1059" s="238">
        <v>12.9</v>
      </c>
      <c r="I1059" s="239"/>
      <c r="J1059" s="235"/>
      <c r="K1059" s="235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4" t="s">
        <v>168</v>
      </c>
      <c r="AU1059" s="244" t="s">
        <v>85</v>
      </c>
      <c r="AV1059" s="14" t="s">
        <v>85</v>
      </c>
      <c r="AW1059" s="14" t="s">
        <v>35</v>
      </c>
      <c r="AX1059" s="14" t="s">
        <v>75</v>
      </c>
      <c r="AY1059" s="244" t="s">
        <v>156</v>
      </c>
    </row>
    <row r="1060" s="13" customFormat="1">
      <c r="A1060" s="13"/>
      <c r="B1060" s="223"/>
      <c r="C1060" s="224"/>
      <c r="D1060" s="225" t="s">
        <v>168</v>
      </c>
      <c r="E1060" s="226" t="s">
        <v>19</v>
      </c>
      <c r="F1060" s="227" t="s">
        <v>202</v>
      </c>
      <c r="G1060" s="224"/>
      <c r="H1060" s="226" t="s">
        <v>19</v>
      </c>
      <c r="I1060" s="228"/>
      <c r="J1060" s="224"/>
      <c r="K1060" s="224"/>
      <c r="L1060" s="229"/>
      <c r="M1060" s="230"/>
      <c r="N1060" s="231"/>
      <c r="O1060" s="231"/>
      <c r="P1060" s="231"/>
      <c r="Q1060" s="231"/>
      <c r="R1060" s="231"/>
      <c r="S1060" s="231"/>
      <c r="T1060" s="23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33" t="s">
        <v>168</v>
      </c>
      <c r="AU1060" s="233" t="s">
        <v>85</v>
      </c>
      <c r="AV1060" s="13" t="s">
        <v>83</v>
      </c>
      <c r="AW1060" s="13" t="s">
        <v>35</v>
      </c>
      <c r="AX1060" s="13" t="s">
        <v>75</v>
      </c>
      <c r="AY1060" s="233" t="s">
        <v>156</v>
      </c>
    </row>
    <row r="1061" s="14" customFormat="1">
      <c r="A1061" s="14"/>
      <c r="B1061" s="234"/>
      <c r="C1061" s="235"/>
      <c r="D1061" s="225" t="s">
        <v>168</v>
      </c>
      <c r="E1061" s="236" t="s">
        <v>19</v>
      </c>
      <c r="F1061" s="237" t="s">
        <v>1425</v>
      </c>
      <c r="G1061" s="235"/>
      <c r="H1061" s="238">
        <v>8.3100000000000005</v>
      </c>
      <c r="I1061" s="239"/>
      <c r="J1061" s="235"/>
      <c r="K1061" s="235"/>
      <c r="L1061" s="240"/>
      <c r="M1061" s="241"/>
      <c r="N1061" s="242"/>
      <c r="O1061" s="242"/>
      <c r="P1061" s="242"/>
      <c r="Q1061" s="242"/>
      <c r="R1061" s="242"/>
      <c r="S1061" s="242"/>
      <c r="T1061" s="24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44" t="s">
        <v>168</v>
      </c>
      <c r="AU1061" s="244" t="s">
        <v>85</v>
      </c>
      <c r="AV1061" s="14" t="s">
        <v>85</v>
      </c>
      <c r="AW1061" s="14" t="s">
        <v>35</v>
      </c>
      <c r="AX1061" s="14" t="s">
        <v>75</v>
      </c>
      <c r="AY1061" s="244" t="s">
        <v>156</v>
      </c>
    </row>
    <row r="1062" s="15" customFormat="1">
      <c r="A1062" s="15"/>
      <c r="B1062" s="245"/>
      <c r="C1062" s="246"/>
      <c r="D1062" s="225" t="s">
        <v>168</v>
      </c>
      <c r="E1062" s="247" t="s">
        <v>19</v>
      </c>
      <c r="F1062" s="248" t="s">
        <v>196</v>
      </c>
      <c r="G1062" s="246"/>
      <c r="H1062" s="249">
        <v>318.42499999999995</v>
      </c>
      <c r="I1062" s="250"/>
      <c r="J1062" s="246"/>
      <c r="K1062" s="246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55" t="s">
        <v>168</v>
      </c>
      <c r="AU1062" s="255" t="s">
        <v>85</v>
      </c>
      <c r="AV1062" s="15" t="s">
        <v>164</v>
      </c>
      <c r="AW1062" s="15" t="s">
        <v>35</v>
      </c>
      <c r="AX1062" s="15" t="s">
        <v>83</v>
      </c>
      <c r="AY1062" s="255" t="s">
        <v>156</v>
      </c>
    </row>
    <row r="1063" s="2" customFormat="1" ht="16.5" customHeight="1">
      <c r="A1063" s="39"/>
      <c r="B1063" s="40"/>
      <c r="C1063" s="205" t="s">
        <v>1426</v>
      </c>
      <c r="D1063" s="205" t="s">
        <v>159</v>
      </c>
      <c r="E1063" s="206" t="s">
        <v>1427</v>
      </c>
      <c r="F1063" s="207" t="s">
        <v>1428</v>
      </c>
      <c r="G1063" s="208" t="s">
        <v>317</v>
      </c>
      <c r="H1063" s="209">
        <v>318.42500000000001</v>
      </c>
      <c r="I1063" s="210"/>
      <c r="J1063" s="211">
        <f>ROUND(I1063*H1063,2)</f>
        <v>0</v>
      </c>
      <c r="K1063" s="207" t="s">
        <v>19</v>
      </c>
      <c r="L1063" s="45"/>
      <c r="M1063" s="212" t="s">
        <v>19</v>
      </c>
      <c r="N1063" s="213" t="s">
        <v>46</v>
      </c>
      <c r="O1063" s="85"/>
      <c r="P1063" s="214">
        <f>O1063*H1063</f>
        <v>0</v>
      </c>
      <c r="Q1063" s="214">
        <v>0</v>
      </c>
      <c r="R1063" s="214">
        <f>Q1063*H1063</f>
        <v>0</v>
      </c>
      <c r="S1063" s="214">
        <v>0</v>
      </c>
      <c r="T1063" s="215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16" t="s">
        <v>321</v>
      </c>
      <c r="AT1063" s="216" t="s">
        <v>159</v>
      </c>
      <c r="AU1063" s="216" t="s">
        <v>85</v>
      </c>
      <c r="AY1063" s="18" t="s">
        <v>156</v>
      </c>
      <c r="BE1063" s="217">
        <f>IF(N1063="základní",J1063,0)</f>
        <v>0</v>
      </c>
      <c r="BF1063" s="217">
        <f>IF(N1063="snížená",J1063,0)</f>
        <v>0</v>
      </c>
      <c r="BG1063" s="217">
        <f>IF(N1063="zákl. přenesená",J1063,0)</f>
        <v>0</v>
      </c>
      <c r="BH1063" s="217">
        <f>IF(N1063="sníž. přenesená",J1063,0)</f>
        <v>0</v>
      </c>
      <c r="BI1063" s="217">
        <f>IF(N1063="nulová",J1063,0)</f>
        <v>0</v>
      </c>
      <c r="BJ1063" s="18" t="s">
        <v>83</v>
      </c>
      <c r="BK1063" s="217">
        <f>ROUND(I1063*H1063,2)</f>
        <v>0</v>
      </c>
      <c r="BL1063" s="18" t="s">
        <v>321</v>
      </c>
      <c r="BM1063" s="216" t="s">
        <v>1429</v>
      </c>
    </row>
    <row r="1064" s="2" customFormat="1" ht="16.5" customHeight="1">
      <c r="A1064" s="39"/>
      <c r="B1064" s="40"/>
      <c r="C1064" s="205" t="s">
        <v>1430</v>
      </c>
      <c r="D1064" s="205" t="s">
        <v>159</v>
      </c>
      <c r="E1064" s="206" t="s">
        <v>1431</v>
      </c>
      <c r="F1064" s="207" t="s">
        <v>1432</v>
      </c>
      <c r="G1064" s="208" t="s">
        <v>317</v>
      </c>
      <c r="H1064" s="209">
        <v>318.42500000000001</v>
      </c>
      <c r="I1064" s="210"/>
      <c r="J1064" s="211">
        <f>ROUND(I1064*H1064,2)</f>
        <v>0</v>
      </c>
      <c r="K1064" s="207" t="s">
        <v>19</v>
      </c>
      <c r="L1064" s="45"/>
      <c r="M1064" s="212" t="s">
        <v>19</v>
      </c>
      <c r="N1064" s="213" t="s">
        <v>46</v>
      </c>
      <c r="O1064" s="85"/>
      <c r="P1064" s="214">
        <f>O1064*H1064</f>
        <v>0</v>
      </c>
      <c r="Q1064" s="214">
        <v>0</v>
      </c>
      <c r="R1064" s="214">
        <f>Q1064*H1064</f>
        <v>0</v>
      </c>
      <c r="S1064" s="214">
        <v>0</v>
      </c>
      <c r="T1064" s="215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16" t="s">
        <v>321</v>
      </c>
      <c r="AT1064" s="216" t="s">
        <v>159</v>
      </c>
      <c r="AU1064" s="216" t="s">
        <v>85</v>
      </c>
      <c r="AY1064" s="18" t="s">
        <v>156</v>
      </c>
      <c r="BE1064" s="217">
        <f>IF(N1064="základní",J1064,0)</f>
        <v>0</v>
      </c>
      <c r="BF1064" s="217">
        <f>IF(N1064="snížená",J1064,0)</f>
        <v>0</v>
      </c>
      <c r="BG1064" s="217">
        <f>IF(N1064="zákl. přenesená",J1064,0)</f>
        <v>0</v>
      </c>
      <c r="BH1064" s="217">
        <f>IF(N1064="sníž. přenesená",J1064,0)</f>
        <v>0</v>
      </c>
      <c r="BI1064" s="217">
        <f>IF(N1064="nulová",J1064,0)</f>
        <v>0</v>
      </c>
      <c r="BJ1064" s="18" t="s">
        <v>83</v>
      </c>
      <c r="BK1064" s="217">
        <f>ROUND(I1064*H1064,2)</f>
        <v>0</v>
      </c>
      <c r="BL1064" s="18" t="s">
        <v>321</v>
      </c>
      <c r="BM1064" s="216" t="s">
        <v>1433</v>
      </c>
    </row>
    <row r="1065" s="2" customFormat="1" ht="16.5" customHeight="1">
      <c r="A1065" s="39"/>
      <c r="B1065" s="40"/>
      <c r="C1065" s="205" t="s">
        <v>1434</v>
      </c>
      <c r="D1065" s="205" t="s">
        <v>159</v>
      </c>
      <c r="E1065" s="206" t="s">
        <v>1435</v>
      </c>
      <c r="F1065" s="207" t="s">
        <v>1436</v>
      </c>
      <c r="G1065" s="208" t="s">
        <v>317</v>
      </c>
      <c r="H1065" s="209">
        <v>15</v>
      </c>
      <c r="I1065" s="210"/>
      <c r="J1065" s="211">
        <f>ROUND(I1065*H1065,2)</f>
        <v>0</v>
      </c>
      <c r="K1065" s="207" t="s">
        <v>163</v>
      </c>
      <c r="L1065" s="45"/>
      <c r="M1065" s="212" t="s">
        <v>19</v>
      </c>
      <c r="N1065" s="213" t="s">
        <v>46</v>
      </c>
      <c r="O1065" s="85"/>
      <c r="P1065" s="214">
        <f>O1065*H1065</f>
        <v>0</v>
      </c>
      <c r="Q1065" s="214">
        <v>0</v>
      </c>
      <c r="R1065" s="214">
        <f>Q1065*H1065</f>
        <v>0</v>
      </c>
      <c r="S1065" s="214">
        <v>0</v>
      </c>
      <c r="T1065" s="215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16" t="s">
        <v>321</v>
      </c>
      <c r="AT1065" s="216" t="s">
        <v>159</v>
      </c>
      <c r="AU1065" s="216" t="s">
        <v>85</v>
      </c>
      <c r="AY1065" s="18" t="s">
        <v>156</v>
      </c>
      <c r="BE1065" s="217">
        <f>IF(N1065="základní",J1065,0)</f>
        <v>0</v>
      </c>
      <c r="BF1065" s="217">
        <f>IF(N1065="snížená",J1065,0)</f>
        <v>0</v>
      </c>
      <c r="BG1065" s="217">
        <f>IF(N1065="zákl. přenesená",J1065,0)</f>
        <v>0</v>
      </c>
      <c r="BH1065" s="217">
        <f>IF(N1065="sníž. přenesená",J1065,0)</f>
        <v>0</v>
      </c>
      <c r="BI1065" s="217">
        <f>IF(N1065="nulová",J1065,0)</f>
        <v>0</v>
      </c>
      <c r="BJ1065" s="18" t="s">
        <v>83</v>
      </c>
      <c r="BK1065" s="217">
        <f>ROUND(I1065*H1065,2)</f>
        <v>0</v>
      </c>
      <c r="BL1065" s="18" t="s">
        <v>321</v>
      </c>
      <c r="BM1065" s="216" t="s">
        <v>1437</v>
      </c>
    </row>
    <row r="1066" s="2" customFormat="1">
      <c r="A1066" s="39"/>
      <c r="B1066" s="40"/>
      <c r="C1066" s="41"/>
      <c r="D1066" s="218" t="s">
        <v>166</v>
      </c>
      <c r="E1066" s="41"/>
      <c r="F1066" s="219" t="s">
        <v>1438</v>
      </c>
      <c r="G1066" s="41"/>
      <c r="H1066" s="41"/>
      <c r="I1066" s="220"/>
      <c r="J1066" s="41"/>
      <c r="K1066" s="41"/>
      <c r="L1066" s="45"/>
      <c r="M1066" s="221"/>
      <c r="N1066" s="222"/>
      <c r="O1066" s="85"/>
      <c r="P1066" s="85"/>
      <c r="Q1066" s="85"/>
      <c r="R1066" s="85"/>
      <c r="S1066" s="85"/>
      <c r="T1066" s="86"/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T1066" s="18" t="s">
        <v>166</v>
      </c>
      <c r="AU1066" s="18" t="s">
        <v>85</v>
      </c>
    </row>
    <row r="1067" s="2" customFormat="1" ht="16.5" customHeight="1">
      <c r="A1067" s="39"/>
      <c r="B1067" s="40"/>
      <c r="C1067" s="256" t="s">
        <v>1439</v>
      </c>
      <c r="D1067" s="256" t="s">
        <v>299</v>
      </c>
      <c r="E1067" s="257" t="s">
        <v>1440</v>
      </c>
      <c r="F1067" s="258" t="s">
        <v>1441</v>
      </c>
      <c r="G1067" s="259" t="s">
        <v>317</v>
      </c>
      <c r="H1067" s="260">
        <v>15.300000000000001</v>
      </c>
      <c r="I1067" s="261"/>
      <c r="J1067" s="262">
        <f>ROUND(I1067*H1067,2)</f>
        <v>0</v>
      </c>
      <c r="K1067" s="258" t="s">
        <v>19</v>
      </c>
      <c r="L1067" s="263"/>
      <c r="M1067" s="264" t="s">
        <v>19</v>
      </c>
      <c r="N1067" s="265" t="s">
        <v>46</v>
      </c>
      <c r="O1067" s="85"/>
      <c r="P1067" s="214">
        <f>O1067*H1067</f>
        <v>0</v>
      </c>
      <c r="Q1067" s="214">
        <v>0.00017000000000000001</v>
      </c>
      <c r="R1067" s="214">
        <f>Q1067*H1067</f>
        <v>0.0026010000000000004</v>
      </c>
      <c r="S1067" s="214">
        <v>0</v>
      </c>
      <c r="T1067" s="215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16" t="s">
        <v>414</v>
      </c>
      <c r="AT1067" s="216" t="s">
        <v>299</v>
      </c>
      <c r="AU1067" s="216" t="s">
        <v>85</v>
      </c>
      <c r="AY1067" s="18" t="s">
        <v>156</v>
      </c>
      <c r="BE1067" s="217">
        <f>IF(N1067="základní",J1067,0)</f>
        <v>0</v>
      </c>
      <c r="BF1067" s="217">
        <f>IF(N1067="snížená",J1067,0)</f>
        <v>0</v>
      </c>
      <c r="BG1067" s="217">
        <f>IF(N1067="zákl. přenesená",J1067,0)</f>
        <v>0</v>
      </c>
      <c r="BH1067" s="217">
        <f>IF(N1067="sníž. přenesená",J1067,0)</f>
        <v>0</v>
      </c>
      <c r="BI1067" s="217">
        <f>IF(N1067="nulová",J1067,0)</f>
        <v>0</v>
      </c>
      <c r="BJ1067" s="18" t="s">
        <v>83</v>
      </c>
      <c r="BK1067" s="217">
        <f>ROUND(I1067*H1067,2)</f>
        <v>0</v>
      </c>
      <c r="BL1067" s="18" t="s">
        <v>321</v>
      </c>
      <c r="BM1067" s="216" t="s">
        <v>1442</v>
      </c>
    </row>
    <row r="1068" s="14" customFormat="1">
      <c r="A1068" s="14"/>
      <c r="B1068" s="234"/>
      <c r="C1068" s="235"/>
      <c r="D1068" s="225" t="s">
        <v>168</v>
      </c>
      <c r="E1068" s="235"/>
      <c r="F1068" s="237" t="s">
        <v>1443</v>
      </c>
      <c r="G1068" s="235"/>
      <c r="H1068" s="238">
        <v>15.300000000000001</v>
      </c>
      <c r="I1068" s="239"/>
      <c r="J1068" s="235"/>
      <c r="K1068" s="235"/>
      <c r="L1068" s="240"/>
      <c r="M1068" s="241"/>
      <c r="N1068" s="242"/>
      <c r="O1068" s="242"/>
      <c r="P1068" s="242"/>
      <c r="Q1068" s="242"/>
      <c r="R1068" s="242"/>
      <c r="S1068" s="242"/>
      <c r="T1068" s="24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44" t="s">
        <v>168</v>
      </c>
      <c r="AU1068" s="244" t="s">
        <v>85</v>
      </c>
      <c r="AV1068" s="14" t="s">
        <v>85</v>
      </c>
      <c r="AW1068" s="14" t="s">
        <v>4</v>
      </c>
      <c r="AX1068" s="14" t="s">
        <v>83</v>
      </c>
      <c r="AY1068" s="244" t="s">
        <v>156</v>
      </c>
    </row>
    <row r="1069" s="2" customFormat="1" ht="16.5" customHeight="1">
      <c r="A1069" s="39"/>
      <c r="B1069" s="40"/>
      <c r="C1069" s="205" t="s">
        <v>1444</v>
      </c>
      <c r="D1069" s="205" t="s">
        <v>159</v>
      </c>
      <c r="E1069" s="206" t="s">
        <v>1445</v>
      </c>
      <c r="F1069" s="207" t="s">
        <v>1446</v>
      </c>
      <c r="G1069" s="208" t="s">
        <v>162</v>
      </c>
      <c r="H1069" s="209">
        <v>338.94</v>
      </c>
      <c r="I1069" s="210"/>
      <c r="J1069" s="211">
        <f>ROUND(I1069*H1069,2)</f>
        <v>0</v>
      </c>
      <c r="K1069" s="207" t="s">
        <v>163</v>
      </c>
      <c r="L1069" s="45"/>
      <c r="M1069" s="212" t="s">
        <v>19</v>
      </c>
      <c r="N1069" s="213" t="s">
        <v>46</v>
      </c>
      <c r="O1069" s="85"/>
      <c r="P1069" s="214">
        <f>O1069*H1069</f>
        <v>0</v>
      </c>
      <c r="Q1069" s="214">
        <v>0</v>
      </c>
      <c r="R1069" s="214">
        <f>Q1069*H1069</f>
        <v>0</v>
      </c>
      <c r="S1069" s="214">
        <v>0</v>
      </c>
      <c r="T1069" s="215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16" t="s">
        <v>321</v>
      </c>
      <c r="AT1069" s="216" t="s">
        <v>159</v>
      </c>
      <c r="AU1069" s="216" t="s">
        <v>85</v>
      </c>
      <c r="AY1069" s="18" t="s">
        <v>156</v>
      </c>
      <c r="BE1069" s="217">
        <f>IF(N1069="základní",J1069,0)</f>
        <v>0</v>
      </c>
      <c r="BF1069" s="217">
        <f>IF(N1069="snížená",J1069,0)</f>
        <v>0</v>
      </c>
      <c r="BG1069" s="217">
        <f>IF(N1069="zákl. přenesená",J1069,0)</f>
        <v>0</v>
      </c>
      <c r="BH1069" s="217">
        <f>IF(N1069="sníž. přenesená",J1069,0)</f>
        <v>0</v>
      </c>
      <c r="BI1069" s="217">
        <f>IF(N1069="nulová",J1069,0)</f>
        <v>0</v>
      </c>
      <c r="BJ1069" s="18" t="s">
        <v>83</v>
      </c>
      <c r="BK1069" s="217">
        <f>ROUND(I1069*H1069,2)</f>
        <v>0</v>
      </c>
      <c r="BL1069" s="18" t="s">
        <v>321</v>
      </c>
      <c r="BM1069" s="216" t="s">
        <v>1447</v>
      </c>
    </row>
    <row r="1070" s="2" customFormat="1">
      <c r="A1070" s="39"/>
      <c r="B1070" s="40"/>
      <c r="C1070" s="41"/>
      <c r="D1070" s="218" t="s">
        <v>166</v>
      </c>
      <c r="E1070" s="41"/>
      <c r="F1070" s="219" t="s">
        <v>1448</v>
      </c>
      <c r="G1070" s="41"/>
      <c r="H1070" s="41"/>
      <c r="I1070" s="220"/>
      <c r="J1070" s="41"/>
      <c r="K1070" s="41"/>
      <c r="L1070" s="45"/>
      <c r="M1070" s="221"/>
      <c r="N1070" s="222"/>
      <c r="O1070" s="85"/>
      <c r="P1070" s="85"/>
      <c r="Q1070" s="85"/>
      <c r="R1070" s="85"/>
      <c r="S1070" s="85"/>
      <c r="T1070" s="86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18" t="s">
        <v>166</v>
      </c>
      <c r="AU1070" s="18" t="s">
        <v>85</v>
      </c>
    </row>
    <row r="1071" s="2" customFormat="1" ht="16.5" customHeight="1">
      <c r="A1071" s="39"/>
      <c r="B1071" s="40"/>
      <c r="C1071" s="205" t="s">
        <v>1449</v>
      </c>
      <c r="D1071" s="205" t="s">
        <v>159</v>
      </c>
      <c r="E1071" s="206" t="s">
        <v>1450</v>
      </c>
      <c r="F1071" s="207" t="s">
        <v>1451</v>
      </c>
      <c r="G1071" s="208" t="s">
        <v>162</v>
      </c>
      <c r="H1071" s="209">
        <v>338.94</v>
      </c>
      <c r="I1071" s="210"/>
      <c r="J1071" s="211">
        <f>ROUND(I1071*H1071,2)</f>
        <v>0</v>
      </c>
      <c r="K1071" s="207" t="s">
        <v>163</v>
      </c>
      <c r="L1071" s="45"/>
      <c r="M1071" s="212" t="s">
        <v>19</v>
      </c>
      <c r="N1071" s="213" t="s">
        <v>46</v>
      </c>
      <c r="O1071" s="85"/>
      <c r="P1071" s="214">
        <f>O1071*H1071</f>
        <v>0</v>
      </c>
      <c r="Q1071" s="214">
        <v>3.0000000000000001E-05</v>
      </c>
      <c r="R1071" s="214">
        <f>Q1071*H1071</f>
        <v>0.010168200000000001</v>
      </c>
      <c r="S1071" s="214">
        <v>0</v>
      </c>
      <c r="T1071" s="215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16" t="s">
        <v>321</v>
      </c>
      <c r="AT1071" s="216" t="s">
        <v>159</v>
      </c>
      <c r="AU1071" s="216" t="s">
        <v>85</v>
      </c>
      <c r="AY1071" s="18" t="s">
        <v>156</v>
      </c>
      <c r="BE1071" s="217">
        <f>IF(N1071="základní",J1071,0)</f>
        <v>0</v>
      </c>
      <c r="BF1071" s="217">
        <f>IF(N1071="snížená",J1071,0)</f>
        <v>0</v>
      </c>
      <c r="BG1071" s="217">
        <f>IF(N1071="zákl. přenesená",J1071,0)</f>
        <v>0</v>
      </c>
      <c r="BH1071" s="217">
        <f>IF(N1071="sníž. přenesená",J1071,0)</f>
        <v>0</v>
      </c>
      <c r="BI1071" s="217">
        <f>IF(N1071="nulová",J1071,0)</f>
        <v>0</v>
      </c>
      <c r="BJ1071" s="18" t="s">
        <v>83</v>
      </c>
      <c r="BK1071" s="217">
        <f>ROUND(I1071*H1071,2)</f>
        <v>0</v>
      </c>
      <c r="BL1071" s="18" t="s">
        <v>321</v>
      </c>
      <c r="BM1071" s="216" t="s">
        <v>1452</v>
      </c>
    </row>
    <row r="1072" s="2" customFormat="1">
      <c r="A1072" s="39"/>
      <c r="B1072" s="40"/>
      <c r="C1072" s="41"/>
      <c r="D1072" s="218" t="s">
        <v>166</v>
      </c>
      <c r="E1072" s="41"/>
      <c r="F1072" s="219" t="s">
        <v>1453</v>
      </c>
      <c r="G1072" s="41"/>
      <c r="H1072" s="41"/>
      <c r="I1072" s="220"/>
      <c r="J1072" s="41"/>
      <c r="K1072" s="41"/>
      <c r="L1072" s="45"/>
      <c r="M1072" s="221"/>
      <c r="N1072" s="222"/>
      <c r="O1072" s="85"/>
      <c r="P1072" s="85"/>
      <c r="Q1072" s="85"/>
      <c r="R1072" s="85"/>
      <c r="S1072" s="85"/>
      <c r="T1072" s="86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T1072" s="18" t="s">
        <v>166</v>
      </c>
      <c r="AU1072" s="18" t="s">
        <v>85</v>
      </c>
    </row>
    <row r="1073" s="2" customFormat="1" ht="24.15" customHeight="1">
      <c r="A1073" s="39"/>
      <c r="B1073" s="40"/>
      <c r="C1073" s="205" t="s">
        <v>1454</v>
      </c>
      <c r="D1073" s="205" t="s">
        <v>159</v>
      </c>
      <c r="E1073" s="206" t="s">
        <v>1455</v>
      </c>
      <c r="F1073" s="207" t="s">
        <v>1456</v>
      </c>
      <c r="G1073" s="208" t="s">
        <v>429</v>
      </c>
      <c r="H1073" s="266"/>
      <c r="I1073" s="210"/>
      <c r="J1073" s="211">
        <f>ROUND(I1073*H1073,2)</f>
        <v>0</v>
      </c>
      <c r="K1073" s="207" t="s">
        <v>163</v>
      </c>
      <c r="L1073" s="45"/>
      <c r="M1073" s="212" t="s">
        <v>19</v>
      </c>
      <c r="N1073" s="213" t="s">
        <v>46</v>
      </c>
      <c r="O1073" s="85"/>
      <c r="P1073" s="214">
        <f>O1073*H1073</f>
        <v>0</v>
      </c>
      <c r="Q1073" s="214">
        <v>0</v>
      </c>
      <c r="R1073" s="214">
        <f>Q1073*H1073</f>
        <v>0</v>
      </c>
      <c r="S1073" s="214">
        <v>0</v>
      </c>
      <c r="T1073" s="215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16" t="s">
        <v>321</v>
      </c>
      <c r="AT1073" s="216" t="s">
        <v>159</v>
      </c>
      <c r="AU1073" s="216" t="s">
        <v>85</v>
      </c>
      <c r="AY1073" s="18" t="s">
        <v>156</v>
      </c>
      <c r="BE1073" s="217">
        <f>IF(N1073="základní",J1073,0)</f>
        <v>0</v>
      </c>
      <c r="BF1073" s="217">
        <f>IF(N1073="snížená",J1073,0)</f>
        <v>0</v>
      </c>
      <c r="BG1073" s="217">
        <f>IF(N1073="zákl. přenesená",J1073,0)</f>
        <v>0</v>
      </c>
      <c r="BH1073" s="217">
        <f>IF(N1073="sníž. přenesená",J1073,0)</f>
        <v>0</v>
      </c>
      <c r="BI1073" s="217">
        <f>IF(N1073="nulová",J1073,0)</f>
        <v>0</v>
      </c>
      <c r="BJ1073" s="18" t="s">
        <v>83</v>
      </c>
      <c r="BK1073" s="217">
        <f>ROUND(I1073*H1073,2)</f>
        <v>0</v>
      </c>
      <c r="BL1073" s="18" t="s">
        <v>321</v>
      </c>
      <c r="BM1073" s="216" t="s">
        <v>1457</v>
      </c>
    </row>
    <row r="1074" s="2" customFormat="1">
      <c r="A1074" s="39"/>
      <c r="B1074" s="40"/>
      <c r="C1074" s="41"/>
      <c r="D1074" s="218" t="s">
        <v>166</v>
      </c>
      <c r="E1074" s="41"/>
      <c r="F1074" s="219" t="s">
        <v>1458</v>
      </c>
      <c r="G1074" s="41"/>
      <c r="H1074" s="41"/>
      <c r="I1074" s="220"/>
      <c r="J1074" s="41"/>
      <c r="K1074" s="41"/>
      <c r="L1074" s="45"/>
      <c r="M1074" s="221"/>
      <c r="N1074" s="222"/>
      <c r="O1074" s="85"/>
      <c r="P1074" s="85"/>
      <c r="Q1074" s="85"/>
      <c r="R1074" s="85"/>
      <c r="S1074" s="85"/>
      <c r="T1074" s="86"/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T1074" s="18" t="s">
        <v>166</v>
      </c>
      <c r="AU1074" s="18" t="s">
        <v>85</v>
      </c>
    </row>
    <row r="1075" s="12" customFormat="1" ht="22.8" customHeight="1">
      <c r="A1075" s="12"/>
      <c r="B1075" s="189"/>
      <c r="C1075" s="190"/>
      <c r="D1075" s="191" t="s">
        <v>74</v>
      </c>
      <c r="E1075" s="203" t="s">
        <v>1459</v>
      </c>
      <c r="F1075" s="203" t="s">
        <v>1460</v>
      </c>
      <c r="G1075" s="190"/>
      <c r="H1075" s="190"/>
      <c r="I1075" s="193"/>
      <c r="J1075" s="204">
        <f>BK1075</f>
        <v>0</v>
      </c>
      <c r="K1075" s="190"/>
      <c r="L1075" s="195"/>
      <c r="M1075" s="196"/>
      <c r="N1075" s="197"/>
      <c r="O1075" s="197"/>
      <c r="P1075" s="198">
        <f>SUM(P1076:P1182)</f>
        <v>0</v>
      </c>
      <c r="Q1075" s="197"/>
      <c r="R1075" s="198">
        <f>SUM(R1076:R1182)</f>
        <v>8.388244499999999</v>
      </c>
      <c r="S1075" s="197"/>
      <c r="T1075" s="199">
        <f>SUM(T1076:T1182)</f>
        <v>6.3798200000000005</v>
      </c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R1075" s="200" t="s">
        <v>85</v>
      </c>
      <c r="AT1075" s="201" t="s">
        <v>74</v>
      </c>
      <c r="AU1075" s="201" t="s">
        <v>83</v>
      </c>
      <c r="AY1075" s="200" t="s">
        <v>156</v>
      </c>
      <c r="BK1075" s="202">
        <f>SUM(BK1076:BK1182)</f>
        <v>0</v>
      </c>
    </row>
    <row r="1076" s="2" customFormat="1" ht="16.5" customHeight="1">
      <c r="A1076" s="39"/>
      <c r="B1076" s="40"/>
      <c r="C1076" s="205" t="s">
        <v>1461</v>
      </c>
      <c r="D1076" s="205" t="s">
        <v>159</v>
      </c>
      <c r="E1076" s="206" t="s">
        <v>1462</v>
      </c>
      <c r="F1076" s="207" t="s">
        <v>1463</v>
      </c>
      <c r="G1076" s="208" t="s">
        <v>162</v>
      </c>
      <c r="H1076" s="209">
        <v>251.362</v>
      </c>
      <c r="I1076" s="210"/>
      <c r="J1076" s="211">
        <f>ROUND(I1076*H1076,2)</f>
        <v>0</v>
      </c>
      <c r="K1076" s="207" t="s">
        <v>163</v>
      </c>
      <c r="L1076" s="45"/>
      <c r="M1076" s="212" t="s">
        <v>19</v>
      </c>
      <c r="N1076" s="213" t="s">
        <v>46</v>
      </c>
      <c r="O1076" s="85"/>
      <c r="P1076" s="214">
        <f>O1076*H1076</f>
        <v>0</v>
      </c>
      <c r="Q1076" s="214">
        <v>0</v>
      </c>
      <c r="R1076" s="214">
        <f>Q1076*H1076</f>
        <v>0</v>
      </c>
      <c r="S1076" s="214">
        <v>0</v>
      </c>
      <c r="T1076" s="215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16" t="s">
        <v>321</v>
      </c>
      <c r="AT1076" s="216" t="s">
        <v>159</v>
      </c>
      <c r="AU1076" s="216" t="s">
        <v>85</v>
      </c>
      <c r="AY1076" s="18" t="s">
        <v>156</v>
      </c>
      <c r="BE1076" s="217">
        <f>IF(N1076="základní",J1076,0)</f>
        <v>0</v>
      </c>
      <c r="BF1076" s="217">
        <f>IF(N1076="snížená",J1076,0)</f>
        <v>0</v>
      </c>
      <c r="BG1076" s="217">
        <f>IF(N1076="zákl. přenesená",J1076,0)</f>
        <v>0</v>
      </c>
      <c r="BH1076" s="217">
        <f>IF(N1076="sníž. přenesená",J1076,0)</f>
        <v>0</v>
      </c>
      <c r="BI1076" s="217">
        <f>IF(N1076="nulová",J1076,0)</f>
        <v>0</v>
      </c>
      <c r="BJ1076" s="18" t="s">
        <v>83</v>
      </c>
      <c r="BK1076" s="217">
        <f>ROUND(I1076*H1076,2)</f>
        <v>0</v>
      </c>
      <c r="BL1076" s="18" t="s">
        <v>321</v>
      </c>
      <c r="BM1076" s="216" t="s">
        <v>1464</v>
      </c>
    </row>
    <row r="1077" s="2" customFormat="1">
      <c r="A1077" s="39"/>
      <c r="B1077" s="40"/>
      <c r="C1077" s="41"/>
      <c r="D1077" s="218" t="s">
        <v>166</v>
      </c>
      <c r="E1077" s="41"/>
      <c r="F1077" s="219" t="s">
        <v>1465</v>
      </c>
      <c r="G1077" s="41"/>
      <c r="H1077" s="41"/>
      <c r="I1077" s="220"/>
      <c r="J1077" s="41"/>
      <c r="K1077" s="41"/>
      <c r="L1077" s="45"/>
      <c r="M1077" s="221"/>
      <c r="N1077" s="222"/>
      <c r="O1077" s="85"/>
      <c r="P1077" s="85"/>
      <c r="Q1077" s="85"/>
      <c r="R1077" s="85"/>
      <c r="S1077" s="85"/>
      <c r="T1077" s="86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T1077" s="18" t="s">
        <v>166</v>
      </c>
      <c r="AU1077" s="18" t="s">
        <v>85</v>
      </c>
    </row>
    <row r="1078" s="14" customFormat="1">
      <c r="A1078" s="14"/>
      <c r="B1078" s="234"/>
      <c r="C1078" s="235"/>
      <c r="D1078" s="225" t="s">
        <v>168</v>
      </c>
      <c r="E1078" s="236" t="s">
        <v>19</v>
      </c>
      <c r="F1078" s="237" t="s">
        <v>1466</v>
      </c>
      <c r="G1078" s="235"/>
      <c r="H1078" s="238">
        <v>19.859999999999999</v>
      </c>
      <c r="I1078" s="239"/>
      <c r="J1078" s="235"/>
      <c r="K1078" s="235"/>
      <c r="L1078" s="240"/>
      <c r="M1078" s="241"/>
      <c r="N1078" s="242"/>
      <c r="O1078" s="242"/>
      <c r="P1078" s="242"/>
      <c r="Q1078" s="242"/>
      <c r="R1078" s="242"/>
      <c r="S1078" s="242"/>
      <c r="T1078" s="24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4" t="s">
        <v>168</v>
      </c>
      <c r="AU1078" s="244" t="s">
        <v>85</v>
      </c>
      <c r="AV1078" s="14" t="s">
        <v>85</v>
      </c>
      <c r="AW1078" s="14" t="s">
        <v>35</v>
      </c>
      <c r="AX1078" s="14" t="s">
        <v>75</v>
      </c>
      <c r="AY1078" s="244" t="s">
        <v>156</v>
      </c>
    </row>
    <row r="1079" s="14" customFormat="1">
      <c r="A1079" s="14"/>
      <c r="B1079" s="234"/>
      <c r="C1079" s="235"/>
      <c r="D1079" s="225" t="s">
        <v>168</v>
      </c>
      <c r="E1079" s="236" t="s">
        <v>19</v>
      </c>
      <c r="F1079" s="237" t="s">
        <v>1467</v>
      </c>
      <c r="G1079" s="235"/>
      <c r="H1079" s="238">
        <v>18.370000000000001</v>
      </c>
      <c r="I1079" s="239"/>
      <c r="J1079" s="235"/>
      <c r="K1079" s="235"/>
      <c r="L1079" s="240"/>
      <c r="M1079" s="241"/>
      <c r="N1079" s="242"/>
      <c r="O1079" s="242"/>
      <c r="P1079" s="242"/>
      <c r="Q1079" s="242"/>
      <c r="R1079" s="242"/>
      <c r="S1079" s="242"/>
      <c r="T1079" s="24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4" t="s">
        <v>168</v>
      </c>
      <c r="AU1079" s="244" t="s">
        <v>85</v>
      </c>
      <c r="AV1079" s="14" t="s">
        <v>85</v>
      </c>
      <c r="AW1079" s="14" t="s">
        <v>35</v>
      </c>
      <c r="AX1079" s="14" t="s">
        <v>75</v>
      </c>
      <c r="AY1079" s="244" t="s">
        <v>156</v>
      </c>
    </row>
    <row r="1080" s="14" customFormat="1">
      <c r="A1080" s="14"/>
      <c r="B1080" s="234"/>
      <c r="C1080" s="235"/>
      <c r="D1080" s="225" t="s">
        <v>168</v>
      </c>
      <c r="E1080" s="236" t="s">
        <v>19</v>
      </c>
      <c r="F1080" s="237" t="s">
        <v>1468</v>
      </c>
      <c r="G1080" s="235"/>
      <c r="H1080" s="238">
        <v>22.359999999999999</v>
      </c>
      <c r="I1080" s="239"/>
      <c r="J1080" s="235"/>
      <c r="K1080" s="235"/>
      <c r="L1080" s="240"/>
      <c r="M1080" s="241"/>
      <c r="N1080" s="242"/>
      <c r="O1080" s="242"/>
      <c r="P1080" s="242"/>
      <c r="Q1080" s="242"/>
      <c r="R1080" s="242"/>
      <c r="S1080" s="242"/>
      <c r="T1080" s="24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4" t="s">
        <v>168</v>
      </c>
      <c r="AU1080" s="244" t="s">
        <v>85</v>
      </c>
      <c r="AV1080" s="14" t="s">
        <v>85</v>
      </c>
      <c r="AW1080" s="14" t="s">
        <v>35</v>
      </c>
      <c r="AX1080" s="14" t="s">
        <v>75</v>
      </c>
      <c r="AY1080" s="244" t="s">
        <v>156</v>
      </c>
    </row>
    <row r="1081" s="14" customFormat="1">
      <c r="A1081" s="14"/>
      <c r="B1081" s="234"/>
      <c r="C1081" s="235"/>
      <c r="D1081" s="225" t="s">
        <v>168</v>
      </c>
      <c r="E1081" s="236" t="s">
        <v>19</v>
      </c>
      <c r="F1081" s="237" t="s">
        <v>1469</v>
      </c>
      <c r="G1081" s="235"/>
      <c r="H1081" s="238">
        <v>24.34</v>
      </c>
      <c r="I1081" s="239"/>
      <c r="J1081" s="235"/>
      <c r="K1081" s="235"/>
      <c r="L1081" s="240"/>
      <c r="M1081" s="241"/>
      <c r="N1081" s="242"/>
      <c r="O1081" s="242"/>
      <c r="P1081" s="242"/>
      <c r="Q1081" s="242"/>
      <c r="R1081" s="242"/>
      <c r="S1081" s="242"/>
      <c r="T1081" s="24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44" t="s">
        <v>168</v>
      </c>
      <c r="AU1081" s="244" t="s">
        <v>85</v>
      </c>
      <c r="AV1081" s="14" t="s">
        <v>85</v>
      </c>
      <c r="AW1081" s="14" t="s">
        <v>35</v>
      </c>
      <c r="AX1081" s="14" t="s">
        <v>75</v>
      </c>
      <c r="AY1081" s="244" t="s">
        <v>156</v>
      </c>
    </row>
    <row r="1082" s="14" customFormat="1">
      <c r="A1082" s="14"/>
      <c r="B1082" s="234"/>
      <c r="C1082" s="235"/>
      <c r="D1082" s="225" t="s">
        <v>168</v>
      </c>
      <c r="E1082" s="236" t="s">
        <v>19</v>
      </c>
      <c r="F1082" s="237" t="s">
        <v>1470</v>
      </c>
      <c r="G1082" s="235"/>
      <c r="H1082" s="238">
        <v>18.739999999999998</v>
      </c>
      <c r="I1082" s="239"/>
      <c r="J1082" s="235"/>
      <c r="K1082" s="235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44" t="s">
        <v>168</v>
      </c>
      <c r="AU1082" s="244" t="s">
        <v>85</v>
      </c>
      <c r="AV1082" s="14" t="s">
        <v>85</v>
      </c>
      <c r="AW1082" s="14" t="s">
        <v>35</v>
      </c>
      <c r="AX1082" s="14" t="s">
        <v>75</v>
      </c>
      <c r="AY1082" s="244" t="s">
        <v>156</v>
      </c>
    </row>
    <row r="1083" s="14" customFormat="1">
      <c r="A1083" s="14"/>
      <c r="B1083" s="234"/>
      <c r="C1083" s="235"/>
      <c r="D1083" s="225" t="s">
        <v>168</v>
      </c>
      <c r="E1083" s="236" t="s">
        <v>19</v>
      </c>
      <c r="F1083" s="237" t="s">
        <v>1471</v>
      </c>
      <c r="G1083" s="235"/>
      <c r="H1083" s="238">
        <v>18.460000000000001</v>
      </c>
      <c r="I1083" s="239"/>
      <c r="J1083" s="235"/>
      <c r="K1083" s="235"/>
      <c r="L1083" s="240"/>
      <c r="M1083" s="241"/>
      <c r="N1083" s="242"/>
      <c r="O1083" s="242"/>
      <c r="P1083" s="242"/>
      <c r="Q1083" s="242"/>
      <c r="R1083" s="242"/>
      <c r="S1083" s="242"/>
      <c r="T1083" s="24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44" t="s">
        <v>168</v>
      </c>
      <c r="AU1083" s="244" t="s">
        <v>85</v>
      </c>
      <c r="AV1083" s="14" t="s">
        <v>85</v>
      </c>
      <c r="AW1083" s="14" t="s">
        <v>35</v>
      </c>
      <c r="AX1083" s="14" t="s">
        <v>75</v>
      </c>
      <c r="AY1083" s="244" t="s">
        <v>156</v>
      </c>
    </row>
    <row r="1084" s="14" customFormat="1">
      <c r="A1084" s="14"/>
      <c r="B1084" s="234"/>
      <c r="C1084" s="235"/>
      <c r="D1084" s="225" t="s">
        <v>168</v>
      </c>
      <c r="E1084" s="236" t="s">
        <v>19</v>
      </c>
      <c r="F1084" s="237" t="s">
        <v>1472</v>
      </c>
      <c r="G1084" s="235"/>
      <c r="H1084" s="238">
        <v>17.899999999999999</v>
      </c>
      <c r="I1084" s="239"/>
      <c r="J1084" s="235"/>
      <c r="K1084" s="235"/>
      <c r="L1084" s="240"/>
      <c r="M1084" s="241"/>
      <c r="N1084" s="242"/>
      <c r="O1084" s="242"/>
      <c r="P1084" s="242"/>
      <c r="Q1084" s="242"/>
      <c r="R1084" s="242"/>
      <c r="S1084" s="242"/>
      <c r="T1084" s="24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44" t="s">
        <v>168</v>
      </c>
      <c r="AU1084" s="244" t="s">
        <v>85</v>
      </c>
      <c r="AV1084" s="14" t="s">
        <v>85</v>
      </c>
      <c r="AW1084" s="14" t="s">
        <v>35</v>
      </c>
      <c r="AX1084" s="14" t="s">
        <v>75</v>
      </c>
      <c r="AY1084" s="244" t="s">
        <v>156</v>
      </c>
    </row>
    <row r="1085" s="14" customFormat="1">
      <c r="A1085" s="14"/>
      <c r="B1085" s="234"/>
      <c r="C1085" s="235"/>
      <c r="D1085" s="225" t="s">
        <v>168</v>
      </c>
      <c r="E1085" s="236" t="s">
        <v>19</v>
      </c>
      <c r="F1085" s="237" t="s">
        <v>1473</v>
      </c>
      <c r="G1085" s="235"/>
      <c r="H1085" s="238">
        <v>19.859999999999999</v>
      </c>
      <c r="I1085" s="239"/>
      <c r="J1085" s="235"/>
      <c r="K1085" s="235"/>
      <c r="L1085" s="240"/>
      <c r="M1085" s="241"/>
      <c r="N1085" s="242"/>
      <c r="O1085" s="242"/>
      <c r="P1085" s="242"/>
      <c r="Q1085" s="242"/>
      <c r="R1085" s="242"/>
      <c r="S1085" s="242"/>
      <c r="T1085" s="24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4" t="s">
        <v>168</v>
      </c>
      <c r="AU1085" s="244" t="s">
        <v>85</v>
      </c>
      <c r="AV1085" s="14" t="s">
        <v>85</v>
      </c>
      <c r="AW1085" s="14" t="s">
        <v>35</v>
      </c>
      <c r="AX1085" s="14" t="s">
        <v>75</v>
      </c>
      <c r="AY1085" s="244" t="s">
        <v>156</v>
      </c>
    </row>
    <row r="1086" s="14" customFormat="1">
      <c r="A1086" s="14"/>
      <c r="B1086" s="234"/>
      <c r="C1086" s="235"/>
      <c r="D1086" s="225" t="s">
        <v>168</v>
      </c>
      <c r="E1086" s="236" t="s">
        <v>19</v>
      </c>
      <c r="F1086" s="237" t="s">
        <v>1474</v>
      </c>
      <c r="G1086" s="235"/>
      <c r="H1086" s="238">
        <v>19.908000000000001</v>
      </c>
      <c r="I1086" s="239"/>
      <c r="J1086" s="235"/>
      <c r="K1086" s="235"/>
      <c r="L1086" s="240"/>
      <c r="M1086" s="241"/>
      <c r="N1086" s="242"/>
      <c r="O1086" s="242"/>
      <c r="P1086" s="242"/>
      <c r="Q1086" s="242"/>
      <c r="R1086" s="242"/>
      <c r="S1086" s="242"/>
      <c r="T1086" s="24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44" t="s">
        <v>168</v>
      </c>
      <c r="AU1086" s="244" t="s">
        <v>85</v>
      </c>
      <c r="AV1086" s="14" t="s">
        <v>85</v>
      </c>
      <c r="AW1086" s="14" t="s">
        <v>35</v>
      </c>
      <c r="AX1086" s="14" t="s">
        <v>75</v>
      </c>
      <c r="AY1086" s="244" t="s">
        <v>156</v>
      </c>
    </row>
    <row r="1087" s="14" customFormat="1">
      <c r="A1087" s="14"/>
      <c r="B1087" s="234"/>
      <c r="C1087" s="235"/>
      <c r="D1087" s="225" t="s">
        <v>168</v>
      </c>
      <c r="E1087" s="236" t="s">
        <v>19</v>
      </c>
      <c r="F1087" s="237" t="s">
        <v>1475</v>
      </c>
      <c r="G1087" s="235"/>
      <c r="H1087" s="238">
        <v>25.475999999999999</v>
      </c>
      <c r="I1087" s="239"/>
      <c r="J1087" s="235"/>
      <c r="K1087" s="235"/>
      <c r="L1087" s="240"/>
      <c r="M1087" s="241"/>
      <c r="N1087" s="242"/>
      <c r="O1087" s="242"/>
      <c r="P1087" s="242"/>
      <c r="Q1087" s="242"/>
      <c r="R1087" s="242"/>
      <c r="S1087" s="242"/>
      <c r="T1087" s="24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44" t="s">
        <v>168</v>
      </c>
      <c r="AU1087" s="244" t="s">
        <v>85</v>
      </c>
      <c r="AV1087" s="14" t="s">
        <v>85</v>
      </c>
      <c r="AW1087" s="14" t="s">
        <v>35</v>
      </c>
      <c r="AX1087" s="14" t="s">
        <v>75</v>
      </c>
      <c r="AY1087" s="244" t="s">
        <v>156</v>
      </c>
    </row>
    <row r="1088" s="14" customFormat="1">
      <c r="A1088" s="14"/>
      <c r="B1088" s="234"/>
      <c r="C1088" s="235"/>
      <c r="D1088" s="225" t="s">
        <v>168</v>
      </c>
      <c r="E1088" s="236" t="s">
        <v>19</v>
      </c>
      <c r="F1088" s="237" t="s">
        <v>1476</v>
      </c>
      <c r="G1088" s="235"/>
      <c r="H1088" s="238">
        <v>26.329999999999998</v>
      </c>
      <c r="I1088" s="239"/>
      <c r="J1088" s="235"/>
      <c r="K1088" s="235"/>
      <c r="L1088" s="240"/>
      <c r="M1088" s="241"/>
      <c r="N1088" s="242"/>
      <c r="O1088" s="242"/>
      <c r="P1088" s="242"/>
      <c r="Q1088" s="242"/>
      <c r="R1088" s="242"/>
      <c r="S1088" s="242"/>
      <c r="T1088" s="24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44" t="s">
        <v>168</v>
      </c>
      <c r="AU1088" s="244" t="s">
        <v>85</v>
      </c>
      <c r="AV1088" s="14" t="s">
        <v>85</v>
      </c>
      <c r="AW1088" s="14" t="s">
        <v>35</v>
      </c>
      <c r="AX1088" s="14" t="s">
        <v>75</v>
      </c>
      <c r="AY1088" s="244" t="s">
        <v>156</v>
      </c>
    </row>
    <row r="1089" s="14" customFormat="1">
      <c r="A1089" s="14"/>
      <c r="B1089" s="234"/>
      <c r="C1089" s="235"/>
      <c r="D1089" s="225" t="s">
        <v>168</v>
      </c>
      <c r="E1089" s="236" t="s">
        <v>19</v>
      </c>
      <c r="F1089" s="237" t="s">
        <v>1477</v>
      </c>
      <c r="G1089" s="235"/>
      <c r="H1089" s="238">
        <v>19.757999999999999</v>
      </c>
      <c r="I1089" s="239"/>
      <c r="J1089" s="235"/>
      <c r="K1089" s="235"/>
      <c r="L1089" s="240"/>
      <c r="M1089" s="241"/>
      <c r="N1089" s="242"/>
      <c r="O1089" s="242"/>
      <c r="P1089" s="242"/>
      <c r="Q1089" s="242"/>
      <c r="R1089" s="242"/>
      <c r="S1089" s="242"/>
      <c r="T1089" s="24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44" t="s">
        <v>168</v>
      </c>
      <c r="AU1089" s="244" t="s">
        <v>85</v>
      </c>
      <c r="AV1089" s="14" t="s">
        <v>85</v>
      </c>
      <c r="AW1089" s="14" t="s">
        <v>35</v>
      </c>
      <c r="AX1089" s="14" t="s">
        <v>75</v>
      </c>
      <c r="AY1089" s="244" t="s">
        <v>156</v>
      </c>
    </row>
    <row r="1090" s="15" customFormat="1">
      <c r="A1090" s="15"/>
      <c r="B1090" s="245"/>
      <c r="C1090" s="246"/>
      <c r="D1090" s="225" t="s">
        <v>168</v>
      </c>
      <c r="E1090" s="247" t="s">
        <v>19</v>
      </c>
      <c r="F1090" s="248" t="s">
        <v>196</v>
      </c>
      <c r="G1090" s="246"/>
      <c r="H1090" s="249">
        <v>251.362</v>
      </c>
      <c r="I1090" s="250"/>
      <c r="J1090" s="246"/>
      <c r="K1090" s="246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55" t="s">
        <v>168</v>
      </c>
      <c r="AU1090" s="255" t="s">
        <v>85</v>
      </c>
      <c r="AV1090" s="15" t="s">
        <v>164</v>
      </c>
      <c r="AW1090" s="15" t="s">
        <v>35</v>
      </c>
      <c r="AX1090" s="15" t="s">
        <v>83</v>
      </c>
      <c r="AY1090" s="255" t="s">
        <v>156</v>
      </c>
    </row>
    <row r="1091" s="2" customFormat="1" ht="16.5" customHeight="1">
      <c r="A1091" s="39"/>
      <c r="B1091" s="40"/>
      <c r="C1091" s="205" t="s">
        <v>1478</v>
      </c>
      <c r="D1091" s="205" t="s">
        <v>159</v>
      </c>
      <c r="E1091" s="206" t="s">
        <v>1479</v>
      </c>
      <c r="F1091" s="207" t="s">
        <v>1480</v>
      </c>
      <c r="G1091" s="208" t="s">
        <v>162</v>
      </c>
      <c r="H1091" s="209">
        <v>251.362</v>
      </c>
      <c r="I1091" s="210"/>
      <c r="J1091" s="211">
        <f>ROUND(I1091*H1091,2)</f>
        <v>0</v>
      </c>
      <c r="K1091" s="207" t="s">
        <v>163</v>
      </c>
      <c r="L1091" s="45"/>
      <c r="M1091" s="212" t="s">
        <v>19</v>
      </c>
      <c r="N1091" s="213" t="s">
        <v>46</v>
      </c>
      <c r="O1091" s="85"/>
      <c r="P1091" s="214">
        <f>O1091*H1091</f>
        <v>0</v>
      </c>
      <c r="Q1091" s="214">
        <v>0.00029999999999999997</v>
      </c>
      <c r="R1091" s="214">
        <f>Q1091*H1091</f>
        <v>0.075408599999999992</v>
      </c>
      <c r="S1091" s="214">
        <v>0</v>
      </c>
      <c r="T1091" s="215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16" t="s">
        <v>321</v>
      </c>
      <c r="AT1091" s="216" t="s">
        <v>159</v>
      </c>
      <c r="AU1091" s="216" t="s">
        <v>85</v>
      </c>
      <c r="AY1091" s="18" t="s">
        <v>156</v>
      </c>
      <c r="BE1091" s="217">
        <f>IF(N1091="základní",J1091,0)</f>
        <v>0</v>
      </c>
      <c r="BF1091" s="217">
        <f>IF(N1091="snížená",J1091,0)</f>
        <v>0</v>
      </c>
      <c r="BG1091" s="217">
        <f>IF(N1091="zákl. přenesená",J1091,0)</f>
        <v>0</v>
      </c>
      <c r="BH1091" s="217">
        <f>IF(N1091="sníž. přenesená",J1091,0)</f>
        <v>0</v>
      </c>
      <c r="BI1091" s="217">
        <f>IF(N1091="nulová",J1091,0)</f>
        <v>0</v>
      </c>
      <c r="BJ1091" s="18" t="s">
        <v>83</v>
      </c>
      <c r="BK1091" s="217">
        <f>ROUND(I1091*H1091,2)</f>
        <v>0</v>
      </c>
      <c r="BL1091" s="18" t="s">
        <v>321</v>
      </c>
      <c r="BM1091" s="216" t="s">
        <v>1481</v>
      </c>
    </row>
    <row r="1092" s="2" customFormat="1">
      <c r="A1092" s="39"/>
      <c r="B1092" s="40"/>
      <c r="C1092" s="41"/>
      <c r="D1092" s="218" t="s">
        <v>166</v>
      </c>
      <c r="E1092" s="41"/>
      <c r="F1092" s="219" t="s">
        <v>1482</v>
      </c>
      <c r="G1092" s="41"/>
      <c r="H1092" s="41"/>
      <c r="I1092" s="220"/>
      <c r="J1092" s="41"/>
      <c r="K1092" s="41"/>
      <c r="L1092" s="45"/>
      <c r="M1092" s="221"/>
      <c r="N1092" s="222"/>
      <c r="O1092" s="85"/>
      <c r="P1092" s="85"/>
      <c r="Q1092" s="85"/>
      <c r="R1092" s="85"/>
      <c r="S1092" s="85"/>
      <c r="T1092" s="86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T1092" s="18" t="s">
        <v>166</v>
      </c>
      <c r="AU1092" s="18" t="s">
        <v>85</v>
      </c>
    </row>
    <row r="1093" s="14" customFormat="1">
      <c r="A1093" s="14"/>
      <c r="B1093" s="234"/>
      <c r="C1093" s="235"/>
      <c r="D1093" s="225" t="s">
        <v>168</v>
      </c>
      <c r="E1093" s="236" t="s">
        <v>19</v>
      </c>
      <c r="F1093" s="237" t="s">
        <v>1466</v>
      </c>
      <c r="G1093" s="235"/>
      <c r="H1093" s="238">
        <v>19.859999999999999</v>
      </c>
      <c r="I1093" s="239"/>
      <c r="J1093" s="235"/>
      <c r="K1093" s="235"/>
      <c r="L1093" s="240"/>
      <c r="M1093" s="241"/>
      <c r="N1093" s="242"/>
      <c r="O1093" s="242"/>
      <c r="P1093" s="242"/>
      <c r="Q1093" s="242"/>
      <c r="R1093" s="242"/>
      <c r="S1093" s="242"/>
      <c r="T1093" s="24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44" t="s">
        <v>168</v>
      </c>
      <c r="AU1093" s="244" t="s">
        <v>85</v>
      </c>
      <c r="AV1093" s="14" t="s">
        <v>85</v>
      </c>
      <c r="AW1093" s="14" t="s">
        <v>35</v>
      </c>
      <c r="AX1093" s="14" t="s">
        <v>75</v>
      </c>
      <c r="AY1093" s="244" t="s">
        <v>156</v>
      </c>
    </row>
    <row r="1094" s="14" customFormat="1">
      <c r="A1094" s="14"/>
      <c r="B1094" s="234"/>
      <c r="C1094" s="235"/>
      <c r="D1094" s="225" t="s">
        <v>168</v>
      </c>
      <c r="E1094" s="236" t="s">
        <v>19</v>
      </c>
      <c r="F1094" s="237" t="s">
        <v>1467</v>
      </c>
      <c r="G1094" s="235"/>
      <c r="H1094" s="238">
        <v>18.370000000000001</v>
      </c>
      <c r="I1094" s="239"/>
      <c r="J1094" s="235"/>
      <c r="K1094" s="235"/>
      <c r="L1094" s="240"/>
      <c r="M1094" s="241"/>
      <c r="N1094" s="242"/>
      <c r="O1094" s="242"/>
      <c r="P1094" s="242"/>
      <c r="Q1094" s="242"/>
      <c r="R1094" s="242"/>
      <c r="S1094" s="242"/>
      <c r="T1094" s="24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44" t="s">
        <v>168</v>
      </c>
      <c r="AU1094" s="244" t="s">
        <v>85</v>
      </c>
      <c r="AV1094" s="14" t="s">
        <v>85</v>
      </c>
      <c r="AW1094" s="14" t="s">
        <v>35</v>
      </c>
      <c r="AX1094" s="14" t="s">
        <v>75</v>
      </c>
      <c r="AY1094" s="244" t="s">
        <v>156</v>
      </c>
    </row>
    <row r="1095" s="14" customFormat="1">
      <c r="A1095" s="14"/>
      <c r="B1095" s="234"/>
      <c r="C1095" s="235"/>
      <c r="D1095" s="225" t="s">
        <v>168</v>
      </c>
      <c r="E1095" s="236" t="s">
        <v>19</v>
      </c>
      <c r="F1095" s="237" t="s">
        <v>1468</v>
      </c>
      <c r="G1095" s="235"/>
      <c r="H1095" s="238">
        <v>22.359999999999999</v>
      </c>
      <c r="I1095" s="239"/>
      <c r="J1095" s="235"/>
      <c r="K1095" s="235"/>
      <c r="L1095" s="240"/>
      <c r="M1095" s="241"/>
      <c r="N1095" s="242"/>
      <c r="O1095" s="242"/>
      <c r="P1095" s="242"/>
      <c r="Q1095" s="242"/>
      <c r="R1095" s="242"/>
      <c r="S1095" s="242"/>
      <c r="T1095" s="24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44" t="s">
        <v>168</v>
      </c>
      <c r="AU1095" s="244" t="s">
        <v>85</v>
      </c>
      <c r="AV1095" s="14" t="s">
        <v>85</v>
      </c>
      <c r="AW1095" s="14" t="s">
        <v>35</v>
      </c>
      <c r="AX1095" s="14" t="s">
        <v>75</v>
      </c>
      <c r="AY1095" s="244" t="s">
        <v>156</v>
      </c>
    </row>
    <row r="1096" s="14" customFormat="1">
      <c r="A1096" s="14"/>
      <c r="B1096" s="234"/>
      <c r="C1096" s="235"/>
      <c r="D1096" s="225" t="s">
        <v>168</v>
      </c>
      <c r="E1096" s="236" t="s">
        <v>19</v>
      </c>
      <c r="F1096" s="237" t="s">
        <v>1469</v>
      </c>
      <c r="G1096" s="235"/>
      <c r="H1096" s="238">
        <v>24.34</v>
      </c>
      <c r="I1096" s="239"/>
      <c r="J1096" s="235"/>
      <c r="K1096" s="235"/>
      <c r="L1096" s="240"/>
      <c r="M1096" s="241"/>
      <c r="N1096" s="242"/>
      <c r="O1096" s="242"/>
      <c r="P1096" s="242"/>
      <c r="Q1096" s="242"/>
      <c r="R1096" s="242"/>
      <c r="S1096" s="242"/>
      <c r="T1096" s="24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44" t="s">
        <v>168</v>
      </c>
      <c r="AU1096" s="244" t="s">
        <v>85</v>
      </c>
      <c r="AV1096" s="14" t="s">
        <v>85</v>
      </c>
      <c r="AW1096" s="14" t="s">
        <v>35</v>
      </c>
      <c r="AX1096" s="14" t="s">
        <v>75</v>
      </c>
      <c r="AY1096" s="244" t="s">
        <v>156</v>
      </c>
    </row>
    <row r="1097" s="14" customFormat="1">
      <c r="A1097" s="14"/>
      <c r="B1097" s="234"/>
      <c r="C1097" s="235"/>
      <c r="D1097" s="225" t="s">
        <v>168</v>
      </c>
      <c r="E1097" s="236" t="s">
        <v>19</v>
      </c>
      <c r="F1097" s="237" t="s">
        <v>1470</v>
      </c>
      <c r="G1097" s="235"/>
      <c r="H1097" s="238">
        <v>18.739999999999998</v>
      </c>
      <c r="I1097" s="239"/>
      <c r="J1097" s="235"/>
      <c r="K1097" s="235"/>
      <c r="L1097" s="240"/>
      <c r="M1097" s="241"/>
      <c r="N1097" s="242"/>
      <c r="O1097" s="242"/>
      <c r="P1097" s="242"/>
      <c r="Q1097" s="242"/>
      <c r="R1097" s="242"/>
      <c r="S1097" s="242"/>
      <c r="T1097" s="24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44" t="s">
        <v>168</v>
      </c>
      <c r="AU1097" s="244" t="s">
        <v>85</v>
      </c>
      <c r="AV1097" s="14" t="s">
        <v>85</v>
      </c>
      <c r="AW1097" s="14" t="s">
        <v>35</v>
      </c>
      <c r="AX1097" s="14" t="s">
        <v>75</v>
      </c>
      <c r="AY1097" s="244" t="s">
        <v>156</v>
      </c>
    </row>
    <row r="1098" s="14" customFormat="1">
      <c r="A1098" s="14"/>
      <c r="B1098" s="234"/>
      <c r="C1098" s="235"/>
      <c r="D1098" s="225" t="s">
        <v>168</v>
      </c>
      <c r="E1098" s="236" t="s">
        <v>19</v>
      </c>
      <c r="F1098" s="237" t="s">
        <v>1471</v>
      </c>
      <c r="G1098" s="235"/>
      <c r="H1098" s="238">
        <v>18.460000000000001</v>
      </c>
      <c r="I1098" s="239"/>
      <c r="J1098" s="235"/>
      <c r="K1098" s="235"/>
      <c r="L1098" s="240"/>
      <c r="M1098" s="241"/>
      <c r="N1098" s="242"/>
      <c r="O1098" s="242"/>
      <c r="P1098" s="242"/>
      <c r="Q1098" s="242"/>
      <c r="R1098" s="242"/>
      <c r="S1098" s="242"/>
      <c r="T1098" s="24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44" t="s">
        <v>168</v>
      </c>
      <c r="AU1098" s="244" t="s">
        <v>85</v>
      </c>
      <c r="AV1098" s="14" t="s">
        <v>85</v>
      </c>
      <c r="AW1098" s="14" t="s">
        <v>35</v>
      </c>
      <c r="AX1098" s="14" t="s">
        <v>75</v>
      </c>
      <c r="AY1098" s="244" t="s">
        <v>156</v>
      </c>
    </row>
    <row r="1099" s="14" customFormat="1">
      <c r="A1099" s="14"/>
      <c r="B1099" s="234"/>
      <c r="C1099" s="235"/>
      <c r="D1099" s="225" t="s">
        <v>168</v>
      </c>
      <c r="E1099" s="236" t="s">
        <v>19</v>
      </c>
      <c r="F1099" s="237" t="s">
        <v>1472</v>
      </c>
      <c r="G1099" s="235"/>
      <c r="H1099" s="238">
        <v>17.899999999999999</v>
      </c>
      <c r="I1099" s="239"/>
      <c r="J1099" s="235"/>
      <c r="K1099" s="235"/>
      <c r="L1099" s="240"/>
      <c r="M1099" s="241"/>
      <c r="N1099" s="242"/>
      <c r="O1099" s="242"/>
      <c r="P1099" s="242"/>
      <c r="Q1099" s="242"/>
      <c r="R1099" s="242"/>
      <c r="S1099" s="242"/>
      <c r="T1099" s="24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4" t="s">
        <v>168</v>
      </c>
      <c r="AU1099" s="244" t="s">
        <v>85</v>
      </c>
      <c r="AV1099" s="14" t="s">
        <v>85</v>
      </c>
      <c r="AW1099" s="14" t="s">
        <v>35</v>
      </c>
      <c r="AX1099" s="14" t="s">
        <v>75</v>
      </c>
      <c r="AY1099" s="244" t="s">
        <v>156</v>
      </c>
    </row>
    <row r="1100" s="14" customFormat="1">
      <c r="A1100" s="14"/>
      <c r="B1100" s="234"/>
      <c r="C1100" s="235"/>
      <c r="D1100" s="225" t="s">
        <v>168</v>
      </c>
      <c r="E1100" s="236" t="s">
        <v>19</v>
      </c>
      <c r="F1100" s="237" t="s">
        <v>1473</v>
      </c>
      <c r="G1100" s="235"/>
      <c r="H1100" s="238">
        <v>19.859999999999999</v>
      </c>
      <c r="I1100" s="239"/>
      <c r="J1100" s="235"/>
      <c r="K1100" s="235"/>
      <c r="L1100" s="240"/>
      <c r="M1100" s="241"/>
      <c r="N1100" s="242"/>
      <c r="O1100" s="242"/>
      <c r="P1100" s="242"/>
      <c r="Q1100" s="242"/>
      <c r="R1100" s="242"/>
      <c r="S1100" s="242"/>
      <c r="T1100" s="24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44" t="s">
        <v>168</v>
      </c>
      <c r="AU1100" s="244" t="s">
        <v>85</v>
      </c>
      <c r="AV1100" s="14" t="s">
        <v>85</v>
      </c>
      <c r="AW1100" s="14" t="s">
        <v>35</v>
      </c>
      <c r="AX1100" s="14" t="s">
        <v>75</v>
      </c>
      <c r="AY1100" s="244" t="s">
        <v>156</v>
      </c>
    </row>
    <row r="1101" s="14" customFormat="1">
      <c r="A1101" s="14"/>
      <c r="B1101" s="234"/>
      <c r="C1101" s="235"/>
      <c r="D1101" s="225" t="s">
        <v>168</v>
      </c>
      <c r="E1101" s="236" t="s">
        <v>19</v>
      </c>
      <c r="F1101" s="237" t="s">
        <v>1474</v>
      </c>
      <c r="G1101" s="235"/>
      <c r="H1101" s="238">
        <v>19.908000000000001</v>
      </c>
      <c r="I1101" s="239"/>
      <c r="J1101" s="235"/>
      <c r="K1101" s="235"/>
      <c r="L1101" s="240"/>
      <c r="M1101" s="241"/>
      <c r="N1101" s="242"/>
      <c r="O1101" s="242"/>
      <c r="P1101" s="242"/>
      <c r="Q1101" s="242"/>
      <c r="R1101" s="242"/>
      <c r="S1101" s="242"/>
      <c r="T1101" s="24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44" t="s">
        <v>168</v>
      </c>
      <c r="AU1101" s="244" t="s">
        <v>85</v>
      </c>
      <c r="AV1101" s="14" t="s">
        <v>85</v>
      </c>
      <c r="AW1101" s="14" t="s">
        <v>35</v>
      </c>
      <c r="AX1101" s="14" t="s">
        <v>75</v>
      </c>
      <c r="AY1101" s="244" t="s">
        <v>156</v>
      </c>
    </row>
    <row r="1102" s="14" customFormat="1">
      <c r="A1102" s="14"/>
      <c r="B1102" s="234"/>
      <c r="C1102" s="235"/>
      <c r="D1102" s="225" t="s">
        <v>168</v>
      </c>
      <c r="E1102" s="236" t="s">
        <v>19</v>
      </c>
      <c r="F1102" s="237" t="s">
        <v>1475</v>
      </c>
      <c r="G1102" s="235"/>
      <c r="H1102" s="238">
        <v>25.475999999999999</v>
      </c>
      <c r="I1102" s="239"/>
      <c r="J1102" s="235"/>
      <c r="K1102" s="235"/>
      <c r="L1102" s="240"/>
      <c r="M1102" s="241"/>
      <c r="N1102" s="242"/>
      <c r="O1102" s="242"/>
      <c r="P1102" s="242"/>
      <c r="Q1102" s="242"/>
      <c r="R1102" s="242"/>
      <c r="S1102" s="242"/>
      <c r="T1102" s="24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4" t="s">
        <v>168</v>
      </c>
      <c r="AU1102" s="244" t="s">
        <v>85</v>
      </c>
      <c r="AV1102" s="14" t="s">
        <v>85</v>
      </c>
      <c r="AW1102" s="14" t="s">
        <v>35</v>
      </c>
      <c r="AX1102" s="14" t="s">
        <v>75</v>
      </c>
      <c r="AY1102" s="244" t="s">
        <v>156</v>
      </c>
    </row>
    <row r="1103" s="14" customFormat="1">
      <c r="A1103" s="14"/>
      <c r="B1103" s="234"/>
      <c r="C1103" s="235"/>
      <c r="D1103" s="225" t="s">
        <v>168</v>
      </c>
      <c r="E1103" s="236" t="s">
        <v>19</v>
      </c>
      <c r="F1103" s="237" t="s">
        <v>1476</v>
      </c>
      <c r="G1103" s="235"/>
      <c r="H1103" s="238">
        <v>26.329999999999998</v>
      </c>
      <c r="I1103" s="239"/>
      <c r="J1103" s="235"/>
      <c r="K1103" s="235"/>
      <c r="L1103" s="240"/>
      <c r="M1103" s="241"/>
      <c r="N1103" s="242"/>
      <c r="O1103" s="242"/>
      <c r="P1103" s="242"/>
      <c r="Q1103" s="242"/>
      <c r="R1103" s="242"/>
      <c r="S1103" s="242"/>
      <c r="T1103" s="24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44" t="s">
        <v>168</v>
      </c>
      <c r="AU1103" s="244" t="s">
        <v>85</v>
      </c>
      <c r="AV1103" s="14" t="s">
        <v>85</v>
      </c>
      <c r="AW1103" s="14" t="s">
        <v>35</v>
      </c>
      <c r="AX1103" s="14" t="s">
        <v>75</v>
      </c>
      <c r="AY1103" s="244" t="s">
        <v>156</v>
      </c>
    </row>
    <row r="1104" s="14" customFormat="1">
      <c r="A1104" s="14"/>
      <c r="B1104" s="234"/>
      <c r="C1104" s="235"/>
      <c r="D1104" s="225" t="s">
        <v>168</v>
      </c>
      <c r="E1104" s="236" t="s">
        <v>19</v>
      </c>
      <c r="F1104" s="237" t="s">
        <v>1477</v>
      </c>
      <c r="G1104" s="235"/>
      <c r="H1104" s="238">
        <v>19.757999999999999</v>
      </c>
      <c r="I1104" s="239"/>
      <c r="J1104" s="235"/>
      <c r="K1104" s="235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4" t="s">
        <v>168</v>
      </c>
      <c r="AU1104" s="244" t="s">
        <v>85</v>
      </c>
      <c r="AV1104" s="14" t="s">
        <v>85</v>
      </c>
      <c r="AW1104" s="14" t="s">
        <v>35</v>
      </c>
      <c r="AX1104" s="14" t="s">
        <v>75</v>
      </c>
      <c r="AY1104" s="244" t="s">
        <v>156</v>
      </c>
    </row>
    <row r="1105" s="15" customFormat="1">
      <c r="A1105" s="15"/>
      <c r="B1105" s="245"/>
      <c r="C1105" s="246"/>
      <c r="D1105" s="225" t="s">
        <v>168</v>
      </c>
      <c r="E1105" s="247" t="s">
        <v>19</v>
      </c>
      <c r="F1105" s="248" t="s">
        <v>196</v>
      </c>
      <c r="G1105" s="246"/>
      <c r="H1105" s="249">
        <v>251.362</v>
      </c>
      <c r="I1105" s="250"/>
      <c r="J1105" s="246"/>
      <c r="K1105" s="246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55" t="s">
        <v>168</v>
      </c>
      <c r="AU1105" s="255" t="s">
        <v>85</v>
      </c>
      <c r="AV1105" s="15" t="s">
        <v>164</v>
      </c>
      <c r="AW1105" s="15" t="s">
        <v>35</v>
      </c>
      <c r="AX1105" s="15" t="s">
        <v>83</v>
      </c>
      <c r="AY1105" s="255" t="s">
        <v>156</v>
      </c>
    </row>
    <row r="1106" s="2" customFormat="1" ht="16.5" customHeight="1">
      <c r="A1106" s="39"/>
      <c r="B1106" s="40"/>
      <c r="C1106" s="205" t="s">
        <v>1483</v>
      </c>
      <c r="D1106" s="205" t="s">
        <v>159</v>
      </c>
      <c r="E1106" s="206" t="s">
        <v>1484</v>
      </c>
      <c r="F1106" s="207" t="s">
        <v>1485</v>
      </c>
      <c r="G1106" s="208" t="s">
        <v>162</v>
      </c>
      <c r="H1106" s="209">
        <v>67.629000000000005</v>
      </c>
      <c r="I1106" s="210"/>
      <c r="J1106" s="211">
        <f>ROUND(I1106*H1106,2)</f>
        <v>0</v>
      </c>
      <c r="K1106" s="207" t="s">
        <v>163</v>
      </c>
      <c r="L1106" s="45"/>
      <c r="M1106" s="212" t="s">
        <v>19</v>
      </c>
      <c r="N1106" s="213" t="s">
        <v>46</v>
      </c>
      <c r="O1106" s="85"/>
      <c r="P1106" s="214">
        <f>O1106*H1106</f>
        <v>0</v>
      </c>
      <c r="Q1106" s="214">
        <v>0.0015</v>
      </c>
      <c r="R1106" s="214">
        <f>Q1106*H1106</f>
        <v>0.10144350000000001</v>
      </c>
      <c r="S1106" s="214">
        <v>0</v>
      </c>
      <c r="T1106" s="215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16" t="s">
        <v>321</v>
      </c>
      <c r="AT1106" s="216" t="s">
        <v>159</v>
      </c>
      <c r="AU1106" s="216" t="s">
        <v>85</v>
      </c>
      <c r="AY1106" s="18" t="s">
        <v>156</v>
      </c>
      <c r="BE1106" s="217">
        <f>IF(N1106="základní",J1106,0)</f>
        <v>0</v>
      </c>
      <c r="BF1106" s="217">
        <f>IF(N1106="snížená",J1106,0)</f>
        <v>0</v>
      </c>
      <c r="BG1106" s="217">
        <f>IF(N1106="zákl. přenesená",J1106,0)</f>
        <v>0</v>
      </c>
      <c r="BH1106" s="217">
        <f>IF(N1106="sníž. přenesená",J1106,0)</f>
        <v>0</v>
      </c>
      <c r="BI1106" s="217">
        <f>IF(N1106="nulová",J1106,0)</f>
        <v>0</v>
      </c>
      <c r="BJ1106" s="18" t="s">
        <v>83</v>
      </c>
      <c r="BK1106" s="217">
        <f>ROUND(I1106*H1106,2)</f>
        <v>0</v>
      </c>
      <c r="BL1106" s="18" t="s">
        <v>321</v>
      </c>
      <c r="BM1106" s="216" t="s">
        <v>1486</v>
      </c>
    </row>
    <row r="1107" s="2" customFormat="1">
      <c r="A1107" s="39"/>
      <c r="B1107" s="40"/>
      <c r="C1107" s="41"/>
      <c r="D1107" s="218" t="s">
        <v>166</v>
      </c>
      <c r="E1107" s="41"/>
      <c r="F1107" s="219" t="s">
        <v>1487</v>
      </c>
      <c r="G1107" s="41"/>
      <c r="H1107" s="41"/>
      <c r="I1107" s="220"/>
      <c r="J1107" s="41"/>
      <c r="K1107" s="41"/>
      <c r="L1107" s="45"/>
      <c r="M1107" s="221"/>
      <c r="N1107" s="222"/>
      <c r="O1107" s="85"/>
      <c r="P1107" s="85"/>
      <c r="Q1107" s="85"/>
      <c r="R1107" s="85"/>
      <c r="S1107" s="85"/>
      <c r="T1107" s="86"/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T1107" s="18" t="s">
        <v>166</v>
      </c>
      <c r="AU1107" s="18" t="s">
        <v>85</v>
      </c>
    </row>
    <row r="1108" s="14" customFormat="1">
      <c r="A1108" s="14"/>
      <c r="B1108" s="234"/>
      <c r="C1108" s="235"/>
      <c r="D1108" s="225" t="s">
        <v>168</v>
      </c>
      <c r="E1108" s="236" t="s">
        <v>19</v>
      </c>
      <c r="F1108" s="237" t="s">
        <v>1488</v>
      </c>
      <c r="G1108" s="235"/>
      <c r="H1108" s="238">
        <v>7.3200000000000003</v>
      </c>
      <c r="I1108" s="239"/>
      <c r="J1108" s="235"/>
      <c r="K1108" s="235"/>
      <c r="L1108" s="240"/>
      <c r="M1108" s="241"/>
      <c r="N1108" s="242"/>
      <c r="O1108" s="242"/>
      <c r="P1108" s="242"/>
      <c r="Q1108" s="242"/>
      <c r="R1108" s="242"/>
      <c r="S1108" s="242"/>
      <c r="T1108" s="24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44" t="s">
        <v>168</v>
      </c>
      <c r="AU1108" s="244" t="s">
        <v>85</v>
      </c>
      <c r="AV1108" s="14" t="s">
        <v>85</v>
      </c>
      <c r="AW1108" s="14" t="s">
        <v>35</v>
      </c>
      <c r="AX1108" s="14" t="s">
        <v>75</v>
      </c>
      <c r="AY1108" s="244" t="s">
        <v>156</v>
      </c>
    </row>
    <row r="1109" s="14" customFormat="1">
      <c r="A1109" s="14"/>
      <c r="B1109" s="234"/>
      <c r="C1109" s="235"/>
      <c r="D1109" s="225" t="s">
        <v>168</v>
      </c>
      <c r="E1109" s="236" t="s">
        <v>19</v>
      </c>
      <c r="F1109" s="237" t="s">
        <v>1489</v>
      </c>
      <c r="G1109" s="235"/>
      <c r="H1109" s="238">
        <v>7.1699999999999999</v>
      </c>
      <c r="I1109" s="239"/>
      <c r="J1109" s="235"/>
      <c r="K1109" s="235"/>
      <c r="L1109" s="240"/>
      <c r="M1109" s="241"/>
      <c r="N1109" s="242"/>
      <c r="O1109" s="242"/>
      <c r="P1109" s="242"/>
      <c r="Q1109" s="242"/>
      <c r="R1109" s="242"/>
      <c r="S1109" s="242"/>
      <c r="T1109" s="24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44" t="s">
        <v>168</v>
      </c>
      <c r="AU1109" s="244" t="s">
        <v>85</v>
      </c>
      <c r="AV1109" s="14" t="s">
        <v>85</v>
      </c>
      <c r="AW1109" s="14" t="s">
        <v>35</v>
      </c>
      <c r="AX1109" s="14" t="s">
        <v>75</v>
      </c>
      <c r="AY1109" s="244" t="s">
        <v>156</v>
      </c>
    </row>
    <row r="1110" s="14" customFormat="1">
      <c r="A1110" s="14"/>
      <c r="B1110" s="234"/>
      <c r="C1110" s="235"/>
      <c r="D1110" s="225" t="s">
        <v>168</v>
      </c>
      <c r="E1110" s="236" t="s">
        <v>19</v>
      </c>
      <c r="F1110" s="237" t="s">
        <v>1490</v>
      </c>
      <c r="G1110" s="235"/>
      <c r="H1110" s="238">
        <v>5.2199999999999998</v>
      </c>
      <c r="I1110" s="239"/>
      <c r="J1110" s="235"/>
      <c r="K1110" s="235"/>
      <c r="L1110" s="240"/>
      <c r="M1110" s="241"/>
      <c r="N1110" s="242"/>
      <c r="O1110" s="242"/>
      <c r="P1110" s="242"/>
      <c r="Q1110" s="242"/>
      <c r="R1110" s="242"/>
      <c r="S1110" s="242"/>
      <c r="T1110" s="24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44" t="s">
        <v>168</v>
      </c>
      <c r="AU1110" s="244" t="s">
        <v>85</v>
      </c>
      <c r="AV1110" s="14" t="s">
        <v>85</v>
      </c>
      <c r="AW1110" s="14" t="s">
        <v>35</v>
      </c>
      <c r="AX1110" s="14" t="s">
        <v>75</v>
      </c>
      <c r="AY1110" s="244" t="s">
        <v>156</v>
      </c>
    </row>
    <row r="1111" s="14" customFormat="1">
      <c r="A1111" s="14"/>
      <c r="B1111" s="234"/>
      <c r="C1111" s="235"/>
      <c r="D1111" s="225" t="s">
        <v>168</v>
      </c>
      <c r="E1111" s="236" t="s">
        <v>19</v>
      </c>
      <c r="F1111" s="237" t="s">
        <v>1491</v>
      </c>
      <c r="G1111" s="235"/>
      <c r="H1111" s="238">
        <v>7.7999999999999998</v>
      </c>
      <c r="I1111" s="239"/>
      <c r="J1111" s="235"/>
      <c r="K1111" s="235"/>
      <c r="L1111" s="240"/>
      <c r="M1111" s="241"/>
      <c r="N1111" s="242"/>
      <c r="O1111" s="242"/>
      <c r="P1111" s="242"/>
      <c r="Q1111" s="242"/>
      <c r="R1111" s="242"/>
      <c r="S1111" s="242"/>
      <c r="T1111" s="24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44" t="s">
        <v>168</v>
      </c>
      <c r="AU1111" s="244" t="s">
        <v>85</v>
      </c>
      <c r="AV1111" s="14" t="s">
        <v>85</v>
      </c>
      <c r="AW1111" s="14" t="s">
        <v>35</v>
      </c>
      <c r="AX1111" s="14" t="s">
        <v>75</v>
      </c>
      <c r="AY1111" s="244" t="s">
        <v>156</v>
      </c>
    </row>
    <row r="1112" s="14" customFormat="1">
      <c r="A1112" s="14"/>
      <c r="B1112" s="234"/>
      <c r="C1112" s="235"/>
      <c r="D1112" s="225" t="s">
        <v>168</v>
      </c>
      <c r="E1112" s="236" t="s">
        <v>19</v>
      </c>
      <c r="F1112" s="237" t="s">
        <v>1492</v>
      </c>
      <c r="G1112" s="235"/>
      <c r="H1112" s="238">
        <v>7.2000000000000002</v>
      </c>
      <c r="I1112" s="239"/>
      <c r="J1112" s="235"/>
      <c r="K1112" s="235"/>
      <c r="L1112" s="240"/>
      <c r="M1112" s="241"/>
      <c r="N1112" s="242"/>
      <c r="O1112" s="242"/>
      <c r="P1112" s="242"/>
      <c r="Q1112" s="242"/>
      <c r="R1112" s="242"/>
      <c r="S1112" s="242"/>
      <c r="T1112" s="24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4" t="s">
        <v>168</v>
      </c>
      <c r="AU1112" s="244" t="s">
        <v>85</v>
      </c>
      <c r="AV1112" s="14" t="s">
        <v>85</v>
      </c>
      <c r="AW1112" s="14" t="s">
        <v>35</v>
      </c>
      <c r="AX1112" s="14" t="s">
        <v>75</v>
      </c>
      <c r="AY1112" s="244" t="s">
        <v>156</v>
      </c>
    </row>
    <row r="1113" s="14" customFormat="1">
      <c r="A1113" s="14"/>
      <c r="B1113" s="234"/>
      <c r="C1113" s="235"/>
      <c r="D1113" s="225" t="s">
        <v>168</v>
      </c>
      <c r="E1113" s="236" t="s">
        <v>19</v>
      </c>
      <c r="F1113" s="237" t="s">
        <v>1493</v>
      </c>
      <c r="G1113" s="235"/>
      <c r="H1113" s="238">
        <v>7.1699999999999999</v>
      </c>
      <c r="I1113" s="239"/>
      <c r="J1113" s="235"/>
      <c r="K1113" s="235"/>
      <c r="L1113" s="240"/>
      <c r="M1113" s="241"/>
      <c r="N1113" s="242"/>
      <c r="O1113" s="242"/>
      <c r="P1113" s="242"/>
      <c r="Q1113" s="242"/>
      <c r="R1113" s="242"/>
      <c r="S1113" s="242"/>
      <c r="T1113" s="24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44" t="s">
        <v>168</v>
      </c>
      <c r="AU1113" s="244" t="s">
        <v>85</v>
      </c>
      <c r="AV1113" s="14" t="s">
        <v>85</v>
      </c>
      <c r="AW1113" s="14" t="s">
        <v>35</v>
      </c>
      <c r="AX1113" s="14" t="s">
        <v>75</v>
      </c>
      <c r="AY1113" s="244" t="s">
        <v>156</v>
      </c>
    </row>
    <row r="1114" s="14" customFormat="1">
      <c r="A1114" s="14"/>
      <c r="B1114" s="234"/>
      <c r="C1114" s="235"/>
      <c r="D1114" s="225" t="s">
        <v>168</v>
      </c>
      <c r="E1114" s="236" t="s">
        <v>19</v>
      </c>
      <c r="F1114" s="237" t="s">
        <v>1494</v>
      </c>
      <c r="G1114" s="235"/>
      <c r="H1114" s="238">
        <v>7.1100000000000003</v>
      </c>
      <c r="I1114" s="239"/>
      <c r="J1114" s="235"/>
      <c r="K1114" s="235"/>
      <c r="L1114" s="240"/>
      <c r="M1114" s="241"/>
      <c r="N1114" s="242"/>
      <c r="O1114" s="242"/>
      <c r="P1114" s="242"/>
      <c r="Q1114" s="242"/>
      <c r="R1114" s="242"/>
      <c r="S1114" s="242"/>
      <c r="T1114" s="24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4" t="s">
        <v>168</v>
      </c>
      <c r="AU1114" s="244" t="s">
        <v>85</v>
      </c>
      <c r="AV1114" s="14" t="s">
        <v>85</v>
      </c>
      <c r="AW1114" s="14" t="s">
        <v>35</v>
      </c>
      <c r="AX1114" s="14" t="s">
        <v>75</v>
      </c>
      <c r="AY1114" s="244" t="s">
        <v>156</v>
      </c>
    </row>
    <row r="1115" s="14" customFormat="1">
      <c r="A1115" s="14"/>
      <c r="B1115" s="234"/>
      <c r="C1115" s="235"/>
      <c r="D1115" s="225" t="s">
        <v>168</v>
      </c>
      <c r="E1115" s="236" t="s">
        <v>19</v>
      </c>
      <c r="F1115" s="237" t="s">
        <v>1495</v>
      </c>
      <c r="G1115" s="235"/>
      <c r="H1115" s="238">
        <v>7.3200000000000003</v>
      </c>
      <c r="I1115" s="239"/>
      <c r="J1115" s="235"/>
      <c r="K1115" s="235"/>
      <c r="L1115" s="240"/>
      <c r="M1115" s="241"/>
      <c r="N1115" s="242"/>
      <c r="O1115" s="242"/>
      <c r="P1115" s="242"/>
      <c r="Q1115" s="242"/>
      <c r="R1115" s="242"/>
      <c r="S1115" s="242"/>
      <c r="T1115" s="24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4" t="s">
        <v>168</v>
      </c>
      <c r="AU1115" s="244" t="s">
        <v>85</v>
      </c>
      <c r="AV1115" s="14" t="s">
        <v>85</v>
      </c>
      <c r="AW1115" s="14" t="s">
        <v>35</v>
      </c>
      <c r="AX1115" s="14" t="s">
        <v>75</v>
      </c>
      <c r="AY1115" s="244" t="s">
        <v>156</v>
      </c>
    </row>
    <row r="1116" s="14" customFormat="1">
      <c r="A1116" s="14"/>
      <c r="B1116" s="234"/>
      <c r="C1116" s="235"/>
      <c r="D1116" s="225" t="s">
        <v>168</v>
      </c>
      <c r="E1116" s="236" t="s">
        <v>19</v>
      </c>
      <c r="F1116" s="237" t="s">
        <v>1496</v>
      </c>
      <c r="G1116" s="235"/>
      <c r="H1116" s="238">
        <v>2.2829999999999999</v>
      </c>
      <c r="I1116" s="239"/>
      <c r="J1116" s="235"/>
      <c r="K1116" s="235"/>
      <c r="L1116" s="240"/>
      <c r="M1116" s="241"/>
      <c r="N1116" s="242"/>
      <c r="O1116" s="242"/>
      <c r="P1116" s="242"/>
      <c r="Q1116" s="242"/>
      <c r="R1116" s="242"/>
      <c r="S1116" s="242"/>
      <c r="T1116" s="24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4" t="s">
        <v>168</v>
      </c>
      <c r="AU1116" s="244" t="s">
        <v>85</v>
      </c>
      <c r="AV1116" s="14" t="s">
        <v>85</v>
      </c>
      <c r="AW1116" s="14" t="s">
        <v>35</v>
      </c>
      <c r="AX1116" s="14" t="s">
        <v>75</v>
      </c>
      <c r="AY1116" s="244" t="s">
        <v>156</v>
      </c>
    </row>
    <row r="1117" s="14" customFormat="1">
      <c r="A1117" s="14"/>
      <c r="B1117" s="234"/>
      <c r="C1117" s="235"/>
      <c r="D1117" s="225" t="s">
        <v>168</v>
      </c>
      <c r="E1117" s="236" t="s">
        <v>19</v>
      </c>
      <c r="F1117" s="237" t="s">
        <v>1497</v>
      </c>
      <c r="G1117" s="235"/>
      <c r="H1117" s="238">
        <v>3.1259999999999999</v>
      </c>
      <c r="I1117" s="239"/>
      <c r="J1117" s="235"/>
      <c r="K1117" s="235"/>
      <c r="L1117" s="240"/>
      <c r="M1117" s="241"/>
      <c r="N1117" s="242"/>
      <c r="O1117" s="242"/>
      <c r="P1117" s="242"/>
      <c r="Q1117" s="242"/>
      <c r="R1117" s="242"/>
      <c r="S1117" s="242"/>
      <c r="T1117" s="24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44" t="s">
        <v>168</v>
      </c>
      <c r="AU1117" s="244" t="s">
        <v>85</v>
      </c>
      <c r="AV1117" s="14" t="s">
        <v>85</v>
      </c>
      <c r="AW1117" s="14" t="s">
        <v>35</v>
      </c>
      <c r="AX1117" s="14" t="s">
        <v>75</v>
      </c>
      <c r="AY1117" s="244" t="s">
        <v>156</v>
      </c>
    </row>
    <row r="1118" s="14" customFormat="1">
      <c r="A1118" s="14"/>
      <c r="B1118" s="234"/>
      <c r="C1118" s="235"/>
      <c r="D1118" s="225" t="s">
        <v>168</v>
      </c>
      <c r="E1118" s="236" t="s">
        <v>19</v>
      </c>
      <c r="F1118" s="237" t="s">
        <v>1498</v>
      </c>
      <c r="G1118" s="235"/>
      <c r="H1118" s="238">
        <v>3.2400000000000002</v>
      </c>
      <c r="I1118" s="239"/>
      <c r="J1118" s="235"/>
      <c r="K1118" s="235"/>
      <c r="L1118" s="240"/>
      <c r="M1118" s="241"/>
      <c r="N1118" s="242"/>
      <c r="O1118" s="242"/>
      <c r="P1118" s="242"/>
      <c r="Q1118" s="242"/>
      <c r="R1118" s="242"/>
      <c r="S1118" s="242"/>
      <c r="T1118" s="24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44" t="s">
        <v>168</v>
      </c>
      <c r="AU1118" s="244" t="s">
        <v>85</v>
      </c>
      <c r="AV1118" s="14" t="s">
        <v>85</v>
      </c>
      <c r="AW1118" s="14" t="s">
        <v>35</v>
      </c>
      <c r="AX1118" s="14" t="s">
        <v>75</v>
      </c>
      <c r="AY1118" s="244" t="s">
        <v>156</v>
      </c>
    </row>
    <row r="1119" s="14" customFormat="1">
      <c r="A1119" s="14"/>
      <c r="B1119" s="234"/>
      <c r="C1119" s="235"/>
      <c r="D1119" s="225" t="s">
        <v>168</v>
      </c>
      <c r="E1119" s="236" t="s">
        <v>19</v>
      </c>
      <c r="F1119" s="237" t="s">
        <v>1499</v>
      </c>
      <c r="G1119" s="235"/>
      <c r="H1119" s="238">
        <v>2.6699999999999999</v>
      </c>
      <c r="I1119" s="239"/>
      <c r="J1119" s="235"/>
      <c r="K1119" s="235"/>
      <c r="L1119" s="240"/>
      <c r="M1119" s="241"/>
      <c r="N1119" s="242"/>
      <c r="O1119" s="242"/>
      <c r="P1119" s="242"/>
      <c r="Q1119" s="242"/>
      <c r="R1119" s="242"/>
      <c r="S1119" s="242"/>
      <c r="T1119" s="24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44" t="s">
        <v>168</v>
      </c>
      <c r="AU1119" s="244" t="s">
        <v>85</v>
      </c>
      <c r="AV1119" s="14" t="s">
        <v>85</v>
      </c>
      <c r="AW1119" s="14" t="s">
        <v>35</v>
      </c>
      <c r="AX1119" s="14" t="s">
        <v>75</v>
      </c>
      <c r="AY1119" s="244" t="s">
        <v>156</v>
      </c>
    </row>
    <row r="1120" s="15" customFormat="1">
      <c r="A1120" s="15"/>
      <c r="B1120" s="245"/>
      <c r="C1120" s="246"/>
      <c r="D1120" s="225" t="s">
        <v>168</v>
      </c>
      <c r="E1120" s="247" t="s">
        <v>19</v>
      </c>
      <c r="F1120" s="248" t="s">
        <v>196</v>
      </c>
      <c r="G1120" s="246"/>
      <c r="H1120" s="249">
        <v>67.629000000000005</v>
      </c>
      <c r="I1120" s="250"/>
      <c r="J1120" s="246"/>
      <c r="K1120" s="246"/>
      <c r="L1120" s="251"/>
      <c r="M1120" s="252"/>
      <c r="N1120" s="253"/>
      <c r="O1120" s="253"/>
      <c r="P1120" s="253"/>
      <c r="Q1120" s="253"/>
      <c r="R1120" s="253"/>
      <c r="S1120" s="253"/>
      <c r="T1120" s="254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55" t="s">
        <v>168</v>
      </c>
      <c r="AU1120" s="255" t="s">
        <v>85</v>
      </c>
      <c r="AV1120" s="15" t="s">
        <v>164</v>
      </c>
      <c r="AW1120" s="15" t="s">
        <v>35</v>
      </c>
      <c r="AX1120" s="15" t="s">
        <v>83</v>
      </c>
      <c r="AY1120" s="255" t="s">
        <v>156</v>
      </c>
    </row>
    <row r="1121" s="2" customFormat="1" ht="16.5" customHeight="1">
      <c r="A1121" s="39"/>
      <c r="B1121" s="40"/>
      <c r="C1121" s="205" t="s">
        <v>1500</v>
      </c>
      <c r="D1121" s="205" t="s">
        <v>159</v>
      </c>
      <c r="E1121" s="206" t="s">
        <v>1501</v>
      </c>
      <c r="F1121" s="207" t="s">
        <v>1502</v>
      </c>
      <c r="G1121" s="208" t="s">
        <v>162</v>
      </c>
      <c r="H1121" s="209">
        <v>78.280000000000001</v>
      </c>
      <c r="I1121" s="210"/>
      <c r="J1121" s="211">
        <f>ROUND(I1121*H1121,2)</f>
        <v>0</v>
      </c>
      <c r="K1121" s="207" t="s">
        <v>163</v>
      </c>
      <c r="L1121" s="45"/>
      <c r="M1121" s="212" t="s">
        <v>19</v>
      </c>
      <c r="N1121" s="213" t="s">
        <v>46</v>
      </c>
      <c r="O1121" s="85"/>
      <c r="P1121" s="214">
        <f>O1121*H1121</f>
        <v>0</v>
      </c>
      <c r="Q1121" s="214">
        <v>0</v>
      </c>
      <c r="R1121" s="214">
        <f>Q1121*H1121</f>
        <v>0</v>
      </c>
      <c r="S1121" s="214">
        <v>0.081500000000000003</v>
      </c>
      <c r="T1121" s="215">
        <f>S1121*H1121</f>
        <v>6.3798200000000005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16" t="s">
        <v>321</v>
      </c>
      <c r="AT1121" s="216" t="s">
        <v>159</v>
      </c>
      <c r="AU1121" s="216" t="s">
        <v>85</v>
      </c>
      <c r="AY1121" s="18" t="s">
        <v>156</v>
      </c>
      <c r="BE1121" s="217">
        <f>IF(N1121="základní",J1121,0)</f>
        <v>0</v>
      </c>
      <c r="BF1121" s="217">
        <f>IF(N1121="snížená",J1121,0)</f>
        <v>0</v>
      </c>
      <c r="BG1121" s="217">
        <f>IF(N1121="zákl. přenesená",J1121,0)</f>
        <v>0</v>
      </c>
      <c r="BH1121" s="217">
        <f>IF(N1121="sníž. přenesená",J1121,0)</f>
        <v>0</v>
      </c>
      <c r="BI1121" s="217">
        <f>IF(N1121="nulová",J1121,0)</f>
        <v>0</v>
      </c>
      <c r="BJ1121" s="18" t="s">
        <v>83</v>
      </c>
      <c r="BK1121" s="217">
        <f>ROUND(I1121*H1121,2)</f>
        <v>0</v>
      </c>
      <c r="BL1121" s="18" t="s">
        <v>321</v>
      </c>
      <c r="BM1121" s="216" t="s">
        <v>1503</v>
      </c>
    </row>
    <row r="1122" s="2" customFormat="1">
      <c r="A1122" s="39"/>
      <c r="B1122" s="40"/>
      <c r="C1122" s="41"/>
      <c r="D1122" s="218" t="s">
        <v>166</v>
      </c>
      <c r="E1122" s="41"/>
      <c r="F1122" s="219" t="s">
        <v>1504</v>
      </c>
      <c r="G1122" s="41"/>
      <c r="H1122" s="41"/>
      <c r="I1122" s="220"/>
      <c r="J1122" s="41"/>
      <c r="K1122" s="41"/>
      <c r="L1122" s="45"/>
      <c r="M1122" s="221"/>
      <c r="N1122" s="222"/>
      <c r="O1122" s="85"/>
      <c r="P1122" s="85"/>
      <c r="Q1122" s="85"/>
      <c r="R1122" s="85"/>
      <c r="S1122" s="85"/>
      <c r="T1122" s="86"/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T1122" s="18" t="s">
        <v>166</v>
      </c>
      <c r="AU1122" s="18" t="s">
        <v>85</v>
      </c>
    </row>
    <row r="1123" s="13" customFormat="1">
      <c r="A1123" s="13"/>
      <c r="B1123" s="223"/>
      <c r="C1123" s="224"/>
      <c r="D1123" s="225" t="s">
        <v>168</v>
      </c>
      <c r="E1123" s="226" t="s">
        <v>19</v>
      </c>
      <c r="F1123" s="227" t="s">
        <v>695</v>
      </c>
      <c r="G1123" s="224"/>
      <c r="H1123" s="226" t="s">
        <v>19</v>
      </c>
      <c r="I1123" s="228"/>
      <c r="J1123" s="224"/>
      <c r="K1123" s="224"/>
      <c r="L1123" s="229"/>
      <c r="M1123" s="230"/>
      <c r="N1123" s="231"/>
      <c r="O1123" s="231"/>
      <c r="P1123" s="231"/>
      <c r="Q1123" s="231"/>
      <c r="R1123" s="231"/>
      <c r="S1123" s="231"/>
      <c r="T1123" s="23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3" t="s">
        <v>168</v>
      </c>
      <c r="AU1123" s="233" t="s">
        <v>85</v>
      </c>
      <c r="AV1123" s="13" t="s">
        <v>83</v>
      </c>
      <c r="AW1123" s="13" t="s">
        <v>35</v>
      </c>
      <c r="AX1123" s="13" t="s">
        <v>75</v>
      </c>
      <c r="AY1123" s="233" t="s">
        <v>156</v>
      </c>
    </row>
    <row r="1124" s="14" customFormat="1">
      <c r="A1124" s="14"/>
      <c r="B1124" s="234"/>
      <c r="C1124" s="235"/>
      <c r="D1124" s="225" t="s">
        <v>168</v>
      </c>
      <c r="E1124" s="236" t="s">
        <v>19</v>
      </c>
      <c r="F1124" s="237" t="s">
        <v>1505</v>
      </c>
      <c r="G1124" s="235"/>
      <c r="H1124" s="238">
        <v>7.2000000000000002</v>
      </c>
      <c r="I1124" s="239"/>
      <c r="J1124" s="235"/>
      <c r="K1124" s="235"/>
      <c r="L1124" s="240"/>
      <c r="M1124" s="241"/>
      <c r="N1124" s="242"/>
      <c r="O1124" s="242"/>
      <c r="P1124" s="242"/>
      <c r="Q1124" s="242"/>
      <c r="R1124" s="242"/>
      <c r="S1124" s="242"/>
      <c r="T1124" s="24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44" t="s">
        <v>168</v>
      </c>
      <c r="AU1124" s="244" t="s">
        <v>85</v>
      </c>
      <c r="AV1124" s="14" t="s">
        <v>85</v>
      </c>
      <c r="AW1124" s="14" t="s">
        <v>35</v>
      </c>
      <c r="AX1124" s="14" t="s">
        <v>75</v>
      </c>
      <c r="AY1124" s="244" t="s">
        <v>156</v>
      </c>
    </row>
    <row r="1125" s="14" customFormat="1">
      <c r="A1125" s="14"/>
      <c r="B1125" s="234"/>
      <c r="C1125" s="235"/>
      <c r="D1125" s="225" t="s">
        <v>168</v>
      </c>
      <c r="E1125" s="236" t="s">
        <v>19</v>
      </c>
      <c r="F1125" s="237" t="s">
        <v>1506</v>
      </c>
      <c r="G1125" s="235"/>
      <c r="H1125" s="238">
        <v>8.9499999999999993</v>
      </c>
      <c r="I1125" s="239"/>
      <c r="J1125" s="235"/>
      <c r="K1125" s="235"/>
      <c r="L1125" s="240"/>
      <c r="M1125" s="241"/>
      <c r="N1125" s="242"/>
      <c r="O1125" s="242"/>
      <c r="P1125" s="242"/>
      <c r="Q1125" s="242"/>
      <c r="R1125" s="242"/>
      <c r="S1125" s="242"/>
      <c r="T1125" s="24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44" t="s">
        <v>168</v>
      </c>
      <c r="AU1125" s="244" t="s">
        <v>85</v>
      </c>
      <c r="AV1125" s="14" t="s">
        <v>85</v>
      </c>
      <c r="AW1125" s="14" t="s">
        <v>35</v>
      </c>
      <c r="AX1125" s="14" t="s">
        <v>75</v>
      </c>
      <c r="AY1125" s="244" t="s">
        <v>156</v>
      </c>
    </row>
    <row r="1126" s="14" customFormat="1">
      <c r="A1126" s="14"/>
      <c r="B1126" s="234"/>
      <c r="C1126" s="235"/>
      <c r="D1126" s="225" t="s">
        <v>168</v>
      </c>
      <c r="E1126" s="236" t="s">
        <v>19</v>
      </c>
      <c r="F1126" s="237" t="s">
        <v>1507</v>
      </c>
      <c r="G1126" s="235"/>
      <c r="H1126" s="238">
        <v>3.6000000000000001</v>
      </c>
      <c r="I1126" s="239"/>
      <c r="J1126" s="235"/>
      <c r="K1126" s="235"/>
      <c r="L1126" s="240"/>
      <c r="M1126" s="241"/>
      <c r="N1126" s="242"/>
      <c r="O1126" s="242"/>
      <c r="P1126" s="242"/>
      <c r="Q1126" s="242"/>
      <c r="R1126" s="242"/>
      <c r="S1126" s="242"/>
      <c r="T1126" s="24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44" t="s">
        <v>168</v>
      </c>
      <c r="AU1126" s="244" t="s">
        <v>85</v>
      </c>
      <c r="AV1126" s="14" t="s">
        <v>85</v>
      </c>
      <c r="AW1126" s="14" t="s">
        <v>35</v>
      </c>
      <c r="AX1126" s="14" t="s">
        <v>75</v>
      </c>
      <c r="AY1126" s="244" t="s">
        <v>156</v>
      </c>
    </row>
    <row r="1127" s="14" customFormat="1">
      <c r="A1127" s="14"/>
      <c r="B1127" s="234"/>
      <c r="C1127" s="235"/>
      <c r="D1127" s="225" t="s">
        <v>168</v>
      </c>
      <c r="E1127" s="236" t="s">
        <v>19</v>
      </c>
      <c r="F1127" s="237" t="s">
        <v>1508</v>
      </c>
      <c r="G1127" s="235"/>
      <c r="H1127" s="238">
        <v>2.8100000000000001</v>
      </c>
      <c r="I1127" s="239"/>
      <c r="J1127" s="235"/>
      <c r="K1127" s="235"/>
      <c r="L1127" s="240"/>
      <c r="M1127" s="241"/>
      <c r="N1127" s="242"/>
      <c r="O1127" s="242"/>
      <c r="P1127" s="242"/>
      <c r="Q1127" s="242"/>
      <c r="R1127" s="242"/>
      <c r="S1127" s="242"/>
      <c r="T1127" s="24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44" t="s">
        <v>168</v>
      </c>
      <c r="AU1127" s="244" t="s">
        <v>85</v>
      </c>
      <c r="AV1127" s="14" t="s">
        <v>85</v>
      </c>
      <c r="AW1127" s="14" t="s">
        <v>35</v>
      </c>
      <c r="AX1127" s="14" t="s">
        <v>75</v>
      </c>
      <c r="AY1127" s="244" t="s">
        <v>156</v>
      </c>
    </row>
    <row r="1128" s="14" customFormat="1">
      <c r="A1128" s="14"/>
      <c r="B1128" s="234"/>
      <c r="C1128" s="235"/>
      <c r="D1128" s="225" t="s">
        <v>168</v>
      </c>
      <c r="E1128" s="236" t="s">
        <v>19</v>
      </c>
      <c r="F1128" s="237" t="s">
        <v>1509</v>
      </c>
      <c r="G1128" s="235"/>
      <c r="H1128" s="238">
        <v>2.5</v>
      </c>
      <c r="I1128" s="239"/>
      <c r="J1128" s="235"/>
      <c r="K1128" s="235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44" t="s">
        <v>168</v>
      </c>
      <c r="AU1128" s="244" t="s">
        <v>85</v>
      </c>
      <c r="AV1128" s="14" t="s">
        <v>85</v>
      </c>
      <c r="AW1128" s="14" t="s">
        <v>35</v>
      </c>
      <c r="AX1128" s="14" t="s">
        <v>75</v>
      </c>
      <c r="AY1128" s="244" t="s">
        <v>156</v>
      </c>
    </row>
    <row r="1129" s="14" customFormat="1">
      <c r="A1129" s="14"/>
      <c r="B1129" s="234"/>
      <c r="C1129" s="235"/>
      <c r="D1129" s="225" t="s">
        <v>168</v>
      </c>
      <c r="E1129" s="236" t="s">
        <v>19</v>
      </c>
      <c r="F1129" s="237" t="s">
        <v>1510</v>
      </c>
      <c r="G1129" s="235"/>
      <c r="H1129" s="238">
        <v>2.5</v>
      </c>
      <c r="I1129" s="239"/>
      <c r="J1129" s="235"/>
      <c r="K1129" s="235"/>
      <c r="L1129" s="240"/>
      <c r="M1129" s="241"/>
      <c r="N1129" s="242"/>
      <c r="O1129" s="242"/>
      <c r="P1129" s="242"/>
      <c r="Q1129" s="242"/>
      <c r="R1129" s="242"/>
      <c r="S1129" s="242"/>
      <c r="T1129" s="24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44" t="s">
        <v>168</v>
      </c>
      <c r="AU1129" s="244" t="s">
        <v>85</v>
      </c>
      <c r="AV1129" s="14" t="s">
        <v>85</v>
      </c>
      <c r="AW1129" s="14" t="s">
        <v>35</v>
      </c>
      <c r="AX1129" s="14" t="s">
        <v>75</v>
      </c>
      <c r="AY1129" s="244" t="s">
        <v>156</v>
      </c>
    </row>
    <row r="1130" s="14" customFormat="1">
      <c r="A1130" s="14"/>
      <c r="B1130" s="234"/>
      <c r="C1130" s="235"/>
      <c r="D1130" s="225" t="s">
        <v>168</v>
      </c>
      <c r="E1130" s="236" t="s">
        <v>19</v>
      </c>
      <c r="F1130" s="237" t="s">
        <v>1511</v>
      </c>
      <c r="G1130" s="235"/>
      <c r="H1130" s="238">
        <v>7.1399999999999997</v>
      </c>
      <c r="I1130" s="239"/>
      <c r="J1130" s="235"/>
      <c r="K1130" s="235"/>
      <c r="L1130" s="240"/>
      <c r="M1130" s="241"/>
      <c r="N1130" s="242"/>
      <c r="O1130" s="242"/>
      <c r="P1130" s="242"/>
      <c r="Q1130" s="242"/>
      <c r="R1130" s="242"/>
      <c r="S1130" s="242"/>
      <c r="T1130" s="24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44" t="s">
        <v>168</v>
      </c>
      <c r="AU1130" s="244" t="s">
        <v>85</v>
      </c>
      <c r="AV1130" s="14" t="s">
        <v>85</v>
      </c>
      <c r="AW1130" s="14" t="s">
        <v>35</v>
      </c>
      <c r="AX1130" s="14" t="s">
        <v>75</v>
      </c>
      <c r="AY1130" s="244" t="s">
        <v>156</v>
      </c>
    </row>
    <row r="1131" s="13" customFormat="1">
      <c r="A1131" s="13"/>
      <c r="B1131" s="223"/>
      <c r="C1131" s="224"/>
      <c r="D1131" s="225" t="s">
        <v>168</v>
      </c>
      <c r="E1131" s="226" t="s">
        <v>19</v>
      </c>
      <c r="F1131" s="227" t="s">
        <v>1512</v>
      </c>
      <c r="G1131" s="224"/>
      <c r="H1131" s="226" t="s">
        <v>19</v>
      </c>
      <c r="I1131" s="228"/>
      <c r="J1131" s="224"/>
      <c r="K1131" s="224"/>
      <c r="L1131" s="229"/>
      <c r="M1131" s="230"/>
      <c r="N1131" s="231"/>
      <c r="O1131" s="231"/>
      <c r="P1131" s="231"/>
      <c r="Q1131" s="231"/>
      <c r="R1131" s="231"/>
      <c r="S1131" s="231"/>
      <c r="T1131" s="232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3" t="s">
        <v>168</v>
      </c>
      <c r="AU1131" s="233" t="s">
        <v>85</v>
      </c>
      <c r="AV1131" s="13" t="s">
        <v>83</v>
      </c>
      <c r="AW1131" s="13" t="s">
        <v>35</v>
      </c>
      <c r="AX1131" s="13" t="s">
        <v>75</v>
      </c>
      <c r="AY1131" s="233" t="s">
        <v>156</v>
      </c>
    </row>
    <row r="1132" s="13" customFormat="1">
      <c r="A1132" s="13"/>
      <c r="B1132" s="223"/>
      <c r="C1132" s="224"/>
      <c r="D1132" s="225" t="s">
        <v>168</v>
      </c>
      <c r="E1132" s="226" t="s">
        <v>19</v>
      </c>
      <c r="F1132" s="227" t="s">
        <v>697</v>
      </c>
      <c r="G1132" s="224"/>
      <c r="H1132" s="226" t="s">
        <v>19</v>
      </c>
      <c r="I1132" s="228"/>
      <c r="J1132" s="224"/>
      <c r="K1132" s="224"/>
      <c r="L1132" s="229"/>
      <c r="M1132" s="230"/>
      <c r="N1132" s="231"/>
      <c r="O1132" s="231"/>
      <c r="P1132" s="231"/>
      <c r="Q1132" s="231"/>
      <c r="R1132" s="231"/>
      <c r="S1132" s="231"/>
      <c r="T1132" s="23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3" t="s">
        <v>168</v>
      </c>
      <c r="AU1132" s="233" t="s">
        <v>85</v>
      </c>
      <c r="AV1132" s="13" t="s">
        <v>83</v>
      </c>
      <c r="AW1132" s="13" t="s">
        <v>35</v>
      </c>
      <c r="AX1132" s="13" t="s">
        <v>75</v>
      </c>
      <c r="AY1132" s="233" t="s">
        <v>156</v>
      </c>
    </row>
    <row r="1133" s="14" customFormat="1">
      <c r="A1133" s="14"/>
      <c r="B1133" s="234"/>
      <c r="C1133" s="235"/>
      <c r="D1133" s="225" t="s">
        <v>168</v>
      </c>
      <c r="E1133" s="236" t="s">
        <v>19</v>
      </c>
      <c r="F1133" s="237" t="s">
        <v>853</v>
      </c>
      <c r="G1133" s="235"/>
      <c r="H1133" s="238">
        <v>7.2000000000000002</v>
      </c>
      <c r="I1133" s="239"/>
      <c r="J1133" s="235"/>
      <c r="K1133" s="235"/>
      <c r="L1133" s="240"/>
      <c r="M1133" s="241"/>
      <c r="N1133" s="242"/>
      <c r="O1133" s="242"/>
      <c r="P1133" s="242"/>
      <c r="Q1133" s="242"/>
      <c r="R1133" s="242"/>
      <c r="S1133" s="242"/>
      <c r="T1133" s="24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44" t="s">
        <v>168</v>
      </c>
      <c r="AU1133" s="244" t="s">
        <v>85</v>
      </c>
      <c r="AV1133" s="14" t="s">
        <v>85</v>
      </c>
      <c r="AW1133" s="14" t="s">
        <v>35</v>
      </c>
      <c r="AX1133" s="14" t="s">
        <v>75</v>
      </c>
      <c r="AY1133" s="244" t="s">
        <v>156</v>
      </c>
    </row>
    <row r="1134" s="14" customFormat="1">
      <c r="A1134" s="14"/>
      <c r="B1134" s="234"/>
      <c r="C1134" s="235"/>
      <c r="D1134" s="225" t="s">
        <v>168</v>
      </c>
      <c r="E1134" s="236" t="s">
        <v>19</v>
      </c>
      <c r="F1134" s="237" t="s">
        <v>854</v>
      </c>
      <c r="G1134" s="235"/>
      <c r="H1134" s="238">
        <v>3.6000000000000001</v>
      </c>
      <c r="I1134" s="239"/>
      <c r="J1134" s="235"/>
      <c r="K1134" s="235"/>
      <c r="L1134" s="240"/>
      <c r="M1134" s="241"/>
      <c r="N1134" s="242"/>
      <c r="O1134" s="242"/>
      <c r="P1134" s="242"/>
      <c r="Q1134" s="242"/>
      <c r="R1134" s="242"/>
      <c r="S1134" s="242"/>
      <c r="T1134" s="24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44" t="s">
        <v>168</v>
      </c>
      <c r="AU1134" s="244" t="s">
        <v>85</v>
      </c>
      <c r="AV1134" s="14" t="s">
        <v>85</v>
      </c>
      <c r="AW1134" s="14" t="s">
        <v>35</v>
      </c>
      <c r="AX1134" s="14" t="s">
        <v>75</v>
      </c>
      <c r="AY1134" s="244" t="s">
        <v>156</v>
      </c>
    </row>
    <row r="1135" s="14" customFormat="1">
      <c r="A1135" s="14"/>
      <c r="B1135" s="234"/>
      <c r="C1135" s="235"/>
      <c r="D1135" s="225" t="s">
        <v>168</v>
      </c>
      <c r="E1135" s="236" t="s">
        <v>19</v>
      </c>
      <c r="F1135" s="237" t="s">
        <v>855</v>
      </c>
      <c r="G1135" s="235"/>
      <c r="H1135" s="238">
        <v>3.5499999999999998</v>
      </c>
      <c r="I1135" s="239"/>
      <c r="J1135" s="235"/>
      <c r="K1135" s="235"/>
      <c r="L1135" s="240"/>
      <c r="M1135" s="241"/>
      <c r="N1135" s="242"/>
      <c r="O1135" s="242"/>
      <c r="P1135" s="242"/>
      <c r="Q1135" s="242"/>
      <c r="R1135" s="242"/>
      <c r="S1135" s="242"/>
      <c r="T1135" s="24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44" t="s">
        <v>168</v>
      </c>
      <c r="AU1135" s="244" t="s">
        <v>85</v>
      </c>
      <c r="AV1135" s="14" t="s">
        <v>85</v>
      </c>
      <c r="AW1135" s="14" t="s">
        <v>35</v>
      </c>
      <c r="AX1135" s="14" t="s">
        <v>75</v>
      </c>
      <c r="AY1135" s="244" t="s">
        <v>156</v>
      </c>
    </row>
    <row r="1136" s="14" customFormat="1">
      <c r="A1136" s="14"/>
      <c r="B1136" s="234"/>
      <c r="C1136" s="235"/>
      <c r="D1136" s="225" t="s">
        <v>168</v>
      </c>
      <c r="E1136" s="236" t="s">
        <v>19</v>
      </c>
      <c r="F1136" s="237" t="s">
        <v>856</v>
      </c>
      <c r="G1136" s="235"/>
      <c r="H1136" s="238">
        <v>1.5</v>
      </c>
      <c r="I1136" s="239"/>
      <c r="J1136" s="235"/>
      <c r="K1136" s="235"/>
      <c r="L1136" s="240"/>
      <c r="M1136" s="241"/>
      <c r="N1136" s="242"/>
      <c r="O1136" s="242"/>
      <c r="P1136" s="242"/>
      <c r="Q1136" s="242"/>
      <c r="R1136" s="242"/>
      <c r="S1136" s="242"/>
      <c r="T1136" s="24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44" t="s">
        <v>168</v>
      </c>
      <c r="AU1136" s="244" t="s">
        <v>85</v>
      </c>
      <c r="AV1136" s="14" t="s">
        <v>85</v>
      </c>
      <c r="AW1136" s="14" t="s">
        <v>35</v>
      </c>
      <c r="AX1136" s="14" t="s">
        <v>75</v>
      </c>
      <c r="AY1136" s="244" t="s">
        <v>156</v>
      </c>
    </row>
    <row r="1137" s="14" customFormat="1">
      <c r="A1137" s="14"/>
      <c r="B1137" s="234"/>
      <c r="C1137" s="235"/>
      <c r="D1137" s="225" t="s">
        <v>168</v>
      </c>
      <c r="E1137" s="236" t="s">
        <v>19</v>
      </c>
      <c r="F1137" s="237" t="s">
        <v>857</v>
      </c>
      <c r="G1137" s="235"/>
      <c r="H1137" s="238">
        <v>3.1299999999999999</v>
      </c>
      <c r="I1137" s="239"/>
      <c r="J1137" s="235"/>
      <c r="K1137" s="235"/>
      <c r="L1137" s="240"/>
      <c r="M1137" s="241"/>
      <c r="N1137" s="242"/>
      <c r="O1137" s="242"/>
      <c r="P1137" s="242"/>
      <c r="Q1137" s="242"/>
      <c r="R1137" s="242"/>
      <c r="S1137" s="242"/>
      <c r="T1137" s="24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44" t="s">
        <v>168</v>
      </c>
      <c r="AU1137" s="244" t="s">
        <v>85</v>
      </c>
      <c r="AV1137" s="14" t="s">
        <v>85</v>
      </c>
      <c r="AW1137" s="14" t="s">
        <v>35</v>
      </c>
      <c r="AX1137" s="14" t="s">
        <v>75</v>
      </c>
      <c r="AY1137" s="244" t="s">
        <v>156</v>
      </c>
    </row>
    <row r="1138" s="14" customFormat="1">
      <c r="A1138" s="14"/>
      <c r="B1138" s="234"/>
      <c r="C1138" s="235"/>
      <c r="D1138" s="225" t="s">
        <v>168</v>
      </c>
      <c r="E1138" s="236" t="s">
        <v>19</v>
      </c>
      <c r="F1138" s="237" t="s">
        <v>858</v>
      </c>
      <c r="G1138" s="235"/>
      <c r="H1138" s="238">
        <v>7.3499999999999996</v>
      </c>
      <c r="I1138" s="239"/>
      <c r="J1138" s="235"/>
      <c r="K1138" s="235"/>
      <c r="L1138" s="240"/>
      <c r="M1138" s="241"/>
      <c r="N1138" s="242"/>
      <c r="O1138" s="242"/>
      <c r="P1138" s="242"/>
      <c r="Q1138" s="242"/>
      <c r="R1138" s="242"/>
      <c r="S1138" s="242"/>
      <c r="T1138" s="24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44" t="s">
        <v>168</v>
      </c>
      <c r="AU1138" s="244" t="s">
        <v>85</v>
      </c>
      <c r="AV1138" s="14" t="s">
        <v>85</v>
      </c>
      <c r="AW1138" s="14" t="s">
        <v>35</v>
      </c>
      <c r="AX1138" s="14" t="s">
        <v>75</v>
      </c>
      <c r="AY1138" s="244" t="s">
        <v>156</v>
      </c>
    </row>
    <row r="1139" s="13" customFormat="1">
      <c r="A1139" s="13"/>
      <c r="B1139" s="223"/>
      <c r="C1139" s="224"/>
      <c r="D1139" s="225" t="s">
        <v>168</v>
      </c>
      <c r="E1139" s="226" t="s">
        <v>19</v>
      </c>
      <c r="F1139" s="227" t="s">
        <v>1513</v>
      </c>
      <c r="G1139" s="224"/>
      <c r="H1139" s="226" t="s">
        <v>19</v>
      </c>
      <c r="I1139" s="228"/>
      <c r="J1139" s="224"/>
      <c r="K1139" s="224"/>
      <c r="L1139" s="229"/>
      <c r="M1139" s="230"/>
      <c r="N1139" s="231"/>
      <c r="O1139" s="231"/>
      <c r="P1139" s="231"/>
      <c r="Q1139" s="231"/>
      <c r="R1139" s="231"/>
      <c r="S1139" s="231"/>
      <c r="T1139" s="232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3" t="s">
        <v>168</v>
      </c>
      <c r="AU1139" s="233" t="s">
        <v>85</v>
      </c>
      <c r="AV1139" s="13" t="s">
        <v>83</v>
      </c>
      <c r="AW1139" s="13" t="s">
        <v>35</v>
      </c>
      <c r="AX1139" s="13" t="s">
        <v>75</v>
      </c>
      <c r="AY1139" s="233" t="s">
        <v>156</v>
      </c>
    </row>
    <row r="1140" s="14" customFormat="1">
      <c r="A1140" s="14"/>
      <c r="B1140" s="234"/>
      <c r="C1140" s="235"/>
      <c r="D1140" s="225" t="s">
        <v>168</v>
      </c>
      <c r="E1140" s="236" t="s">
        <v>19</v>
      </c>
      <c r="F1140" s="237" t="s">
        <v>1514</v>
      </c>
      <c r="G1140" s="235"/>
      <c r="H1140" s="238">
        <v>0.85499999999999998</v>
      </c>
      <c r="I1140" s="239"/>
      <c r="J1140" s="235"/>
      <c r="K1140" s="235"/>
      <c r="L1140" s="240"/>
      <c r="M1140" s="241"/>
      <c r="N1140" s="242"/>
      <c r="O1140" s="242"/>
      <c r="P1140" s="242"/>
      <c r="Q1140" s="242"/>
      <c r="R1140" s="242"/>
      <c r="S1140" s="242"/>
      <c r="T1140" s="24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44" t="s">
        <v>168</v>
      </c>
      <c r="AU1140" s="244" t="s">
        <v>85</v>
      </c>
      <c r="AV1140" s="14" t="s">
        <v>85</v>
      </c>
      <c r="AW1140" s="14" t="s">
        <v>35</v>
      </c>
      <c r="AX1140" s="14" t="s">
        <v>75</v>
      </c>
      <c r="AY1140" s="244" t="s">
        <v>156</v>
      </c>
    </row>
    <row r="1141" s="13" customFormat="1">
      <c r="A1141" s="13"/>
      <c r="B1141" s="223"/>
      <c r="C1141" s="224"/>
      <c r="D1141" s="225" t="s">
        <v>168</v>
      </c>
      <c r="E1141" s="226" t="s">
        <v>19</v>
      </c>
      <c r="F1141" s="227" t="s">
        <v>1515</v>
      </c>
      <c r="G1141" s="224"/>
      <c r="H1141" s="226" t="s">
        <v>19</v>
      </c>
      <c r="I1141" s="228"/>
      <c r="J1141" s="224"/>
      <c r="K1141" s="224"/>
      <c r="L1141" s="229"/>
      <c r="M1141" s="230"/>
      <c r="N1141" s="231"/>
      <c r="O1141" s="231"/>
      <c r="P1141" s="231"/>
      <c r="Q1141" s="231"/>
      <c r="R1141" s="231"/>
      <c r="S1141" s="231"/>
      <c r="T1141" s="23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3" t="s">
        <v>168</v>
      </c>
      <c r="AU1141" s="233" t="s">
        <v>85</v>
      </c>
      <c r="AV1141" s="13" t="s">
        <v>83</v>
      </c>
      <c r="AW1141" s="13" t="s">
        <v>35</v>
      </c>
      <c r="AX1141" s="13" t="s">
        <v>75</v>
      </c>
      <c r="AY1141" s="233" t="s">
        <v>156</v>
      </c>
    </row>
    <row r="1142" s="14" customFormat="1">
      <c r="A1142" s="14"/>
      <c r="B1142" s="234"/>
      <c r="C1142" s="235"/>
      <c r="D1142" s="225" t="s">
        <v>168</v>
      </c>
      <c r="E1142" s="236" t="s">
        <v>19</v>
      </c>
      <c r="F1142" s="237" t="s">
        <v>1516</v>
      </c>
      <c r="G1142" s="235"/>
      <c r="H1142" s="238">
        <v>4.3949999999999996</v>
      </c>
      <c r="I1142" s="239"/>
      <c r="J1142" s="235"/>
      <c r="K1142" s="235"/>
      <c r="L1142" s="240"/>
      <c r="M1142" s="241"/>
      <c r="N1142" s="242"/>
      <c r="O1142" s="242"/>
      <c r="P1142" s="242"/>
      <c r="Q1142" s="242"/>
      <c r="R1142" s="242"/>
      <c r="S1142" s="242"/>
      <c r="T1142" s="24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44" t="s">
        <v>168</v>
      </c>
      <c r="AU1142" s="244" t="s">
        <v>85</v>
      </c>
      <c r="AV1142" s="14" t="s">
        <v>85</v>
      </c>
      <c r="AW1142" s="14" t="s">
        <v>35</v>
      </c>
      <c r="AX1142" s="14" t="s">
        <v>75</v>
      </c>
      <c r="AY1142" s="244" t="s">
        <v>156</v>
      </c>
    </row>
    <row r="1143" s="13" customFormat="1">
      <c r="A1143" s="13"/>
      <c r="B1143" s="223"/>
      <c r="C1143" s="224"/>
      <c r="D1143" s="225" t="s">
        <v>168</v>
      </c>
      <c r="E1143" s="226" t="s">
        <v>19</v>
      </c>
      <c r="F1143" s="227" t="s">
        <v>1517</v>
      </c>
      <c r="G1143" s="224"/>
      <c r="H1143" s="226" t="s">
        <v>19</v>
      </c>
      <c r="I1143" s="228"/>
      <c r="J1143" s="224"/>
      <c r="K1143" s="224"/>
      <c r="L1143" s="229"/>
      <c r="M1143" s="230"/>
      <c r="N1143" s="231"/>
      <c r="O1143" s="231"/>
      <c r="P1143" s="231"/>
      <c r="Q1143" s="231"/>
      <c r="R1143" s="231"/>
      <c r="S1143" s="231"/>
      <c r="T1143" s="23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3" t="s">
        <v>168</v>
      </c>
      <c r="AU1143" s="233" t="s">
        <v>85</v>
      </c>
      <c r="AV1143" s="13" t="s">
        <v>83</v>
      </c>
      <c r="AW1143" s="13" t="s">
        <v>35</v>
      </c>
      <c r="AX1143" s="13" t="s">
        <v>75</v>
      </c>
      <c r="AY1143" s="233" t="s">
        <v>156</v>
      </c>
    </row>
    <row r="1144" s="14" customFormat="1">
      <c r="A1144" s="14"/>
      <c r="B1144" s="234"/>
      <c r="C1144" s="235"/>
      <c r="D1144" s="225" t="s">
        <v>168</v>
      </c>
      <c r="E1144" s="236" t="s">
        <v>19</v>
      </c>
      <c r="F1144" s="237" t="s">
        <v>1518</v>
      </c>
      <c r="G1144" s="235"/>
      <c r="H1144" s="238">
        <v>12</v>
      </c>
      <c r="I1144" s="239"/>
      <c r="J1144" s="235"/>
      <c r="K1144" s="235"/>
      <c r="L1144" s="240"/>
      <c r="M1144" s="241"/>
      <c r="N1144" s="242"/>
      <c r="O1144" s="242"/>
      <c r="P1144" s="242"/>
      <c r="Q1144" s="242"/>
      <c r="R1144" s="242"/>
      <c r="S1144" s="242"/>
      <c r="T1144" s="24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44" t="s">
        <v>168</v>
      </c>
      <c r="AU1144" s="244" t="s">
        <v>85</v>
      </c>
      <c r="AV1144" s="14" t="s">
        <v>85</v>
      </c>
      <c r="AW1144" s="14" t="s">
        <v>35</v>
      </c>
      <c r="AX1144" s="14" t="s">
        <v>75</v>
      </c>
      <c r="AY1144" s="244" t="s">
        <v>156</v>
      </c>
    </row>
    <row r="1145" s="15" customFormat="1">
      <c r="A1145" s="15"/>
      <c r="B1145" s="245"/>
      <c r="C1145" s="246"/>
      <c r="D1145" s="225" t="s">
        <v>168</v>
      </c>
      <c r="E1145" s="247" t="s">
        <v>19</v>
      </c>
      <c r="F1145" s="248" t="s">
        <v>196</v>
      </c>
      <c r="G1145" s="246"/>
      <c r="H1145" s="249">
        <v>78.280000000000001</v>
      </c>
      <c r="I1145" s="250"/>
      <c r="J1145" s="246"/>
      <c r="K1145" s="246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55" t="s">
        <v>168</v>
      </c>
      <c r="AU1145" s="255" t="s">
        <v>85</v>
      </c>
      <c r="AV1145" s="15" t="s">
        <v>164</v>
      </c>
      <c r="AW1145" s="15" t="s">
        <v>35</v>
      </c>
      <c r="AX1145" s="15" t="s">
        <v>83</v>
      </c>
      <c r="AY1145" s="255" t="s">
        <v>156</v>
      </c>
    </row>
    <row r="1146" s="2" customFormat="1" ht="24.15" customHeight="1">
      <c r="A1146" s="39"/>
      <c r="B1146" s="40"/>
      <c r="C1146" s="205" t="s">
        <v>1519</v>
      </c>
      <c r="D1146" s="205" t="s">
        <v>159</v>
      </c>
      <c r="E1146" s="206" t="s">
        <v>1520</v>
      </c>
      <c r="F1146" s="207" t="s">
        <v>1521</v>
      </c>
      <c r="G1146" s="208" t="s">
        <v>162</v>
      </c>
      <c r="H1146" s="209">
        <v>251.362</v>
      </c>
      <c r="I1146" s="210"/>
      <c r="J1146" s="211">
        <f>ROUND(I1146*H1146,2)</f>
        <v>0</v>
      </c>
      <c r="K1146" s="207" t="s">
        <v>163</v>
      </c>
      <c r="L1146" s="45"/>
      <c r="M1146" s="212" t="s">
        <v>19</v>
      </c>
      <c r="N1146" s="213" t="s">
        <v>46</v>
      </c>
      <c r="O1146" s="85"/>
      <c r="P1146" s="214">
        <f>O1146*H1146</f>
        <v>0</v>
      </c>
      <c r="Q1146" s="214">
        <v>0.0089999999999999993</v>
      </c>
      <c r="R1146" s="214">
        <f>Q1146*H1146</f>
        <v>2.2622579999999997</v>
      </c>
      <c r="S1146" s="214">
        <v>0</v>
      </c>
      <c r="T1146" s="215">
        <f>S1146*H1146</f>
        <v>0</v>
      </c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R1146" s="216" t="s">
        <v>321</v>
      </c>
      <c r="AT1146" s="216" t="s">
        <v>159</v>
      </c>
      <c r="AU1146" s="216" t="s">
        <v>85</v>
      </c>
      <c r="AY1146" s="18" t="s">
        <v>156</v>
      </c>
      <c r="BE1146" s="217">
        <f>IF(N1146="základní",J1146,0)</f>
        <v>0</v>
      </c>
      <c r="BF1146" s="217">
        <f>IF(N1146="snížená",J1146,0)</f>
        <v>0</v>
      </c>
      <c r="BG1146" s="217">
        <f>IF(N1146="zákl. přenesená",J1146,0)</f>
        <v>0</v>
      </c>
      <c r="BH1146" s="217">
        <f>IF(N1146="sníž. přenesená",J1146,0)</f>
        <v>0</v>
      </c>
      <c r="BI1146" s="217">
        <f>IF(N1146="nulová",J1146,0)</f>
        <v>0</v>
      </c>
      <c r="BJ1146" s="18" t="s">
        <v>83</v>
      </c>
      <c r="BK1146" s="217">
        <f>ROUND(I1146*H1146,2)</f>
        <v>0</v>
      </c>
      <c r="BL1146" s="18" t="s">
        <v>321</v>
      </c>
      <c r="BM1146" s="216" t="s">
        <v>1522</v>
      </c>
    </row>
    <row r="1147" s="2" customFormat="1">
      <c r="A1147" s="39"/>
      <c r="B1147" s="40"/>
      <c r="C1147" s="41"/>
      <c r="D1147" s="218" t="s">
        <v>166</v>
      </c>
      <c r="E1147" s="41"/>
      <c r="F1147" s="219" t="s">
        <v>1523</v>
      </c>
      <c r="G1147" s="41"/>
      <c r="H1147" s="41"/>
      <c r="I1147" s="220"/>
      <c r="J1147" s="41"/>
      <c r="K1147" s="41"/>
      <c r="L1147" s="45"/>
      <c r="M1147" s="221"/>
      <c r="N1147" s="222"/>
      <c r="O1147" s="85"/>
      <c r="P1147" s="85"/>
      <c r="Q1147" s="85"/>
      <c r="R1147" s="85"/>
      <c r="S1147" s="85"/>
      <c r="T1147" s="86"/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T1147" s="18" t="s">
        <v>166</v>
      </c>
      <c r="AU1147" s="18" t="s">
        <v>85</v>
      </c>
    </row>
    <row r="1148" s="14" customFormat="1">
      <c r="A1148" s="14"/>
      <c r="B1148" s="234"/>
      <c r="C1148" s="235"/>
      <c r="D1148" s="225" t="s">
        <v>168</v>
      </c>
      <c r="E1148" s="236" t="s">
        <v>19</v>
      </c>
      <c r="F1148" s="237" t="s">
        <v>1466</v>
      </c>
      <c r="G1148" s="235"/>
      <c r="H1148" s="238">
        <v>19.859999999999999</v>
      </c>
      <c r="I1148" s="239"/>
      <c r="J1148" s="235"/>
      <c r="K1148" s="235"/>
      <c r="L1148" s="240"/>
      <c r="M1148" s="241"/>
      <c r="N1148" s="242"/>
      <c r="O1148" s="242"/>
      <c r="P1148" s="242"/>
      <c r="Q1148" s="242"/>
      <c r="R1148" s="242"/>
      <c r="S1148" s="242"/>
      <c r="T1148" s="24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44" t="s">
        <v>168</v>
      </c>
      <c r="AU1148" s="244" t="s">
        <v>85</v>
      </c>
      <c r="AV1148" s="14" t="s">
        <v>85</v>
      </c>
      <c r="AW1148" s="14" t="s">
        <v>35</v>
      </c>
      <c r="AX1148" s="14" t="s">
        <v>75</v>
      </c>
      <c r="AY1148" s="244" t="s">
        <v>156</v>
      </c>
    </row>
    <row r="1149" s="14" customFormat="1">
      <c r="A1149" s="14"/>
      <c r="B1149" s="234"/>
      <c r="C1149" s="235"/>
      <c r="D1149" s="225" t="s">
        <v>168</v>
      </c>
      <c r="E1149" s="236" t="s">
        <v>19</v>
      </c>
      <c r="F1149" s="237" t="s">
        <v>1467</v>
      </c>
      <c r="G1149" s="235"/>
      <c r="H1149" s="238">
        <v>18.370000000000001</v>
      </c>
      <c r="I1149" s="239"/>
      <c r="J1149" s="235"/>
      <c r="K1149" s="235"/>
      <c r="L1149" s="240"/>
      <c r="M1149" s="241"/>
      <c r="N1149" s="242"/>
      <c r="O1149" s="242"/>
      <c r="P1149" s="242"/>
      <c r="Q1149" s="242"/>
      <c r="R1149" s="242"/>
      <c r="S1149" s="242"/>
      <c r="T1149" s="24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44" t="s">
        <v>168</v>
      </c>
      <c r="AU1149" s="244" t="s">
        <v>85</v>
      </c>
      <c r="AV1149" s="14" t="s">
        <v>85</v>
      </c>
      <c r="AW1149" s="14" t="s">
        <v>35</v>
      </c>
      <c r="AX1149" s="14" t="s">
        <v>75</v>
      </c>
      <c r="AY1149" s="244" t="s">
        <v>156</v>
      </c>
    </row>
    <row r="1150" s="14" customFormat="1">
      <c r="A1150" s="14"/>
      <c r="B1150" s="234"/>
      <c r="C1150" s="235"/>
      <c r="D1150" s="225" t="s">
        <v>168</v>
      </c>
      <c r="E1150" s="236" t="s">
        <v>19</v>
      </c>
      <c r="F1150" s="237" t="s">
        <v>1468</v>
      </c>
      <c r="G1150" s="235"/>
      <c r="H1150" s="238">
        <v>22.359999999999999</v>
      </c>
      <c r="I1150" s="239"/>
      <c r="J1150" s="235"/>
      <c r="K1150" s="235"/>
      <c r="L1150" s="240"/>
      <c r="M1150" s="241"/>
      <c r="N1150" s="242"/>
      <c r="O1150" s="242"/>
      <c r="P1150" s="242"/>
      <c r="Q1150" s="242"/>
      <c r="R1150" s="242"/>
      <c r="S1150" s="242"/>
      <c r="T1150" s="24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44" t="s">
        <v>168</v>
      </c>
      <c r="AU1150" s="244" t="s">
        <v>85</v>
      </c>
      <c r="AV1150" s="14" t="s">
        <v>85</v>
      </c>
      <c r="AW1150" s="14" t="s">
        <v>35</v>
      </c>
      <c r="AX1150" s="14" t="s">
        <v>75</v>
      </c>
      <c r="AY1150" s="244" t="s">
        <v>156</v>
      </c>
    </row>
    <row r="1151" s="14" customFormat="1">
      <c r="A1151" s="14"/>
      <c r="B1151" s="234"/>
      <c r="C1151" s="235"/>
      <c r="D1151" s="225" t="s">
        <v>168</v>
      </c>
      <c r="E1151" s="236" t="s">
        <v>19</v>
      </c>
      <c r="F1151" s="237" t="s">
        <v>1469</v>
      </c>
      <c r="G1151" s="235"/>
      <c r="H1151" s="238">
        <v>24.34</v>
      </c>
      <c r="I1151" s="239"/>
      <c r="J1151" s="235"/>
      <c r="K1151" s="235"/>
      <c r="L1151" s="240"/>
      <c r="M1151" s="241"/>
      <c r="N1151" s="242"/>
      <c r="O1151" s="242"/>
      <c r="P1151" s="242"/>
      <c r="Q1151" s="242"/>
      <c r="R1151" s="242"/>
      <c r="S1151" s="242"/>
      <c r="T1151" s="24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44" t="s">
        <v>168</v>
      </c>
      <c r="AU1151" s="244" t="s">
        <v>85</v>
      </c>
      <c r="AV1151" s="14" t="s">
        <v>85</v>
      </c>
      <c r="AW1151" s="14" t="s">
        <v>35</v>
      </c>
      <c r="AX1151" s="14" t="s">
        <v>75</v>
      </c>
      <c r="AY1151" s="244" t="s">
        <v>156</v>
      </c>
    </row>
    <row r="1152" s="14" customFormat="1">
      <c r="A1152" s="14"/>
      <c r="B1152" s="234"/>
      <c r="C1152" s="235"/>
      <c r="D1152" s="225" t="s">
        <v>168</v>
      </c>
      <c r="E1152" s="236" t="s">
        <v>19</v>
      </c>
      <c r="F1152" s="237" t="s">
        <v>1470</v>
      </c>
      <c r="G1152" s="235"/>
      <c r="H1152" s="238">
        <v>18.739999999999998</v>
      </c>
      <c r="I1152" s="239"/>
      <c r="J1152" s="235"/>
      <c r="K1152" s="235"/>
      <c r="L1152" s="240"/>
      <c r="M1152" s="241"/>
      <c r="N1152" s="242"/>
      <c r="O1152" s="242"/>
      <c r="P1152" s="242"/>
      <c r="Q1152" s="242"/>
      <c r="R1152" s="242"/>
      <c r="S1152" s="242"/>
      <c r="T1152" s="24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44" t="s">
        <v>168</v>
      </c>
      <c r="AU1152" s="244" t="s">
        <v>85</v>
      </c>
      <c r="AV1152" s="14" t="s">
        <v>85</v>
      </c>
      <c r="AW1152" s="14" t="s">
        <v>35</v>
      </c>
      <c r="AX1152" s="14" t="s">
        <v>75</v>
      </c>
      <c r="AY1152" s="244" t="s">
        <v>156</v>
      </c>
    </row>
    <row r="1153" s="14" customFormat="1">
      <c r="A1153" s="14"/>
      <c r="B1153" s="234"/>
      <c r="C1153" s="235"/>
      <c r="D1153" s="225" t="s">
        <v>168</v>
      </c>
      <c r="E1153" s="236" t="s">
        <v>19</v>
      </c>
      <c r="F1153" s="237" t="s">
        <v>1471</v>
      </c>
      <c r="G1153" s="235"/>
      <c r="H1153" s="238">
        <v>18.460000000000001</v>
      </c>
      <c r="I1153" s="239"/>
      <c r="J1153" s="235"/>
      <c r="K1153" s="235"/>
      <c r="L1153" s="240"/>
      <c r="M1153" s="241"/>
      <c r="N1153" s="242"/>
      <c r="O1153" s="242"/>
      <c r="P1153" s="242"/>
      <c r="Q1153" s="242"/>
      <c r="R1153" s="242"/>
      <c r="S1153" s="242"/>
      <c r="T1153" s="24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44" t="s">
        <v>168</v>
      </c>
      <c r="AU1153" s="244" t="s">
        <v>85</v>
      </c>
      <c r="AV1153" s="14" t="s">
        <v>85</v>
      </c>
      <c r="AW1153" s="14" t="s">
        <v>35</v>
      </c>
      <c r="AX1153" s="14" t="s">
        <v>75</v>
      </c>
      <c r="AY1153" s="244" t="s">
        <v>156</v>
      </c>
    </row>
    <row r="1154" s="14" customFormat="1">
      <c r="A1154" s="14"/>
      <c r="B1154" s="234"/>
      <c r="C1154" s="235"/>
      <c r="D1154" s="225" t="s">
        <v>168</v>
      </c>
      <c r="E1154" s="236" t="s">
        <v>19</v>
      </c>
      <c r="F1154" s="237" t="s">
        <v>1472</v>
      </c>
      <c r="G1154" s="235"/>
      <c r="H1154" s="238">
        <v>17.899999999999999</v>
      </c>
      <c r="I1154" s="239"/>
      <c r="J1154" s="235"/>
      <c r="K1154" s="235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44" t="s">
        <v>168</v>
      </c>
      <c r="AU1154" s="244" t="s">
        <v>85</v>
      </c>
      <c r="AV1154" s="14" t="s">
        <v>85</v>
      </c>
      <c r="AW1154" s="14" t="s">
        <v>35</v>
      </c>
      <c r="AX1154" s="14" t="s">
        <v>75</v>
      </c>
      <c r="AY1154" s="244" t="s">
        <v>156</v>
      </c>
    </row>
    <row r="1155" s="14" customFormat="1">
      <c r="A1155" s="14"/>
      <c r="B1155" s="234"/>
      <c r="C1155" s="235"/>
      <c r="D1155" s="225" t="s">
        <v>168</v>
      </c>
      <c r="E1155" s="236" t="s">
        <v>19</v>
      </c>
      <c r="F1155" s="237" t="s">
        <v>1473</v>
      </c>
      <c r="G1155" s="235"/>
      <c r="H1155" s="238">
        <v>19.859999999999999</v>
      </c>
      <c r="I1155" s="239"/>
      <c r="J1155" s="235"/>
      <c r="K1155" s="235"/>
      <c r="L1155" s="240"/>
      <c r="M1155" s="241"/>
      <c r="N1155" s="242"/>
      <c r="O1155" s="242"/>
      <c r="P1155" s="242"/>
      <c r="Q1155" s="242"/>
      <c r="R1155" s="242"/>
      <c r="S1155" s="242"/>
      <c r="T1155" s="24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44" t="s">
        <v>168</v>
      </c>
      <c r="AU1155" s="244" t="s">
        <v>85</v>
      </c>
      <c r="AV1155" s="14" t="s">
        <v>85</v>
      </c>
      <c r="AW1155" s="14" t="s">
        <v>35</v>
      </c>
      <c r="AX1155" s="14" t="s">
        <v>75</v>
      </c>
      <c r="AY1155" s="244" t="s">
        <v>156</v>
      </c>
    </row>
    <row r="1156" s="14" customFormat="1">
      <c r="A1156" s="14"/>
      <c r="B1156" s="234"/>
      <c r="C1156" s="235"/>
      <c r="D1156" s="225" t="s">
        <v>168</v>
      </c>
      <c r="E1156" s="236" t="s">
        <v>19</v>
      </c>
      <c r="F1156" s="237" t="s">
        <v>1474</v>
      </c>
      <c r="G1156" s="235"/>
      <c r="H1156" s="238">
        <v>19.908000000000001</v>
      </c>
      <c r="I1156" s="239"/>
      <c r="J1156" s="235"/>
      <c r="K1156" s="235"/>
      <c r="L1156" s="240"/>
      <c r="M1156" s="241"/>
      <c r="N1156" s="242"/>
      <c r="O1156" s="242"/>
      <c r="P1156" s="242"/>
      <c r="Q1156" s="242"/>
      <c r="R1156" s="242"/>
      <c r="S1156" s="242"/>
      <c r="T1156" s="24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4" t="s">
        <v>168</v>
      </c>
      <c r="AU1156" s="244" t="s">
        <v>85</v>
      </c>
      <c r="AV1156" s="14" t="s">
        <v>85</v>
      </c>
      <c r="AW1156" s="14" t="s">
        <v>35</v>
      </c>
      <c r="AX1156" s="14" t="s">
        <v>75</v>
      </c>
      <c r="AY1156" s="244" t="s">
        <v>156</v>
      </c>
    </row>
    <row r="1157" s="14" customFormat="1">
      <c r="A1157" s="14"/>
      <c r="B1157" s="234"/>
      <c r="C1157" s="235"/>
      <c r="D1157" s="225" t="s">
        <v>168</v>
      </c>
      <c r="E1157" s="236" t="s">
        <v>19</v>
      </c>
      <c r="F1157" s="237" t="s">
        <v>1475</v>
      </c>
      <c r="G1157" s="235"/>
      <c r="H1157" s="238">
        <v>25.475999999999999</v>
      </c>
      <c r="I1157" s="239"/>
      <c r="J1157" s="235"/>
      <c r="K1157" s="235"/>
      <c r="L1157" s="240"/>
      <c r="M1157" s="241"/>
      <c r="N1157" s="242"/>
      <c r="O1157" s="242"/>
      <c r="P1157" s="242"/>
      <c r="Q1157" s="242"/>
      <c r="R1157" s="242"/>
      <c r="S1157" s="242"/>
      <c r="T1157" s="24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44" t="s">
        <v>168</v>
      </c>
      <c r="AU1157" s="244" t="s">
        <v>85</v>
      </c>
      <c r="AV1157" s="14" t="s">
        <v>85</v>
      </c>
      <c r="AW1157" s="14" t="s">
        <v>35</v>
      </c>
      <c r="AX1157" s="14" t="s">
        <v>75</v>
      </c>
      <c r="AY1157" s="244" t="s">
        <v>156</v>
      </c>
    </row>
    <row r="1158" s="14" customFormat="1">
      <c r="A1158" s="14"/>
      <c r="B1158" s="234"/>
      <c r="C1158" s="235"/>
      <c r="D1158" s="225" t="s">
        <v>168</v>
      </c>
      <c r="E1158" s="236" t="s">
        <v>19</v>
      </c>
      <c r="F1158" s="237" t="s">
        <v>1476</v>
      </c>
      <c r="G1158" s="235"/>
      <c r="H1158" s="238">
        <v>26.329999999999998</v>
      </c>
      <c r="I1158" s="239"/>
      <c r="J1158" s="235"/>
      <c r="K1158" s="235"/>
      <c r="L1158" s="240"/>
      <c r="M1158" s="241"/>
      <c r="N1158" s="242"/>
      <c r="O1158" s="242"/>
      <c r="P1158" s="242"/>
      <c r="Q1158" s="242"/>
      <c r="R1158" s="242"/>
      <c r="S1158" s="242"/>
      <c r="T1158" s="24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4" t="s">
        <v>168</v>
      </c>
      <c r="AU1158" s="244" t="s">
        <v>85</v>
      </c>
      <c r="AV1158" s="14" t="s">
        <v>85</v>
      </c>
      <c r="AW1158" s="14" t="s">
        <v>35</v>
      </c>
      <c r="AX1158" s="14" t="s">
        <v>75</v>
      </c>
      <c r="AY1158" s="244" t="s">
        <v>156</v>
      </c>
    </row>
    <row r="1159" s="14" customFormat="1">
      <c r="A1159" s="14"/>
      <c r="B1159" s="234"/>
      <c r="C1159" s="235"/>
      <c r="D1159" s="225" t="s">
        <v>168</v>
      </c>
      <c r="E1159" s="236" t="s">
        <v>19</v>
      </c>
      <c r="F1159" s="237" t="s">
        <v>1477</v>
      </c>
      <c r="G1159" s="235"/>
      <c r="H1159" s="238">
        <v>19.757999999999999</v>
      </c>
      <c r="I1159" s="239"/>
      <c r="J1159" s="235"/>
      <c r="K1159" s="235"/>
      <c r="L1159" s="240"/>
      <c r="M1159" s="241"/>
      <c r="N1159" s="242"/>
      <c r="O1159" s="242"/>
      <c r="P1159" s="242"/>
      <c r="Q1159" s="242"/>
      <c r="R1159" s="242"/>
      <c r="S1159" s="242"/>
      <c r="T1159" s="24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4" t="s">
        <v>168</v>
      </c>
      <c r="AU1159" s="244" t="s">
        <v>85</v>
      </c>
      <c r="AV1159" s="14" t="s">
        <v>85</v>
      </c>
      <c r="AW1159" s="14" t="s">
        <v>35</v>
      </c>
      <c r="AX1159" s="14" t="s">
        <v>75</v>
      </c>
      <c r="AY1159" s="244" t="s">
        <v>156</v>
      </c>
    </row>
    <row r="1160" s="15" customFormat="1">
      <c r="A1160" s="15"/>
      <c r="B1160" s="245"/>
      <c r="C1160" s="246"/>
      <c r="D1160" s="225" t="s">
        <v>168</v>
      </c>
      <c r="E1160" s="247" t="s">
        <v>19</v>
      </c>
      <c r="F1160" s="248" t="s">
        <v>196</v>
      </c>
      <c r="G1160" s="246"/>
      <c r="H1160" s="249">
        <v>251.362</v>
      </c>
      <c r="I1160" s="250"/>
      <c r="J1160" s="246"/>
      <c r="K1160" s="246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55" t="s">
        <v>168</v>
      </c>
      <c r="AU1160" s="255" t="s">
        <v>85</v>
      </c>
      <c r="AV1160" s="15" t="s">
        <v>164</v>
      </c>
      <c r="AW1160" s="15" t="s">
        <v>35</v>
      </c>
      <c r="AX1160" s="15" t="s">
        <v>83</v>
      </c>
      <c r="AY1160" s="255" t="s">
        <v>156</v>
      </c>
    </row>
    <row r="1161" s="2" customFormat="1" ht="16.5" customHeight="1">
      <c r="A1161" s="39"/>
      <c r="B1161" s="40"/>
      <c r="C1161" s="256" t="s">
        <v>1524</v>
      </c>
      <c r="D1161" s="256" t="s">
        <v>299</v>
      </c>
      <c r="E1161" s="257" t="s">
        <v>1525</v>
      </c>
      <c r="F1161" s="258" t="s">
        <v>1526</v>
      </c>
      <c r="G1161" s="259" t="s">
        <v>162</v>
      </c>
      <c r="H1161" s="260">
        <v>289.06599999999997</v>
      </c>
      <c r="I1161" s="261"/>
      <c r="J1161" s="262">
        <f>ROUND(I1161*H1161,2)</f>
        <v>0</v>
      </c>
      <c r="K1161" s="258" t="s">
        <v>163</v>
      </c>
      <c r="L1161" s="263"/>
      <c r="M1161" s="264" t="s">
        <v>19</v>
      </c>
      <c r="N1161" s="265" t="s">
        <v>46</v>
      </c>
      <c r="O1161" s="85"/>
      <c r="P1161" s="214">
        <f>O1161*H1161</f>
        <v>0</v>
      </c>
      <c r="Q1161" s="214">
        <v>0.02</v>
      </c>
      <c r="R1161" s="214">
        <f>Q1161*H1161</f>
        <v>5.78132</v>
      </c>
      <c r="S1161" s="214">
        <v>0</v>
      </c>
      <c r="T1161" s="215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16" t="s">
        <v>414</v>
      </c>
      <c r="AT1161" s="216" t="s">
        <v>299</v>
      </c>
      <c r="AU1161" s="216" t="s">
        <v>85</v>
      </c>
      <c r="AY1161" s="18" t="s">
        <v>156</v>
      </c>
      <c r="BE1161" s="217">
        <f>IF(N1161="základní",J1161,0)</f>
        <v>0</v>
      </c>
      <c r="BF1161" s="217">
        <f>IF(N1161="snížená",J1161,0)</f>
        <v>0</v>
      </c>
      <c r="BG1161" s="217">
        <f>IF(N1161="zákl. přenesená",J1161,0)</f>
        <v>0</v>
      </c>
      <c r="BH1161" s="217">
        <f>IF(N1161="sníž. přenesená",J1161,0)</f>
        <v>0</v>
      </c>
      <c r="BI1161" s="217">
        <f>IF(N1161="nulová",J1161,0)</f>
        <v>0</v>
      </c>
      <c r="BJ1161" s="18" t="s">
        <v>83</v>
      </c>
      <c r="BK1161" s="217">
        <f>ROUND(I1161*H1161,2)</f>
        <v>0</v>
      </c>
      <c r="BL1161" s="18" t="s">
        <v>321</v>
      </c>
      <c r="BM1161" s="216" t="s">
        <v>1527</v>
      </c>
    </row>
    <row r="1162" s="14" customFormat="1">
      <c r="A1162" s="14"/>
      <c r="B1162" s="234"/>
      <c r="C1162" s="235"/>
      <c r="D1162" s="225" t="s">
        <v>168</v>
      </c>
      <c r="E1162" s="235"/>
      <c r="F1162" s="237" t="s">
        <v>1528</v>
      </c>
      <c r="G1162" s="235"/>
      <c r="H1162" s="238">
        <v>289.06599999999997</v>
      </c>
      <c r="I1162" s="239"/>
      <c r="J1162" s="235"/>
      <c r="K1162" s="235"/>
      <c r="L1162" s="240"/>
      <c r="M1162" s="241"/>
      <c r="N1162" s="242"/>
      <c r="O1162" s="242"/>
      <c r="P1162" s="242"/>
      <c r="Q1162" s="242"/>
      <c r="R1162" s="242"/>
      <c r="S1162" s="242"/>
      <c r="T1162" s="24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4" t="s">
        <v>168</v>
      </c>
      <c r="AU1162" s="244" t="s">
        <v>85</v>
      </c>
      <c r="AV1162" s="14" t="s">
        <v>85</v>
      </c>
      <c r="AW1162" s="14" t="s">
        <v>4</v>
      </c>
      <c r="AX1162" s="14" t="s">
        <v>83</v>
      </c>
      <c r="AY1162" s="244" t="s">
        <v>156</v>
      </c>
    </row>
    <row r="1163" s="2" customFormat="1" ht="16.5" customHeight="1">
      <c r="A1163" s="39"/>
      <c r="B1163" s="40"/>
      <c r="C1163" s="205" t="s">
        <v>1529</v>
      </c>
      <c r="D1163" s="205" t="s">
        <v>159</v>
      </c>
      <c r="E1163" s="206" t="s">
        <v>1530</v>
      </c>
      <c r="F1163" s="207" t="s">
        <v>1531</v>
      </c>
      <c r="G1163" s="208" t="s">
        <v>162</v>
      </c>
      <c r="H1163" s="209">
        <v>2.8799999999999999</v>
      </c>
      <c r="I1163" s="210"/>
      <c r="J1163" s="211">
        <f>ROUND(I1163*H1163,2)</f>
        <v>0</v>
      </c>
      <c r="K1163" s="207" t="s">
        <v>163</v>
      </c>
      <c r="L1163" s="45"/>
      <c r="M1163" s="212" t="s">
        <v>19</v>
      </c>
      <c r="N1163" s="213" t="s">
        <v>46</v>
      </c>
      <c r="O1163" s="85"/>
      <c r="P1163" s="214">
        <f>O1163*H1163</f>
        <v>0</v>
      </c>
      <c r="Q1163" s="214">
        <v>0.00063000000000000003</v>
      </c>
      <c r="R1163" s="214">
        <f>Q1163*H1163</f>
        <v>0.0018144000000000001</v>
      </c>
      <c r="S1163" s="214">
        <v>0</v>
      </c>
      <c r="T1163" s="215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16" t="s">
        <v>321</v>
      </c>
      <c r="AT1163" s="216" t="s">
        <v>159</v>
      </c>
      <c r="AU1163" s="216" t="s">
        <v>85</v>
      </c>
      <c r="AY1163" s="18" t="s">
        <v>156</v>
      </c>
      <c r="BE1163" s="217">
        <f>IF(N1163="základní",J1163,0)</f>
        <v>0</v>
      </c>
      <c r="BF1163" s="217">
        <f>IF(N1163="snížená",J1163,0)</f>
        <v>0</v>
      </c>
      <c r="BG1163" s="217">
        <f>IF(N1163="zákl. přenesená",J1163,0)</f>
        <v>0</v>
      </c>
      <c r="BH1163" s="217">
        <f>IF(N1163="sníž. přenesená",J1163,0)</f>
        <v>0</v>
      </c>
      <c r="BI1163" s="217">
        <f>IF(N1163="nulová",J1163,0)</f>
        <v>0</v>
      </c>
      <c r="BJ1163" s="18" t="s">
        <v>83</v>
      </c>
      <c r="BK1163" s="217">
        <f>ROUND(I1163*H1163,2)</f>
        <v>0</v>
      </c>
      <c r="BL1163" s="18" t="s">
        <v>321</v>
      </c>
      <c r="BM1163" s="216" t="s">
        <v>1532</v>
      </c>
    </row>
    <row r="1164" s="2" customFormat="1">
      <c r="A1164" s="39"/>
      <c r="B1164" s="40"/>
      <c r="C1164" s="41"/>
      <c r="D1164" s="218" t="s">
        <v>166</v>
      </c>
      <c r="E1164" s="41"/>
      <c r="F1164" s="219" t="s">
        <v>1533</v>
      </c>
      <c r="G1164" s="41"/>
      <c r="H1164" s="41"/>
      <c r="I1164" s="220"/>
      <c r="J1164" s="41"/>
      <c r="K1164" s="41"/>
      <c r="L1164" s="45"/>
      <c r="M1164" s="221"/>
      <c r="N1164" s="222"/>
      <c r="O1164" s="85"/>
      <c r="P1164" s="85"/>
      <c r="Q1164" s="85"/>
      <c r="R1164" s="85"/>
      <c r="S1164" s="85"/>
      <c r="T1164" s="86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T1164" s="18" t="s">
        <v>166</v>
      </c>
      <c r="AU1164" s="18" t="s">
        <v>85</v>
      </c>
    </row>
    <row r="1165" s="14" customFormat="1">
      <c r="A1165" s="14"/>
      <c r="B1165" s="234"/>
      <c r="C1165" s="235"/>
      <c r="D1165" s="225" t="s">
        <v>168</v>
      </c>
      <c r="E1165" s="236" t="s">
        <v>19</v>
      </c>
      <c r="F1165" s="237" t="s">
        <v>1534</v>
      </c>
      <c r="G1165" s="235"/>
      <c r="H1165" s="238">
        <v>1.44</v>
      </c>
      <c r="I1165" s="239"/>
      <c r="J1165" s="235"/>
      <c r="K1165" s="235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44" t="s">
        <v>168</v>
      </c>
      <c r="AU1165" s="244" t="s">
        <v>85</v>
      </c>
      <c r="AV1165" s="14" t="s">
        <v>85</v>
      </c>
      <c r="AW1165" s="14" t="s">
        <v>35</v>
      </c>
      <c r="AX1165" s="14" t="s">
        <v>75</v>
      </c>
      <c r="AY1165" s="244" t="s">
        <v>156</v>
      </c>
    </row>
    <row r="1166" s="14" customFormat="1">
      <c r="A1166" s="14"/>
      <c r="B1166" s="234"/>
      <c r="C1166" s="235"/>
      <c r="D1166" s="225" t="s">
        <v>168</v>
      </c>
      <c r="E1166" s="236" t="s">
        <v>19</v>
      </c>
      <c r="F1166" s="237" t="s">
        <v>1535</v>
      </c>
      <c r="G1166" s="235"/>
      <c r="H1166" s="238">
        <v>0.23999999999999999</v>
      </c>
      <c r="I1166" s="239"/>
      <c r="J1166" s="235"/>
      <c r="K1166" s="235"/>
      <c r="L1166" s="240"/>
      <c r="M1166" s="241"/>
      <c r="N1166" s="242"/>
      <c r="O1166" s="242"/>
      <c r="P1166" s="242"/>
      <c r="Q1166" s="242"/>
      <c r="R1166" s="242"/>
      <c r="S1166" s="242"/>
      <c r="T1166" s="24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4" t="s">
        <v>168</v>
      </c>
      <c r="AU1166" s="244" t="s">
        <v>85</v>
      </c>
      <c r="AV1166" s="14" t="s">
        <v>85</v>
      </c>
      <c r="AW1166" s="14" t="s">
        <v>35</v>
      </c>
      <c r="AX1166" s="14" t="s">
        <v>75</v>
      </c>
      <c r="AY1166" s="244" t="s">
        <v>156</v>
      </c>
    </row>
    <row r="1167" s="14" customFormat="1">
      <c r="A1167" s="14"/>
      <c r="B1167" s="234"/>
      <c r="C1167" s="235"/>
      <c r="D1167" s="225" t="s">
        <v>168</v>
      </c>
      <c r="E1167" s="236" t="s">
        <v>19</v>
      </c>
      <c r="F1167" s="237" t="s">
        <v>1536</v>
      </c>
      <c r="G1167" s="235"/>
      <c r="H1167" s="238">
        <v>1.2</v>
      </c>
      <c r="I1167" s="239"/>
      <c r="J1167" s="235"/>
      <c r="K1167" s="235"/>
      <c r="L1167" s="240"/>
      <c r="M1167" s="241"/>
      <c r="N1167" s="242"/>
      <c r="O1167" s="242"/>
      <c r="P1167" s="242"/>
      <c r="Q1167" s="242"/>
      <c r="R1167" s="242"/>
      <c r="S1167" s="242"/>
      <c r="T1167" s="24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4" t="s">
        <v>168</v>
      </c>
      <c r="AU1167" s="244" t="s">
        <v>85</v>
      </c>
      <c r="AV1167" s="14" t="s">
        <v>85</v>
      </c>
      <c r="AW1167" s="14" t="s">
        <v>35</v>
      </c>
      <c r="AX1167" s="14" t="s">
        <v>75</v>
      </c>
      <c r="AY1167" s="244" t="s">
        <v>156</v>
      </c>
    </row>
    <row r="1168" s="15" customFormat="1">
      <c r="A1168" s="15"/>
      <c r="B1168" s="245"/>
      <c r="C1168" s="246"/>
      <c r="D1168" s="225" t="s">
        <v>168</v>
      </c>
      <c r="E1168" s="247" t="s">
        <v>19</v>
      </c>
      <c r="F1168" s="248" t="s">
        <v>196</v>
      </c>
      <c r="G1168" s="246"/>
      <c r="H1168" s="249">
        <v>2.8799999999999999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55" t="s">
        <v>168</v>
      </c>
      <c r="AU1168" s="255" t="s">
        <v>85</v>
      </c>
      <c r="AV1168" s="15" t="s">
        <v>164</v>
      </c>
      <c r="AW1168" s="15" t="s">
        <v>35</v>
      </c>
      <c r="AX1168" s="15" t="s">
        <v>83</v>
      </c>
      <c r="AY1168" s="255" t="s">
        <v>156</v>
      </c>
    </row>
    <row r="1169" s="2" customFormat="1" ht="16.5" customHeight="1">
      <c r="A1169" s="39"/>
      <c r="B1169" s="40"/>
      <c r="C1169" s="256" t="s">
        <v>1537</v>
      </c>
      <c r="D1169" s="256" t="s">
        <v>299</v>
      </c>
      <c r="E1169" s="257" t="s">
        <v>1538</v>
      </c>
      <c r="F1169" s="258" t="s">
        <v>1539</v>
      </c>
      <c r="G1169" s="259" t="s">
        <v>295</v>
      </c>
      <c r="H1169" s="260">
        <v>6</v>
      </c>
      <c r="I1169" s="261"/>
      <c r="J1169" s="262">
        <f>ROUND(I1169*H1169,2)</f>
        <v>0</v>
      </c>
      <c r="K1169" s="258" t="s">
        <v>19</v>
      </c>
      <c r="L1169" s="263"/>
      <c r="M1169" s="264" t="s">
        <v>19</v>
      </c>
      <c r="N1169" s="265" t="s">
        <v>46</v>
      </c>
      <c r="O1169" s="85"/>
      <c r="P1169" s="214">
        <f>O1169*H1169</f>
        <v>0</v>
      </c>
      <c r="Q1169" s="214">
        <v>0.0074999999999999997</v>
      </c>
      <c r="R1169" s="214">
        <f>Q1169*H1169</f>
        <v>0.044999999999999998</v>
      </c>
      <c r="S1169" s="214">
        <v>0</v>
      </c>
      <c r="T1169" s="215">
        <f>S1169*H1169</f>
        <v>0</v>
      </c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R1169" s="216" t="s">
        <v>414</v>
      </c>
      <c r="AT1169" s="216" t="s">
        <v>299</v>
      </c>
      <c r="AU1169" s="216" t="s">
        <v>85</v>
      </c>
      <c r="AY1169" s="18" t="s">
        <v>156</v>
      </c>
      <c r="BE1169" s="217">
        <f>IF(N1169="základní",J1169,0)</f>
        <v>0</v>
      </c>
      <c r="BF1169" s="217">
        <f>IF(N1169="snížená",J1169,0)</f>
        <v>0</v>
      </c>
      <c r="BG1169" s="217">
        <f>IF(N1169="zákl. přenesená",J1169,0)</f>
        <v>0</v>
      </c>
      <c r="BH1169" s="217">
        <f>IF(N1169="sníž. přenesená",J1169,0)</f>
        <v>0</v>
      </c>
      <c r="BI1169" s="217">
        <f>IF(N1169="nulová",J1169,0)</f>
        <v>0</v>
      </c>
      <c r="BJ1169" s="18" t="s">
        <v>83</v>
      </c>
      <c r="BK1169" s="217">
        <f>ROUND(I1169*H1169,2)</f>
        <v>0</v>
      </c>
      <c r="BL1169" s="18" t="s">
        <v>321</v>
      </c>
      <c r="BM1169" s="216" t="s">
        <v>1540</v>
      </c>
    </row>
    <row r="1170" s="14" customFormat="1">
      <c r="A1170" s="14"/>
      <c r="B1170" s="234"/>
      <c r="C1170" s="235"/>
      <c r="D1170" s="225" t="s">
        <v>168</v>
      </c>
      <c r="E1170" s="236" t="s">
        <v>19</v>
      </c>
      <c r="F1170" s="237" t="s">
        <v>439</v>
      </c>
      <c r="G1170" s="235"/>
      <c r="H1170" s="238">
        <v>6</v>
      </c>
      <c r="I1170" s="239"/>
      <c r="J1170" s="235"/>
      <c r="K1170" s="235"/>
      <c r="L1170" s="240"/>
      <c r="M1170" s="241"/>
      <c r="N1170" s="242"/>
      <c r="O1170" s="242"/>
      <c r="P1170" s="242"/>
      <c r="Q1170" s="242"/>
      <c r="R1170" s="242"/>
      <c r="S1170" s="242"/>
      <c r="T1170" s="24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44" t="s">
        <v>168</v>
      </c>
      <c r="AU1170" s="244" t="s">
        <v>85</v>
      </c>
      <c r="AV1170" s="14" t="s">
        <v>85</v>
      </c>
      <c r="AW1170" s="14" t="s">
        <v>35</v>
      </c>
      <c r="AX1170" s="14" t="s">
        <v>83</v>
      </c>
      <c r="AY1170" s="244" t="s">
        <v>156</v>
      </c>
    </row>
    <row r="1171" s="2" customFormat="1" ht="16.5" customHeight="1">
      <c r="A1171" s="39"/>
      <c r="B1171" s="40"/>
      <c r="C1171" s="256" t="s">
        <v>1541</v>
      </c>
      <c r="D1171" s="256" t="s">
        <v>299</v>
      </c>
      <c r="E1171" s="257" t="s">
        <v>1542</v>
      </c>
      <c r="F1171" s="258" t="s">
        <v>1543</v>
      </c>
      <c r="G1171" s="259" t="s">
        <v>295</v>
      </c>
      <c r="H1171" s="260">
        <v>1</v>
      </c>
      <c r="I1171" s="261"/>
      <c r="J1171" s="262">
        <f>ROUND(I1171*H1171,2)</f>
        <v>0</v>
      </c>
      <c r="K1171" s="258" t="s">
        <v>19</v>
      </c>
      <c r="L1171" s="263"/>
      <c r="M1171" s="264" t="s">
        <v>19</v>
      </c>
      <c r="N1171" s="265" t="s">
        <v>46</v>
      </c>
      <c r="O1171" s="85"/>
      <c r="P1171" s="214">
        <f>O1171*H1171</f>
        <v>0</v>
      </c>
      <c r="Q1171" s="214">
        <v>0.0074999999999999997</v>
      </c>
      <c r="R1171" s="214">
        <f>Q1171*H1171</f>
        <v>0.0074999999999999997</v>
      </c>
      <c r="S1171" s="214">
        <v>0</v>
      </c>
      <c r="T1171" s="215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16" t="s">
        <v>414</v>
      </c>
      <c r="AT1171" s="216" t="s">
        <v>299</v>
      </c>
      <c r="AU1171" s="216" t="s">
        <v>85</v>
      </c>
      <c r="AY1171" s="18" t="s">
        <v>156</v>
      </c>
      <c r="BE1171" s="217">
        <f>IF(N1171="základní",J1171,0)</f>
        <v>0</v>
      </c>
      <c r="BF1171" s="217">
        <f>IF(N1171="snížená",J1171,0)</f>
        <v>0</v>
      </c>
      <c r="BG1171" s="217">
        <f>IF(N1171="zákl. přenesená",J1171,0)</f>
        <v>0</v>
      </c>
      <c r="BH1171" s="217">
        <f>IF(N1171="sníž. přenesená",J1171,0)</f>
        <v>0</v>
      </c>
      <c r="BI1171" s="217">
        <f>IF(N1171="nulová",J1171,0)</f>
        <v>0</v>
      </c>
      <c r="BJ1171" s="18" t="s">
        <v>83</v>
      </c>
      <c r="BK1171" s="217">
        <f>ROUND(I1171*H1171,2)</f>
        <v>0</v>
      </c>
      <c r="BL1171" s="18" t="s">
        <v>321</v>
      </c>
      <c r="BM1171" s="216" t="s">
        <v>1544</v>
      </c>
    </row>
    <row r="1172" s="14" customFormat="1">
      <c r="A1172" s="14"/>
      <c r="B1172" s="234"/>
      <c r="C1172" s="235"/>
      <c r="D1172" s="225" t="s">
        <v>168</v>
      </c>
      <c r="E1172" s="236" t="s">
        <v>19</v>
      </c>
      <c r="F1172" s="237" t="s">
        <v>444</v>
      </c>
      <c r="G1172" s="235"/>
      <c r="H1172" s="238">
        <v>1</v>
      </c>
      <c r="I1172" s="239"/>
      <c r="J1172" s="235"/>
      <c r="K1172" s="235"/>
      <c r="L1172" s="240"/>
      <c r="M1172" s="241"/>
      <c r="N1172" s="242"/>
      <c r="O1172" s="242"/>
      <c r="P1172" s="242"/>
      <c r="Q1172" s="242"/>
      <c r="R1172" s="242"/>
      <c r="S1172" s="242"/>
      <c r="T1172" s="24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44" t="s">
        <v>168</v>
      </c>
      <c r="AU1172" s="244" t="s">
        <v>85</v>
      </c>
      <c r="AV1172" s="14" t="s">
        <v>85</v>
      </c>
      <c r="AW1172" s="14" t="s">
        <v>35</v>
      </c>
      <c r="AX1172" s="14" t="s">
        <v>83</v>
      </c>
      <c r="AY1172" s="244" t="s">
        <v>156</v>
      </c>
    </row>
    <row r="1173" s="2" customFormat="1" ht="16.5" customHeight="1">
      <c r="A1173" s="39"/>
      <c r="B1173" s="40"/>
      <c r="C1173" s="256" t="s">
        <v>1545</v>
      </c>
      <c r="D1173" s="256" t="s">
        <v>299</v>
      </c>
      <c r="E1173" s="257" t="s">
        <v>1546</v>
      </c>
      <c r="F1173" s="258" t="s">
        <v>1547</v>
      </c>
      <c r="G1173" s="259" t="s">
        <v>295</v>
      </c>
      <c r="H1173" s="260">
        <v>6</v>
      </c>
      <c r="I1173" s="261"/>
      <c r="J1173" s="262">
        <f>ROUND(I1173*H1173,2)</f>
        <v>0</v>
      </c>
      <c r="K1173" s="258" t="s">
        <v>19</v>
      </c>
      <c r="L1173" s="263"/>
      <c r="M1173" s="264" t="s">
        <v>19</v>
      </c>
      <c r="N1173" s="265" t="s">
        <v>46</v>
      </c>
      <c r="O1173" s="85"/>
      <c r="P1173" s="214">
        <f>O1173*H1173</f>
        <v>0</v>
      </c>
      <c r="Q1173" s="214">
        <v>0.0074999999999999997</v>
      </c>
      <c r="R1173" s="214">
        <f>Q1173*H1173</f>
        <v>0.044999999999999998</v>
      </c>
      <c r="S1173" s="214">
        <v>0</v>
      </c>
      <c r="T1173" s="215">
        <f>S1173*H1173</f>
        <v>0</v>
      </c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R1173" s="216" t="s">
        <v>414</v>
      </c>
      <c r="AT1173" s="216" t="s">
        <v>299</v>
      </c>
      <c r="AU1173" s="216" t="s">
        <v>85</v>
      </c>
      <c r="AY1173" s="18" t="s">
        <v>156</v>
      </c>
      <c r="BE1173" s="217">
        <f>IF(N1173="základní",J1173,0)</f>
        <v>0</v>
      </c>
      <c r="BF1173" s="217">
        <f>IF(N1173="snížená",J1173,0)</f>
        <v>0</v>
      </c>
      <c r="BG1173" s="217">
        <f>IF(N1173="zákl. přenesená",J1173,0)</f>
        <v>0</v>
      </c>
      <c r="BH1173" s="217">
        <f>IF(N1173="sníž. přenesená",J1173,0)</f>
        <v>0</v>
      </c>
      <c r="BI1173" s="217">
        <f>IF(N1173="nulová",J1173,0)</f>
        <v>0</v>
      </c>
      <c r="BJ1173" s="18" t="s">
        <v>83</v>
      </c>
      <c r="BK1173" s="217">
        <f>ROUND(I1173*H1173,2)</f>
        <v>0</v>
      </c>
      <c r="BL1173" s="18" t="s">
        <v>321</v>
      </c>
      <c r="BM1173" s="216" t="s">
        <v>1548</v>
      </c>
    </row>
    <row r="1174" s="14" customFormat="1">
      <c r="A1174" s="14"/>
      <c r="B1174" s="234"/>
      <c r="C1174" s="235"/>
      <c r="D1174" s="225" t="s">
        <v>168</v>
      </c>
      <c r="E1174" s="236" t="s">
        <v>19</v>
      </c>
      <c r="F1174" s="237" t="s">
        <v>444</v>
      </c>
      <c r="G1174" s="235"/>
      <c r="H1174" s="238">
        <v>1</v>
      </c>
      <c r="I1174" s="239"/>
      <c r="J1174" s="235"/>
      <c r="K1174" s="235"/>
      <c r="L1174" s="240"/>
      <c r="M1174" s="241"/>
      <c r="N1174" s="242"/>
      <c r="O1174" s="242"/>
      <c r="P1174" s="242"/>
      <c r="Q1174" s="242"/>
      <c r="R1174" s="242"/>
      <c r="S1174" s="242"/>
      <c r="T1174" s="24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44" t="s">
        <v>168</v>
      </c>
      <c r="AU1174" s="244" t="s">
        <v>85</v>
      </c>
      <c r="AV1174" s="14" t="s">
        <v>85</v>
      </c>
      <c r="AW1174" s="14" t="s">
        <v>35</v>
      </c>
      <c r="AX1174" s="14" t="s">
        <v>75</v>
      </c>
      <c r="AY1174" s="244" t="s">
        <v>156</v>
      </c>
    </row>
    <row r="1175" s="14" customFormat="1">
      <c r="A1175" s="14"/>
      <c r="B1175" s="234"/>
      <c r="C1175" s="235"/>
      <c r="D1175" s="225" t="s">
        <v>168</v>
      </c>
      <c r="E1175" s="236" t="s">
        <v>19</v>
      </c>
      <c r="F1175" s="237" t="s">
        <v>1549</v>
      </c>
      <c r="G1175" s="235"/>
      <c r="H1175" s="238">
        <v>5</v>
      </c>
      <c r="I1175" s="239"/>
      <c r="J1175" s="235"/>
      <c r="K1175" s="235"/>
      <c r="L1175" s="240"/>
      <c r="M1175" s="241"/>
      <c r="N1175" s="242"/>
      <c r="O1175" s="242"/>
      <c r="P1175" s="242"/>
      <c r="Q1175" s="242"/>
      <c r="R1175" s="242"/>
      <c r="S1175" s="242"/>
      <c r="T1175" s="24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44" t="s">
        <v>168</v>
      </c>
      <c r="AU1175" s="244" t="s">
        <v>85</v>
      </c>
      <c r="AV1175" s="14" t="s">
        <v>85</v>
      </c>
      <c r="AW1175" s="14" t="s">
        <v>35</v>
      </c>
      <c r="AX1175" s="14" t="s">
        <v>75</v>
      </c>
      <c r="AY1175" s="244" t="s">
        <v>156</v>
      </c>
    </row>
    <row r="1176" s="15" customFormat="1">
      <c r="A1176" s="15"/>
      <c r="B1176" s="245"/>
      <c r="C1176" s="246"/>
      <c r="D1176" s="225" t="s">
        <v>168</v>
      </c>
      <c r="E1176" s="247" t="s">
        <v>19</v>
      </c>
      <c r="F1176" s="248" t="s">
        <v>196</v>
      </c>
      <c r="G1176" s="246"/>
      <c r="H1176" s="249">
        <v>6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55" t="s">
        <v>168</v>
      </c>
      <c r="AU1176" s="255" t="s">
        <v>85</v>
      </c>
      <c r="AV1176" s="15" t="s">
        <v>164</v>
      </c>
      <c r="AW1176" s="15" t="s">
        <v>35</v>
      </c>
      <c r="AX1176" s="15" t="s">
        <v>83</v>
      </c>
      <c r="AY1176" s="255" t="s">
        <v>156</v>
      </c>
    </row>
    <row r="1177" s="2" customFormat="1" ht="16.5" customHeight="1">
      <c r="A1177" s="39"/>
      <c r="B1177" s="40"/>
      <c r="C1177" s="205" t="s">
        <v>1550</v>
      </c>
      <c r="D1177" s="205" t="s">
        <v>159</v>
      </c>
      <c r="E1177" s="206" t="s">
        <v>1551</v>
      </c>
      <c r="F1177" s="207" t="s">
        <v>1552</v>
      </c>
      <c r="G1177" s="208" t="s">
        <v>317</v>
      </c>
      <c r="H1177" s="209">
        <v>90</v>
      </c>
      <c r="I1177" s="210"/>
      <c r="J1177" s="211">
        <f>ROUND(I1177*H1177,2)</f>
        <v>0</v>
      </c>
      <c r="K1177" s="207" t="s">
        <v>19</v>
      </c>
      <c r="L1177" s="45"/>
      <c r="M1177" s="212" t="s">
        <v>19</v>
      </c>
      <c r="N1177" s="213" t="s">
        <v>46</v>
      </c>
      <c r="O1177" s="85"/>
      <c r="P1177" s="214">
        <f>O1177*H1177</f>
        <v>0</v>
      </c>
      <c r="Q1177" s="214">
        <v>0.00050000000000000001</v>
      </c>
      <c r="R1177" s="214">
        <f>Q1177*H1177</f>
        <v>0.044999999999999998</v>
      </c>
      <c r="S1177" s="214">
        <v>0</v>
      </c>
      <c r="T1177" s="215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16" t="s">
        <v>321</v>
      </c>
      <c r="AT1177" s="216" t="s">
        <v>159</v>
      </c>
      <c r="AU1177" s="216" t="s">
        <v>85</v>
      </c>
      <c r="AY1177" s="18" t="s">
        <v>156</v>
      </c>
      <c r="BE1177" s="217">
        <f>IF(N1177="základní",J1177,0)</f>
        <v>0</v>
      </c>
      <c r="BF1177" s="217">
        <f>IF(N1177="snížená",J1177,0)</f>
        <v>0</v>
      </c>
      <c r="BG1177" s="217">
        <f>IF(N1177="zákl. přenesená",J1177,0)</f>
        <v>0</v>
      </c>
      <c r="BH1177" s="217">
        <f>IF(N1177="sníž. přenesená",J1177,0)</f>
        <v>0</v>
      </c>
      <c r="BI1177" s="217">
        <f>IF(N1177="nulová",J1177,0)</f>
        <v>0</v>
      </c>
      <c r="BJ1177" s="18" t="s">
        <v>83</v>
      </c>
      <c r="BK1177" s="217">
        <f>ROUND(I1177*H1177,2)</f>
        <v>0</v>
      </c>
      <c r="BL1177" s="18" t="s">
        <v>321</v>
      </c>
      <c r="BM1177" s="216" t="s">
        <v>1553</v>
      </c>
    </row>
    <row r="1178" s="2" customFormat="1" ht="16.5" customHeight="1">
      <c r="A1178" s="39"/>
      <c r="B1178" s="40"/>
      <c r="C1178" s="205" t="s">
        <v>1554</v>
      </c>
      <c r="D1178" s="205" t="s">
        <v>159</v>
      </c>
      <c r="E1178" s="206" t="s">
        <v>1555</v>
      </c>
      <c r="F1178" s="207" t="s">
        <v>1556</v>
      </c>
      <c r="G1178" s="208" t="s">
        <v>317</v>
      </c>
      <c r="H1178" s="209">
        <v>47</v>
      </c>
      <c r="I1178" s="210"/>
      <c r="J1178" s="211">
        <f>ROUND(I1178*H1178,2)</f>
        <v>0</v>
      </c>
      <c r="K1178" s="207" t="s">
        <v>19</v>
      </c>
      <c r="L1178" s="45"/>
      <c r="M1178" s="212" t="s">
        <v>19</v>
      </c>
      <c r="N1178" s="213" t="s">
        <v>46</v>
      </c>
      <c r="O1178" s="85"/>
      <c r="P1178" s="214">
        <f>O1178*H1178</f>
        <v>0</v>
      </c>
      <c r="Q1178" s="214">
        <v>0.00050000000000000001</v>
      </c>
      <c r="R1178" s="214">
        <f>Q1178*H1178</f>
        <v>0.0235</v>
      </c>
      <c r="S1178" s="214">
        <v>0</v>
      </c>
      <c r="T1178" s="215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16" t="s">
        <v>321</v>
      </c>
      <c r="AT1178" s="216" t="s">
        <v>159</v>
      </c>
      <c r="AU1178" s="216" t="s">
        <v>85</v>
      </c>
      <c r="AY1178" s="18" t="s">
        <v>156</v>
      </c>
      <c r="BE1178" s="217">
        <f>IF(N1178="základní",J1178,0)</f>
        <v>0</v>
      </c>
      <c r="BF1178" s="217">
        <f>IF(N1178="snížená",J1178,0)</f>
        <v>0</v>
      </c>
      <c r="BG1178" s="217">
        <f>IF(N1178="zákl. přenesená",J1178,0)</f>
        <v>0</v>
      </c>
      <c r="BH1178" s="217">
        <f>IF(N1178="sníž. přenesená",J1178,0)</f>
        <v>0</v>
      </c>
      <c r="BI1178" s="217">
        <f>IF(N1178="nulová",J1178,0)</f>
        <v>0</v>
      </c>
      <c r="BJ1178" s="18" t="s">
        <v>83</v>
      </c>
      <c r="BK1178" s="217">
        <f>ROUND(I1178*H1178,2)</f>
        <v>0</v>
      </c>
      <c r="BL1178" s="18" t="s">
        <v>321</v>
      </c>
      <c r="BM1178" s="216" t="s">
        <v>1557</v>
      </c>
    </row>
    <row r="1179" s="2" customFormat="1" ht="16.5" customHeight="1">
      <c r="A1179" s="39"/>
      <c r="B1179" s="40"/>
      <c r="C1179" s="205" t="s">
        <v>1558</v>
      </c>
      <c r="D1179" s="205" t="s">
        <v>159</v>
      </c>
      <c r="E1179" s="206" t="s">
        <v>1559</v>
      </c>
      <c r="F1179" s="207" t="s">
        <v>1560</v>
      </c>
      <c r="G1179" s="208" t="s">
        <v>317</v>
      </c>
      <c r="H1179" s="209">
        <v>50</v>
      </c>
      <c r="I1179" s="210"/>
      <c r="J1179" s="211">
        <f>ROUND(I1179*H1179,2)</f>
        <v>0</v>
      </c>
      <c r="K1179" s="207" t="s">
        <v>163</v>
      </c>
      <c r="L1179" s="45"/>
      <c r="M1179" s="212" t="s">
        <v>19</v>
      </c>
      <c r="N1179" s="213" t="s">
        <v>46</v>
      </c>
      <c r="O1179" s="85"/>
      <c r="P1179" s="214">
        <f>O1179*H1179</f>
        <v>0</v>
      </c>
      <c r="Q1179" s="214">
        <v>0</v>
      </c>
      <c r="R1179" s="214">
        <f>Q1179*H1179</f>
        <v>0</v>
      </c>
      <c r="S1179" s="214">
        <v>0</v>
      </c>
      <c r="T1179" s="215">
        <f>S1179*H1179</f>
        <v>0</v>
      </c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R1179" s="216" t="s">
        <v>321</v>
      </c>
      <c r="AT1179" s="216" t="s">
        <v>159</v>
      </c>
      <c r="AU1179" s="216" t="s">
        <v>85</v>
      </c>
      <c r="AY1179" s="18" t="s">
        <v>156</v>
      </c>
      <c r="BE1179" s="217">
        <f>IF(N1179="základní",J1179,0)</f>
        <v>0</v>
      </c>
      <c r="BF1179" s="217">
        <f>IF(N1179="snížená",J1179,0)</f>
        <v>0</v>
      </c>
      <c r="BG1179" s="217">
        <f>IF(N1179="zákl. přenesená",J1179,0)</f>
        <v>0</v>
      </c>
      <c r="BH1179" s="217">
        <f>IF(N1179="sníž. přenesená",J1179,0)</f>
        <v>0</v>
      </c>
      <c r="BI1179" s="217">
        <f>IF(N1179="nulová",J1179,0)</f>
        <v>0</v>
      </c>
      <c r="BJ1179" s="18" t="s">
        <v>83</v>
      </c>
      <c r="BK1179" s="217">
        <f>ROUND(I1179*H1179,2)</f>
        <v>0</v>
      </c>
      <c r="BL1179" s="18" t="s">
        <v>321</v>
      </c>
      <c r="BM1179" s="216" t="s">
        <v>1561</v>
      </c>
    </row>
    <row r="1180" s="2" customFormat="1">
      <c r="A1180" s="39"/>
      <c r="B1180" s="40"/>
      <c r="C1180" s="41"/>
      <c r="D1180" s="218" t="s">
        <v>166</v>
      </c>
      <c r="E1180" s="41"/>
      <c r="F1180" s="219" t="s">
        <v>1562</v>
      </c>
      <c r="G1180" s="41"/>
      <c r="H1180" s="41"/>
      <c r="I1180" s="220"/>
      <c r="J1180" s="41"/>
      <c r="K1180" s="41"/>
      <c r="L1180" s="45"/>
      <c r="M1180" s="221"/>
      <c r="N1180" s="222"/>
      <c r="O1180" s="85"/>
      <c r="P1180" s="85"/>
      <c r="Q1180" s="85"/>
      <c r="R1180" s="85"/>
      <c r="S1180" s="85"/>
      <c r="T1180" s="86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T1180" s="18" t="s">
        <v>166</v>
      </c>
      <c r="AU1180" s="18" t="s">
        <v>85</v>
      </c>
    </row>
    <row r="1181" s="2" customFormat="1" ht="24.15" customHeight="1">
      <c r="A1181" s="39"/>
      <c r="B1181" s="40"/>
      <c r="C1181" s="205" t="s">
        <v>1563</v>
      </c>
      <c r="D1181" s="205" t="s">
        <v>159</v>
      </c>
      <c r="E1181" s="206" t="s">
        <v>1564</v>
      </c>
      <c r="F1181" s="207" t="s">
        <v>1565</v>
      </c>
      <c r="G1181" s="208" t="s">
        <v>429</v>
      </c>
      <c r="H1181" s="266"/>
      <c r="I1181" s="210"/>
      <c r="J1181" s="211">
        <f>ROUND(I1181*H1181,2)</f>
        <v>0</v>
      </c>
      <c r="K1181" s="207" t="s">
        <v>163</v>
      </c>
      <c r="L1181" s="45"/>
      <c r="M1181" s="212" t="s">
        <v>19</v>
      </c>
      <c r="N1181" s="213" t="s">
        <v>46</v>
      </c>
      <c r="O1181" s="85"/>
      <c r="P1181" s="214">
        <f>O1181*H1181</f>
        <v>0</v>
      </c>
      <c r="Q1181" s="214">
        <v>0</v>
      </c>
      <c r="R1181" s="214">
        <f>Q1181*H1181</f>
        <v>0</v>
      </c>
      <c r="S1181" s="214">
        <v>0</v>
      </c>
      <c r="T1181" s="215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16" t="s">
        <v>321</v>
      </c>
      <c r="AT1181" s="216" t="s">
        <v>159</v>
      </c>
      <c r="AU1181" s="216" t="s">
        <v>85</v>
      </c>
      <c r="AY1181" s="18" t="s">
        <v>156</v>
      </c>
      <c r="BE1181" s="217">
        <f>IF(N1181="základní",J1181,0)</f>
        <v>0</v>
      </c>
      <c r="BF1181" s="217">
        <f>IF(N1181="snížená",J1181,0)</f>
        <v>0</v>
      </c>
      <c r="BG1181" s="217">
        <f>IF(N1181="zákl. přenesená",J1181,0)</f>
        <v>0</v>
      </c>
      <c r="BH1181" s="217">
        <f>IF(N1181="sníž. přenesená",J1181,0)</f>
        <v>0</v>
      </c>
      <c r="BI1181" s="217">
        <f>IF(N1181="nulová",J1181,0)</f>
        <v>0</v>
      </c>
      <c r="BJ1181" s="18" t="s">
        <v>83</v>
      </c>
      <c r="BK1181" s="217">
        <f>ROUND(I1181*H1181,2)</f>
        <v>0</v>
      </c>
      <c r="BL1181" s="18" t="s">
        <v>321</v>
      </c>
      <c r="BM1181" s="216" t="s">
        <v>1566</v>
      </c>
    </row>
    <row r="1182" s="2" customFormat="1">
      <c r="A1182" s="39"/>
      <c r="B1182" s="40"/>
      <c r="C1182" s="41"/>
      <c r="D1182" s="218" t="s">
        <v>166</v>
      </c>
      <c r="E1182" s="41"/>
      <c r="F1182" s="219" t="s">
        <v>1567</v>
      </c>
      <c r="G1182" s="41"/>
      <c r="H1182" s="41"/>
      <c r="I1182" s="220"/>
      <c r="J1182" s="41"/>
      <c r="K1182" s="41"/>
      <c r="L1182" s="45"/>
      <c r="M1182" s="221"/>
      <c r="N1182" s="222"/>
      <c r="O1182" s="85"/>
      <c r="P1182" s="85"/>
      <c r="Q1182" s="85"/>
      <c r="R1182" s="85"/>
      <c r="S1182" s="85"/>
      <c r="T1182" s="86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T1182" s="18" t="s">
        <v>166</v>
      </c>
      <c r="AU1182" s="18" t="s">
        <v>85</v>
      </c>
    </row>
    <row r="1183" s="12" customFormat="1" ht="22.8" customHeight="1">
      <c r="A1183" s="12"/>
      <c r="B1183" s="189"/>
      <c r="C1183" s="190"/>
      <c r="D1183" s="191" t="s">
        <v>74</v>
      </c>
      <c r="E1183" s="203" t="s">
        <v>1568</v>
      </c>
      <c r="F1183" s="203" t="s">
        <v>1569</v>
      </c>
      <c r="G1183" s="190"/>
      <c r="H1183" s="190"/>
      <c r="I1183" s="193"/>
      <c r="J1183" s="204">
        <f>BK1183</f>
        <v>0</v>
      </c>
      <c r="K1183" s="190"/>
      <c r="L1183" s="195"/>
      <c r="M1183" s="196"/>
      <c r="N1183" s="197"/>
      <c r="O1183" s="197"/>
      <c r="P1183" s="198">
        <f>SUM(P1184:P1242)</f>
        <v>0</v>
      </c>
      <c r="Q1183" s="197"/>
      <c r="R1183" s="198">
        <f>SUM(R1184:R1242)</f>
        <v>1.0196962299999999</v>
      </c>
      <c r="S1183" s="197"/>
      <c r="T1183" s="199">
        <f>SUM(T1184:T1242)</f>
        <v>0.096773939999999989</v>
      </c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R1183" s="200" t="s">
        <v>85</v>
      </c>
      <c r="AT1183" s="201" t="s">
        <v>74</v>
      </c>
      <c r="AU1183" s="201" t="s">
        <v>83</v>
      </c>
      <c r="AY1183" s="200" t="s">
        <v>156</v>
      </c>
      <c r="BK1183" s="202">
        <f>SUM(BK1184:BK1242)</f>
        <v>0</v>
      </c>
    </row>
    <row r="1184" s="2" customFormat="1" ht="16.5" customHeight="1">
      <c r="A1184" s="39"/>
      <c r="B1184" s="40"/>
      <c r="C1184" s="205" t="s">
        <v>1570</v>
      </c>
      <c r="D1184" s="205" t="s">
        <v>159</v>
      </c>
      <c r="E1184" s="206" t="s">
        <v>1571</v>
      </c>
      <c r="F1184" s="207" t="s">
        <v>1572</v>
      </c>
      <c r="G1184" s="208" t="s">
        <v>162</v>
      </c>
      <c r="H1184" s="209">
        <v>312.17399999999998</v>
      </c>
      <c r="I1184" s="210"/>
      <c r="J1184" s="211">
        <f>ROUND(I1184*H1184,2)</f>
        <v>0</v>
      </c>
      <c r="K1184" s="207" t="s">
        <v>163</v>
      </c>
      <c r="L1184" s="45"/>
      <c r="M1184" s="212" t="s">
        <v>19</v>
      </c>
      <c r="N1184" s="213" t="s">
        <v>46</v>
      </c>
      <c r="O1184" s="85"/>
      <c r="P1184" s="214">
        <f>O1184*H1184</f>
        <v>0</v>
      </c>
      <c r="Q1184" s="214">
        <v>0.001</v>
      </c>
      <c r="R1184" s="214">
        <f>Q1184*H1184</f>
        <v>0.31217400000000001</v>
      </c>
      <c r="S1184" s="214">
        <v>0.00031</v>
      </c>
      <c r="T1184" s="215">
        <f>S1184*H1184</f>
        <v>0.096773939999999989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16" t="s">
        <v>321</v>
      </c>
      <c r="AT1184" s="216" t="s">
        <v>159</v>
      </c>
      <c r="AU1184" s="216" t="s">
        <v>85</v>
      </c>
      <c r="AY1184" s="18" t="s">
        <v>156</v>
      </c>
      <c r="BE1184" s="217">
        <f>IF(N1184="základní",J1184,0)</f>
        <v>0</v>
      </c>
      <c r="BF1184" s="217">
        <f>IF(N1184="snížená",J1184,0)</f>
        <v>0</v>
      </c>
      <c r="BG1184" s="217">
        <f>IF(N1184="zákl. přenesená",J1184,0)</f>
        <v>0</v>
      </c>
      <c r="BH1184" s="217">
        <f>IF(N1184="sníž. přenesená",J1184,0)</f>
        <v>0</v>
      </c>
      <c r="BI1184" s="217">
        <f>IF(N1184="nulová",J1184,0)</f>
        <v>0</v>
      </c>
      <c r="BJ1184" s="18" t="s">
        <v>83</v>
      </c>
      <c r="BK1184" s="217">
        <f>ROUND(I1184*H1184,2)</f>
        <v>0</v>
      </c>
      <c r="BL1184" s="18" t="s">
        <v>321</v>
      </c>
      <c r="BM1184" s="216" t="s">
        <v>1573</v>
      </c>
    </row>
    <row r="1185" s="2" customFormat="1">
      <c r="A1185" s="39"/>
      <c r="B1185" s="40"/>
      <c r="C1185" s="41"/>
      <c r="D1185" s="218" t="s">
        <v>166</v>
      </c>
      <c r="E1185" s="41"/>
      <c r="F1185" s="219" t="s">
        <v>1574</v>
      </c>
      <c r="G1185" s="41"/>
      <c r="H1185" s="41"/>
      <c r="I1185" s="220"/>
      <c r="J1185" s="41"/>
      <c r="K1185" s="41"/>
      <c r="L1185" s="45"/>
      <c r="M1185" s="221"/>
      <c r="N1185" s="222"/>
      <c r="O1185" s="85"/>
      <c r="P1185" s="85"/>
      <c r="Q1185" s="85"/>
      <c r="R1185" s="85"/>
      <c r="S1185" s="85"/>
      <c r="T1185" s="86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T1185" s="18" t="s">
        <v>166</v>
      </c>
      <c r="AU1185" s="18" t="s">
        <v>85</v>
      </c>
    </row>
    <row r="1186" s="14" customFormat="1">
      <c r="A1186" s="14"/>
      <c r="B1186" s="234"/>
      <c r="C1186" s="235"/>
      <c r="D1186" s="225" t="s">
        <v>168</v>
      </c>
      <c r="E1186" s="236" t="s">
        <v>19</v>
      </c>
      <c r="F1186" s="237" t="s">
        <v>1575</v>
      </c>
      <c r="G1186" s="235"/>
      <c r="H1186" s="238">
        <v>312.17399999999998</v>
      </c>
      <c r="I1186" s="239"/>
      <c r="J1186" s="235"/>
      <c r="K1186" s="235"/>
      <c r="L1186" s="240"/>
      <c r="M1186" s="241"/>
      <c r="N1186" s="242"/>
      <c r="O1186" s="242"/>
      <c r="P1186" s="242"/>
      <c r="Q1186" s="242"/>
      <c r="R1186" s="242"/>
      <c r="S1186" s="242"/>
      <c r="T1186" s="24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44" t="s">
        <v>168</v>
      </c>
      <c r="AU1186" s="244" t="s">
        <v>85</v>
      </c>
      <c r="AV1186" s="14" t="s">
        <v>85</v>
      </c>
      <c r="AW1186" s="14" t="s">
        <v>35</v>
      </c>
      <c r="AX1186" s="14" t="s">
        <v>83</v>
      </c>
      <c r="AY1186" s="244" t="s">
        <v>156</v>
      </c>
    </row>
    <row r="1187" s="2" customFormat="1" ht="16.5" customHeight="1">
      <c r="A1187" s="39"/>
      <c r="B1187" s="40"/>
      <c r="C1187" s="205" t="s">
        <v>1576</v>
      </c>
      <c r="D1187" s="205" t="s">
        <v>159</v>
      </c>
      <c r="E1187" s="206" t="s">
        <v>1577</v>
      </c>
      <c r="F1187" s="207" t="s">
        <v>1578</v>
      </c>
      <c r="G1187" s="208" t="s">
        <v>162</v>
      </c>
      <c r="H1187" s="209">
        <v>312.17399999999998</v>
      </c>
      <c r="I1187" s="210"/>
      <c r="J1187" s="211">
        <f>ROUND(I1187*H1187,2)</f>
        <v>0</v>
      </c>
      <c r="K1187" s="207" t="s">
        <v>163</v>
      </c>
      <c r="L1187" s="45"/>
      <c r="M1187" s="212" t="s">
        <v>19</v>
      </c>
      <c r="N1187" s="213" t="s">
        <v>46</v>
      </c>
      <c r="O1187" s="85"/>
      <c r="P1187" s="214">
        <f>O1187*H1187</f>
        <v>0</v>
      </c>
      <c r="Q1187" s="214">
        <v>0</v>
      </c>
      <c r="R1187" s="214">
        <f>Q1187*H1187</f>
        <v>0</v>
      </c>
      <c r="S1187" s="214">
        <v>0</v>
      </c>
      <c r="T1187" s="215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16" t="s">
        <v>321</v>
      </c>
      <c r="AT1187" s="216" t="s">
        <v>159</v>
      </c>
      <c r="AU1187" s="216" t="s">
        <v>85</v>
      </c>
      <c r="AY1187" s="18" t="s">
        <v>156</v>
      </c>
      <c r="BE1187" s="217">
        <f>IF(N1187="základní",J1187,0)</f>
        <v>0</v>
      </c>
      <c r="BF1187" s="217">
        <f>IF(N1187="snížená",J1187,0)</f>
        <v>0</v>
      </c>
      <c r="BG1187" s="217">
        <f>IF(N1187="zákl. přenesená",J1187,0)</f>
        <v>0</v>
      </c>
      <c r="BH1187" s="217">
        <f>IF(N1187="sníž. přenesená",J1187,0)</f>
        <v>0</v>
      </c>
      <c r="BI1187" s="217">
        <f>IF(N1187="nulová",J1187,0)</f>
        <v>0</v>
      </c>
      <c r="BJ1187" s="18" t="s">
        <v>83</v>
      </c>
      <c r="BK1187" s="217">
        <f>ROUND(I1187*H1187,2)</f>
        <v>0</v>
      </c>
      <c r="BL1187" s="18" t="s">
        <v>321</v>
      </c>
      <c r="BM1187" s="216" t="s">
        <v>1579</v>
      </c>
    </row>
    <row r="1188" s="2" customFormat="1">
      <c r="A1188" s="39"/>
      <c r="B1188" s="40"/>
      <c r="C1188" s="41"/>
      <c r="D1188" s="218" t="s">
        <v>166</v>
      </c>
      <c r="E1188" s="41"/>
      <c r="F1188" s="219" t="s">
        <v>1580</v>
      </c>
      <c r="G1188" s="41"/>
      <c r="H1188" s="41"/>
      <c r="I1188" s="220"/>
      <c r="J1188" s="41"/>
      <c r="K1188" s="41"/>
      <c r="L1188" s="45"/>
      <c r="M1188" s="221"/>
      <c r="N1188" s="222"/>
      <c r="O1188" s="85"/>
      <c r="P1188" s="85"/>
      <c r="Q1188" s="85"/>
      <c r="R1188" s="85"/>
      <c r="S1188" s="85"/>
      <c r="T1188" s="86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T1188" s="18" t="s">
        <v>166</v>
      </c>
      <c r="AU1188" s="18" t="s">
        <v>85</v>
      </c>
    </row>
    <row r="1189" s="2" customFormat="1" ht="16.5" customHeight="1">
      <c r="A1189" s="39"/>
      <c r="B1189" s="40"/>
      <c r="C1189" s="205" t="s">
        <v>1581</v>
      </c>
      <c r="D1189" s="205" t="s">
        <v>159</v>
      </c>
      <c r="E1189" s="206" t="s">
        <v>1582</v>
      </c>
      <c r="F1189" s="207" t="s">
        <v>1583</v>
      </c>
      <c r="G1189" s="208" t="s">
        <v>162</v>
      </c>
      <c r="H1189" s="209">
        <v>412.22000000000003</v>
      </c>
      <c r="I1189" s="210"/>
      <c r="J1189" s="211">
        <f>ROUND(I1189*H1189,2)</f>
        <v>0</v>
      </c>
      <c r="K1189" s="207" t="s">
        <v>163</v>
      </c>
      <c r="L1189" s="45"/>
      <c r="M1189" s="212" t="s">
        <v>19</v>
      </c>
      <c r="N1189" s="213" t="s">
        <v>46</v>
      </c>
      <c r="O1189" s="85"/>
      <c r="P1189" s="214">
        <f>O1189*H1189</f>
        <v>0</v>
      </c>
      <c r="Q1189" s="214">
        <v>0</v>
      </c>
      <c r="R1189" s="214">
        <f>Q1189*H1189</f>
        <v>0</v>
      </c>
      <c r="S1189" s="214">
        <v>0</v>
      </c>
      <c r="T1189" s="215">
        <f>S1189*H1189</f>
        <v>0</v>
      </c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R1189" s="216" t="s">
        <v>321</v>
      </c>
      <c r="AT1189" s="216" t="s">
        <v>159</v>
      </c>
      <c r="AU1189" s="216" t="s">
        <v>85</v>
      </c>
      <c r="AY1189" s="18" t="s">
        <v>156</v>
      </c>
      <c r="BE1189" s="217">
        <f>IF(N1189="základní",J1189,0)</f>
        <v>0</v>
      </c>
      <c r="BF1189" s="217">
        <f>IF(N1189="snížená",J1189,0)</f>
        <v>0</v>
      </c>
      <c r="BG1189" s="217">
        <f>IF(N1189="zákl. přenesená",J1189,0)</f>
        <v>0</v>
      </c>
      <c r="BH1189" s="217">
        <f>IF(N1189="sníž. přenesená",J1189,0)</f>
        <v>0</v>
      </c>
      <c r="BI1189" s="217">
        <f>IF(N1189="nulová",J1189,0)</f>
        <v>0</v>
      </c>
      <c r="BJ1189" s="18" t="s">
        <v>83</v>
      </c>
      <c r="BK1189" s="217">
        <f>ROUND(I1189*H1189,2)</f>
        <v>0</v>
      </c>
      <c r="BL1189" s="18" t="s">
        <v>321</v>
      </c>
      <c r="BM1189" s="216" t="s">
        <v>1584</v>
      </c>
    </row>
    <row r="1190" s="2" customFormat="1">
      <c r="A1190" s="39"/>
      <c r="B1190" s="40"/>
      <c r="C1190" s="41"/>
      <c r="D1190" s="218" t="s">
        <v>166</v>
      </c>
      <c r="E1190" s="41"/>
      <c r="F1190" s="219" t="s">
        <v>1585</v>
      </c>
      <c r="G1190" s="41"/>
      <c r="H1190" s="41"/>
      <c r="I1190" s="220"/>
      <c r="J1190" s="41"/>
      <c r="K1190" s="41"/>
      <c r="L1190" s="45"/>
      <c r="M1190" s="221"/>
      <c r="N1190" s="222"/>
      <c r="O1190" s="85"/>
      <c r="P1190" s="85"/>
      <c r="Q1190" s="85"/>
      <c r="R1190" s="85"/>
      <c r="S1190" s="85"/>
      <c r="T1190" s="86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T1190" s="18" t="s">
        <v>166</v>
      </c>
      <c r="AU1190" s="18" t="s">
        <v>85</v>
      </c>
    </row>
    <row r="1191" s="14" customFormat="1">
      <c r="A1191" s="14"/>
      <c r="B1191" s="234"/>
      <c r="C1191" s="235"/>
      <c r="D1191" s="225" t="s">
        <v>168</v>
      </c>
      <c r="E1191" s="236" t="s">
        <v>19</v>
      </c>
      <c r="F1191" s="237" t="s">
        <v>1586</v>
      </c>
      <c r="G1191" s="235"/>
      <c r="H1191" s="238">
        <v>382.20999999999998</v>
      </c>
      <c r="I1191" s="239"/>
      <c r="J1191" s="235"/>
      <c r="K1191" s="235"/>
      <c r="L1191" s="240"/>
      <c r="M1191" s="241"/>
      <c r="N1191" s="242"/>
      <c r="O1191" s="242"/>
      <c r="P1191" s="242"/>
      <c r="Q1191" s="242"/>
      <c r="R1191" s="242"/>
      <c r="S1191" s="242"/>
      <c r="T1191" s="24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44" t="s">
        <v>168</v>
      </c>
      <c r="AU1191" s="244" t="s">
        <v>85</v>
      </c>
      <c r="AV1191" s="14" t="s">
        <v>85</v>
      </c>
      <c r="AW1191" s="14" t="s">
        <v>35</v>
      </c>
      <c r="AX1191" s="14" t="s">
        <v>75</v>
      </c>
      <c r="AY1191" s="244" t="s">
        <v>156</v>
      </c>
    </row>
    <row r="1192" s="14" customFormat="1">
      <c r="A1192" s="14"/>
      <c r="B1192" s="234"/>
      <c r="C1192" s="235"/>
      <c r="D1192" s="225" t="s">
        <v>168</v>
      </c>
      <c r="E1192" s="236" t="s">
        <v>19</v>
      </c>
      <c r="F1192" s="237" t="s">
        <v>1587</v>
      </c>
      <c r="G1192" s="235"/>
      <c r="H1192" s="238">
        <v>30.010000000000002</v>
      </c>
      <c r="I1192" s="239"/>
      <c r="J1192" s="235"/>
      <c r="K1192" s="235"/>
      <c r="L1192" s="240"/>
      <c r="M1192" s="241"/>
      <c r="N1192" s="242"/>
      <c r="O1192" s="242"/>
      <c r="P1192" s="242"/>
      <c r="Q1192" s="242"/>
      <c r="R1192" s="242"/>
      <c r="S1192" s="242"/>
      <c r="T1192" s="243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44" t="s">
        <v>168</v>
      </c>
      <c r="AU1192" s="244" t="s">
        <v>85</v>
      </c>
      <c r="AV1192" s="14" t="s">
        <v>85</v>
      </c>
      <c r="AW1192" s="14" t="s">
        <v>35</v>
      </c>
      <c r="AX1192" s="14" t="s">
        <v>75</v>
      </c>
      <c r="AY1192" s="244" t="s">
        <v>156</v>
      </c>
    </row>
    <row r="1193" s="15" customFormat="1">
      <c r="A1193" s="15"/>
      <c r="B1193" s="245"/>
      <c r="C1193" s="246"/>
      <c r="D1193" s="225" t="s">
        <v>168</v>
      </c>
      <c r="E1193" s="247" t="s">
        <v>19</v>
      </c>
      <c r="F1193" s="248" t="s">
        <v>196</v>
      </c>
      <c r="G1193" s="246"/>
      <c r="H1193" s="249">
        <v>412.21999999999997</v>
      </c>
      <c r="I1193" s="250"/>
      <c r="J1193" s="246"/>
      <c r="K1193" s="246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55" t="s">
        <v>168</v>
      </c>
      <c r="AU1193" s="255" t="s">
        <v>85</v>
      </c>
      <c r="AV1193" s="15" t="s">
        <v>164</v>
      </c>
      <c r="AW1193" s="15" t="s">
        <v>35</v>
      </c>
      <c r="AX1193" s="15" t="s">
        <v>83</v>
      </c>
      <c r="AY1193" s="255" t="s">
        <v>156</v>
      </c>
    </row>
    <row r="1194" s="2" customFormat="1" ht="16.5" customHeight="1">
      <c r="A1194" s="39"/>
      <c r="B1194" s="40"/>
      <c r="C1194" s="256" t="s">
        <v>1588</v>
      </c>
      <c r="D1194" s="256" t="s">
        <v>299</v>
      </c>
      <c r="E1194" s="257" t="s">
        <v>1589</v>
      </c>
      <c r="F1194" s="258" t="s">
        <v>1590</v>
      </c>
      <c r="G1194" s="259" t="s">
        <v>162</v>
      </c>
      <c r="H1194" s="260">
        <v>432.83100000000002</v>
      </c>
      <c r="I1194" s="261"/>
      <c r="J1194" s="262">
        <f>ROUND(I1194*H1194,2)</f>
        <v>0</v>
      </c>
      <c r="K1194" s="258" t="s">
        <v>163</v>
      </c>
      <c r="L1194" s="263"/>
      <c r="M1194" s="264" t="s">
        <v>19</v>
      </c>
      <c r="N1194" s="265" t="s">
        <v>46</v>
      </c>
      <c r="O1194" s="85"/>
      <c r="P1194" s="214">
        <f>O1194*H1194</f>
        <v>0</v>
      </c>
      <c r="Q1194" s="214">
        <v>5.0000000000000002E-05</v>
      </c>
      <c r="R1194" s="214">
        <f>Q1194*H1194</f>
        <v>0.021641550000000002</v>
      </c>
      <c r="S1194" s="214">
        <v>0</v>
      </c>
      <c r="T1194" s="215">
        <f>S1194*H1194</f>
        <v>0</v>
      </c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R1194" s="216" t="s">
        <v>414</v>
      </c>
      <c r="AT1194" s="216" t="s">
        <v>299</v>
      </c>
      <c r="AU1194" s="216" t="s">
        <v>85</v>
      </c>
      <c r="AY1194" s="18" t="s">
        <v>156</v>
      </c>
      <c r="BE1194" s="217">
        <f>IF(N1194="základní",J1194,0)</f>
        <v>0</v>
      </c>
      <c r="BF1194" s="217">
        <f>IF(N1194="snížená",J1194,0)</f>
        <v>0</v>
      </c>
      <c r="BG1194" s="217">
        <f>IF(N1194="zákl. přenesená",J1194,0)</f>
        <v>0</v>
      </c>
      <c r="BH1194" s="217">
        <f>IF(N1194="sníž. přenesená",J1194,0)</f>
        <v>0</v>
      </c>
      <c r="BI1194" s="217">
        <f>IF(N1194="nulová",J1194,0)</f>
        <v>0</v>
      </c>
      <c r="BJ1194" s="18" t="s">
        <v>83</v>
      </c>
      <c r="BK1194" s="217">
        <f>ROUND(I1194*H1194,2)</f>
        <v>0</v>
      </c>
      <c r="BL1194" s="18" t="s">
        <v>321</v>
      </c>
      <c r="BM1194" s="216" t="s">
        <v>1591</v>
      </c>
    </row>
    <row r="1195" s="14" customFormat="1">
      <c r="A1195" s="14"/>
      <c r="B1195" s="234"/>
      <c r="C1195" s="235"/>
      <c r="D1195" s="225" t="s">
        <v>168</v>
      </c>
      <c r="E1195" s="235"/>
      <c r="F1195" s="237" t="s">
        <v>1592</v>
      </c>
      <c r="G1195" s="235"/>
      <c r="H1195" s="238">
        <v>432.83100000000002</v>
      </c>
      <c r="I1195" s="239"/>
      <c r="J1195" s="235"/>
      <c r="K1195" s="235"/>
      <c r="L1195" s="240"/>
      <c r="M1195" s="241"/>
      <c r="N1195" s="242"/>
      <c r="O1195" s="242"/>
      <c r="P1195" s="242"/>
      <c r="Q1195" s="242"/>
      <c r="R1195" s="242"/>
      <c r="S1195" s="242"/>
      <c r="T1195" s="24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44" t="s">
        <v>168</v>
      </c>
      <c r="AU1195" s="244" t="s">
        <v>85</v>
      </c>
      <c r="AV1195" s="14" t="s">
        <v>85</v>
      </c>
      <c r="AW1195" s="14" t="s">
        <v>4</v>
      </c>
      <c r="AX1195" s="14" t="s">
        <v>83</v>
      </c>
      <c r="AY1195" s="244" t="s">
        <v>156</v>
      </c>
    </row>
    <row r="1196" s="2" customFormat="1" ht="24.15" customHeight="1">
      <c r="A1196" s="39"/>
      <c r="B1196" s="40"/>
      <c r="C1196" s="205" t="s">
        <v>1593</v>
      </c>
      <c r="D1196" s="205" t="s">
        <v>159</v>
      </c>
      <c r="E1196" s="206" t="s">
        <v>1594</v>
      </c>
      <c r="F1196" s="207" t="s">
        <v>1595</v>
      </c>
      <c r="G1196" s="208" t="s">
        <v>162</v>
      </c>
      <c r="H1196" s="209">
        <v>432.11000000000001</v>
      </c>
      <c r="I1196" s="210"/>
      <c r="J1196" s="211">
        <f>ROUND(I1196*H1196,2)</f>
        <v>0</v>
      </c>
      <c r="K1196" s="207" t="s">
        <v>163</v>
      </c>
      <c r="L1196" s="45"/>
      <c r="M1196" s="212" t="s">
        <v>19</v>
      </c>
      <c r="N1196" s="213" t="s">
        <v>46</v>
      </c>
      <c r="O1196" s="85"/>
      <c r="P1196" s="214">
        <f>O1196*H1196</f>
        <v>0</v>
      </c>
      <c r="Q1196" s="214">
        <v>0</v>
      </c>
      <c r="R1196" s="214">
        <f>Q1196*H1196</f>
        <v>0</v>
      </c>
      <c r="S1196" s="214">
        <v>0</v>
      </c>
      <c r="T1196" s="215">
        <f>S1196*H1196</f>
        <v>0</v>
      </c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R1196" s="216" t="s">
        <v>321</v>
      </c>
      <c r="AT1196" s="216" t="s">
        <v>159</v>
      </c>
      <c r="AU1196" s="216" t="s">
        <v>85</v>
      </c>
      <c r="AY1196" s="18" t="s">
        <v>156</v>
      </c>
      <c r="BE1196" s="217">
        <f>IF(N1196="základní",J1196,0)</f>
        <v>0</v>
      </c>
      <c r="BF1196" s="217">
        <f>IF(N1196="snížená",J1196,0)</f>
        <v>0</v>
      </c>
      <c r="BG1196" s="217">
        <f>IF(N1196="zákl. přenesená",J1196,0)</f>
        <v>0</v>
      </c>
      <c r="BH1196" s="217">
        <f>IF(N1196="sníž. přenesená",J1196,0)</f>
        <v>0</v>
      </c>
      <c r="BI1196" s="217">
        <f>IF(N1196="nulová",J1196,0)</f>
        <v>0</v>
      </c>
      <c r="BJ1196" s="18" t="s">
        <v>83</v>
      </c>
      <c r="BK1196" s="217">
        <f>ROUND(I1196*H1196,2)</f>
        <v>0</v>
      </c>
      <c r="BL1196" s="18" t="s">
        <v>321</v>
      </c>
      <c r="BM1196" s="216" t="s">
        <v>1596</v>
      </c>
    </row>
    <row r="1197" s="2" customFormat="1">
      <c r="A1197" s="39"/>
      <c r="B1197" s="40"/>
      <c r="C1197" s="41"/>
      <c r="D1197" s="218" t="s">
        <v>166</v>
      </c>
      <c r="E1197" s="41"/>
      <c r="F1197" s="219" t="s">
        <v>1597</v>
      </c>
      <c r="G1197" s="41"/>
      <c r="H1197" s="41"/>
      <c r="I1197" s="220"/>
      <c r="J1197" s="41"/>
      <c r="K1197" s="41"/>
      <c r="L1197" s="45"/>
      <c r="M1197" s="221"/>
      <c r="N1197" s="222"/>
      <c r="O1197" s="85"/>
      <c r="P1197" s="85"/>
      <c r="Q1197" s="85"/>
      <c r="R1197" s="85"/>
      <c r="S1197" s="85"/>
      <c r="T1197" s="86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T1197" s="18" t="s">
        <v>166</v>
      </c>
      <c r="AU1197" s="18" t="s">
        <v>85</v>
      </c>
    </row>
    <row r="1198" s="13" customFormat="1">
      <c r="A1198" s="13"/>
      <c r="B1198" s="223"/>
      <c r="C1198" s="224"/>
      <c r="D1198" s="225" t="s">
        <v>168</v>
      </c>
      <c r="E1198" s="226" t="s">
        <v>19</v>
      </c>
      <c r="F1198" s="227" t="s">
        <v>1598</v>
      </c>
      <c r="G1198" s="224"/>
      <c r="H1198" s="226" t="s">
        <v>19</v>
      </c>
      <c r="I1198" s="228"/>
      <c r="J1198" s="224"/>
      <c r="K1198" s="224"/>
      <c r="L1198" s="229"/>
      <c r="M1198" s="230"/>
      <c r="N1198" s="231"/>
      <c r="O1198" s="231"/>
      <c r="P1198" s="231"/>
      <c r="Q1198" s="231"/>
      <c r="R1198" s="231"/>
      <c r="S1198" s="231"/>
      <c r="T1198" s="232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3" t="s">
        <v>168</v>
      </c>
      <c r="AU1198" s="233" t="s">
        <v>85</v>
      </c>
      <c r="AV1198" s="13" t="s">
        <v>83</v>
      </c>
      <c r="AW1198" s="13" t="s">
        <v>35</v>
      </c>
      <c r="AX1198" s="13" t="s">
        <v>75</v>
      </c>
      <c r="AY1198" s="233" t="s">
        <v>156</v>
      </c>
    </row>
    <row r="1199" s="14" customFormat="1">
      <c r="A1199" s="14"/>
      <c r="B1199" s="234"/>
      <c r="C1199" s="235"/>
      <c r="D1199" s="225" t="s">
        <v>168</v>
      </c>
      <c r="E1199" s="236" t="s">
        <v>19</v>
      </c>
      <c r="F1199" s="237" t="s">
        <v>1599</v>
      </c>
      <c r="G1199" s="235"/>
      <c r="H1199" s="238">
        <v>72.480000000000004</v>
      </c>
      <c r="I1199" s="239"/>
      <c r="J1199" s="235"/>
      <c r="K1199" s="235"/>
      <c r="L1199" s="240"/>
      <c r="M1199" s="241"/>
      <c r="N1199" s="242"/>
      <c r="O1199" s="242"/>
      <c r="P1199" s="242"/>
      <c r="Q1199" s="242"/>
      <c r="R1199" s="242"/>
      <c r="S1199" s="242"/>
      <c r="T1199" s="24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44" t="s">
        <v>168</v>
      </c>
      <c r="AU1199" s="244" t="s">
        <v>85</v>
      </c>
      <c r="AV1199" s="14" t="s">
        <v>85</v>
      </c>
      <c r="AW1199" s="14" t="s">
        <v>35</v>
      </c>
      <c r="AX1199" s="14" t="s">
        <v>75</v>
      </c>
      <c r="AY1199" s="244" t="s">
        <v>156</v>
      </c>
    </row>
    <row r="1200" s="14" customFormat="1">
      <c r="A1200" s="14"/>
      <c r="B1200" s="234"/>
      <c r="C1200" s="235"/>
      <c r="D1200" s="225" t="s">
        <v>168</v>
      </c>
      <c r="E1200" s="236" t="s">
        <v>19</v>
      </c>
      <c r="F1200" s="237" t="s">
        <v>1600</v>
      </c>
      <c r="G1200" s="235"/>
      <c r="H1200" s="238">
        <v>109.63</v>
      </c>
      <c r="I1200" s="239"/>
      <c r="J1200" s="235"/>
      <c r="K1200" s="235"/>
      <c r="L1200" s="240"/>
      <c r="M1200" s="241"/>
      <c r="N1200" s="242"/>
      <c r="O1200" s="242"/>
      <c r="P1200" s="242"/>
      <c r="Q1200" s="242"/>
      <c r="R1200" s="242"/>
      <c r="S1200" s="242"/>
      <c r="T1200" s="24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44" t="s">
        <v>168</v>
      </c>
      <c r="AU1200" s="244" t="s">
        <v>85</v>
      </c>
      <c r="AV1200" s="14" t="s">
        <v>85</v>
      </c>
      <c r="AW1200" s="14" t="s">
        <v>35</v>
      </c>
      <c r="AX1200" s="14" t="s">
        <v>75</v>
      </c>
      <c r="AY1200" s="244" t="s">
        <v>156</v>
      </c>
    </row>
    <row r="1201" s="14" customFormat="1">
      <c r="A1201" s="14"/>
      <c r="B1201" s="234"/>
      <c r="C1201" s="235"/>
      <c r="D1201" s="225" t="s">
        <v>168</v>
      </c>
      <c r="E1201" s="236" t="s">
        <v>19</v>
      </c>
      <c r="F1201" s="237" t="s">
        <v>1601</v>
      </c>
      <c r="G1201" s="235"/>
      <c r="H1201" s="238">
        <v>250</v>
      </c>
      <c r="I1201" s="239"/>
      <c r="J1201" s="235"/>
      <c r="K1201" s="235"/>
      <c r="L1201" s="240"/>
      <c r="M1201" s="241"/>
      <c r="N1201" s="242"/>
      <c r="O1201" s="242"/>
      <c r="P1201" s="242"/>
      <c r="Q1201" s="242"/>
      <c r="R1201" s="242"/>
      <c r="S1201" s="242"/>
      <c r="T1201" s="24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44" t="s">
        <v>168</v>
      </c>
      <c r="AU1201" s="244" t="s">
        <v>85</v>
      </c>
      <c r="AV1201" s="14" t="s">
        <v>85</v>
      </c>
      <c r="AW1201" s="14" t="s">
        <v>35</v>
      </c>
      <c r="AX1201" s="14" t="s">
        <v>75</v>
      </c>
      <c r="AY1201" s="244" t="s">
        <v>156</v>
      </c>
    </row>
    <row r="1202" s="15" customFormat="1">
      <c r="A1202" s="15"/>
      <c r="B1202" s="245"/>
      <c r="C1202" s="246"/>
      <c r="D1202" s="225" t="s">
        <v>168</v>
      </c>
      <c r="E1202" s="247" t="s">
        <v>19</v>
      </c>
      <c r="F1202" s="248" t="s">
        <v>196</v>
      </c>
      <c r="G1202" s="246"/>
      <c r="H1202" s="249">
        <v>432.11000000000001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T1202" s="255" t="s">
        <v>168</v>
      </c>
      <c r="AU1202" s="255" t="s">
        <v>85</v>
      </c>
      <c r="AV1202" s="15" t="s">
        <v>164</v>
      </c>
      <c r="AW1202" s="15" t="s">
        <v>35</v>
      </c>
      <c r="AX1202" s="15" t="s">
        <v>83</v>
      </c>
      <c r="AY1202" s="255" t="s">
        <v>156</v>
      </c>
    </row>
    <row r="1203" s="2" customFormat="1" ht="16.5" customHeight="1">
      <c r="A1203" s="39"/>
      <c r="B1203" s="40"/>
      <c r="C1203" s="256" t="s">
        <v>1602</v>
      </c>
      <c r="D1203" s="256" t="s">
        <v>299</v>
      </c>
      <c r="E1203" s="257" t="s">
        <v>1589</v>
      </c>
      <c r="F1203" s="258" t="s">
        <v>1590</v>
      </c>
      <c r="G1203" s="259" t="s">
        <v>162</v>
      </c>
      <c r="H1203" s="260">
        <v>453.71600000000001</v>
      </c>
      <c r="I1203" s="261"/>
      <c r="J1203" s="262">
        <f>ROUND(I1203*H1203,2)</f>
        <v>0</v>
      </c>
      <c r="K1203" s="258" t="s">
        <v>163</v>
      </c>
      <c r="L1203" s="263"/>
      <c r="M1203" s="264" t="s">
        <v>19</v>
      </c>
      <c r="N1203" s="265" t="s">
        <v>46</v>
      </c>
      <c r="O1203" s="85"/>
      <c r="P1203" s="214">
        <f>O1203*H1203</f>
        <v>0</v>
      </c>
      <c r="Q1203" s="214">
        <v>5.0000000000000002E-05</v>
      </c>
      <c r="R1203" s="214">
        <f>Q1203*H1203</f>
        <v>0.022685800000000002</v>
      </c>
      <c r="S1203" s="214">
        <v>0</v>
      </c>
      <c r="T1203" s="215">
        <f>S1203*H1203</f>
        <v>0</v>
      </c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R1203" s="216" t="s">
        <v>414</v>
      </c>
      <c r="AT1203" s="216" t="s">
        <v>299</v>
      </c>
      <c r="AU1203" s="216" t="s">
        <v>85</v>
      </c>
      <c r="AY1203" s="18" t="s">
        <v>156</v>
      </c>
      <c r="BE1203" s="217">
        <f>IF(N1203="základní",J1203,0)</f>
        <v>0</v>
      </c>
      <c r="BF1203" s="217">
        <f>IF(N1203="snížená",J1203,0)</f>
        <v>0</v>
      </c>
      <c r="BG1203" s="217">
        <f>IF(N1203="zákl. přenesená",J1203,0)</f>
        <v>0</v>
      </c>
      <c r="BH1203" s="217">
        <f>IF(N1203="sníž. přenesená",J1203,0)</f>
        <v>0</v>
      </c>
      <c r="BI1203" s="217">
        <f>IF(N1203="nulová",J1203,0)</f>
        <v>0</v>
      </c>
      <c r="BJ1203" s="18" t="s">
        <v>83</v>
      </c>
      <c r="BK1203" s="217">
        <f>ROUND(I1203*H1203,2)</f>
        <v>0</v>
      </c>
      <c r="BL1203" s="18" t="s">
        <v>321</v>
      </c>
      <c r="BM1203" s="216" t="s">
        <v>1603</v>
      </c>
    </row>
    <row r="1204" s="14" customFormat="1">
      <c r="A1204" s="14"/>
      <c r="B1204" s="234"/>
      <c r="C1204" s="235"/>
      <c r="D1204" s="225" t="s">
        <v>168</v>
      </c>
      <c r="E1204" s="235"/>
      <c r="F1204" s="237" t="s">
        <v>1604</v>
      </c>
      <c r="G1204" s="235"/>
      <c r="H1204" s="238">
        <v>453.71600000000001</v>
      </c>
      <c r="I1204" s="239"/>
      <c r="J1204" s="235"/>
      <c r="K1204" s="235"/>
      <c r="L1204" s="240"/>
      <c r="M1204" s="241"/>
      <c r="N1204" s="242"/>
      <c r="O1204" s="242"/>
      <c r="P1204" s="242"/>
      <c r="Q1204" s="242"/>
      <c r="R1204" s="242"/>
      <c r="S1204" s="242"/>
      <c r="T1204" s="24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4" t="s">
        <v>168</v>
      </c>
      <c r="AU1204" s="244" t="s">
        <v>85</v>
      </c>
      <c r="AV1204" s="14" t="s">
        <v>85</v>
      </c>
      <c r="AW1204" s="14" t="s">
        <v>4</v>
      </c>
      <c r="AX1204" s="14" t="s">
        <v>83</v>
      </c>
      <c r="AY1204" s="244" t="s">
        <v>156</v>
      </c>
    </row>
    <row r="1205" s="2" customFormat="1" ht="16.5" customHeight="1">
      <c r="A1205" s="39"/>
      <c r="B1205" s="40"/>
      <c r="C1205" s="205" t="s">
        <v>1605</v>
      </c>
      <c r="D1205" s="205" t="s">
        <v>159</v>
      </c>
      <c r="E1205" s="206" t="s">
        <v>1606</v>
      </c>
      <c r="F1205" s="207" t="s">
        <v>1607</v>
      </c>
      <c r="G1205" s="208" t="s">
        <v>162</v>
      </c>
      <c r="H1205" s="209">
        <v>1164.781</v>
      </c>
      <c r="I1205" s="210"/>
      <c r="J1205" s="211">
        <f>ROUND(I1205*H1205,2)</f>
        <v>0</v>
      </c>
      <c r="K1205" s="207" t="s">
        <v>163</v>
      </c>
      <c r="L1205" s="45"/>
      <c r="M1205" s="212" t="s">
        <v>19</v>
      </c>
      <c r="N1205" s="213" t="s">
        <v>46</v>
      </c>
      <c r="O1205" s="85"/>
      <c r="P1205" s="214">
        <f>O1205*H1205</f>
        <v>0</v>
      </c>
      <c r="Q1205" s="214">
        <v>0.00020000000000000001</v>
      </c>
      <c r="R1205" s="214">
        <f>Q1205*H1205</f>
        <v>0.2329562</v>
      </c>
      <c r="S1205" s="214">
        <v>0</v>
      </c>
      <c r="T1205" s="215">
        <f>S1205*H1205</f>
        <v>0</v>
      </c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R1205" s="216" t="s">
        <v>321</v>
      </c>
      <c r="AT1205" s="216" t="s">
        <v>159</v>
      </c>
      <c r="AU1205" s="216" t="s">
        <v>85</v>
      </c>
      <c r="AY1205" s="18" t="s">
        <v>156</v>
      </c>
      <c r="BE1205" s="217">
        <f>IF(N1205="základní",J1205,0)</f>
        <v>0</v>
      </c>
      <c r="BF1205" s="217">
        <f>IF(N1205="snížená",J1205,0)</f>
        <v>0</v>
      </c>
      <c r="BG1205" s="217">
        <f>IF(N1205="zákl. přenesená",J1205,0)</f>
        <v>0</v>
      </c>
      <c r="BH1205" s="217">
        <f>IF(N1205="sníž. přenesená",J1205,0)</f>
        <v>0</v>
      </c>
      <c r="BI1205" s="217">
        <f>IF(N1205="nulová",J1205,0)</f>
        <v>0</v>
      </c>
      <c r="BJ1205" s="18" t="s">
        <v>83</v>
      </c>
      <c r="BK1205" s="217">
        <f>ROUND(I1205*H1205,2)</f>
        <v>0</v>
      </c>
      <c r="BL1205" s="18" t="s">
        <v>321</v>
      </c>
      <c r="BM1205" s="216" t="s">
        <v>1608</v>
      </c>
    </row>
    <row r="1206" s="2" customFormat="1">
      <c r="A1206" s="39"/>
      <c r="B1206" s="40"/>
      <c r="C1206" s="41"/>
      <c r="D1206" s="218" t="s">
        <v>166</v>
      </c>
      <c r="E1206" s="41"/>
      <c r="F1206" s="219" t="s">
        <v>1609</v>
      </c>
      <c r="G1206" s="41"/>
      <c r="H1206" s="41"/>
      <c r="I1206" s="220"/>
      <c r="J1206" s="41"/>
      <c r="K1206" s="41"/>
      <c r="L1206" s="45"/>
      <c r="M1206" s="221"/>
      <c r="N1206" s="222"/>
      <c r="O1206" s="85"/>
      <c r="P1206" s="85"/>
      <c r="Q1206" s="85"/>
      <c r="R1206" s="85"/>
      <c r="S1206" s="85"/>
      <c r="T1206" s="86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T1206" s="18" t="s">
        <v>166</v>
      </c>
      <c r="AU1206" s="18" t="s">
        <v>85</v>
      </c>
    </row>
    <row r="1207" s="14" customFormat="1">
      <c r="A1207" s="14"/>
      <c r="B1207" s="234"/>
      <c r="C1207" s="235"/>
      <c r="D1207" s="225" t="s">
        <v>168</v>
      </c>
      <c r="E1207" s="236" t="s">
        <v>19</v>
      </c>
      <c r="F1207" s="237" t="s">
        <v>1610</v>
      </c>
      <c r="G1207" s="235"/>
      <c r="H1207" s="238">
        <v>78.435000000000002</v>
      </c>
      <c r="I1207" s="239"/>
      <c r="J1207" s="235"/>
      <c r="K1207" s="235"/>
      <c r="L1207" s="240"/>
      <c r="M1207" s="241"/>
      <c r="N1207" s="242"/>
      <c r="O1207" s="242"/>
      <c r="P1207" s="242"/>
      <c r="Q1207" s="242"/>
      <c r="R1207" s="242"/>
      <c r="S1207" s="242"/>
      <c r="T1207" s="24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44" t="s">
        <v>168</v>
      </c>
      <c r="AU1207" s="244" t="s">
        <v>85</v>
      </c>
      <c r="AV1207" s="14" t="s">
        <v>85</v>
      </c>
      <c r="AW1207" s="14" t="s">
        <v>35</v>
      </c>
      <c r="AX1207" s="14" t="s">
        <v>75</v>
      </c>
      <c r="AY1207" s="244" t="s">
        <v>156</v>
      </c>
    </row>
    <row r="1208" s="14" customFormat="1">
      <c r="A1208" s="14"/>
      <c r="B1208" s="234"/>
      <c r="C1208" s="235"/>
      <c r="D1208" s="225" t="s">
        <v>168</v>
      </c>
      <c r="E1208" s="236" t="s">
        <v>19</v>
      </c>
      <c r="F1208" s="237" t="s">
        <v>1611</v>
      </c>
      <c r="G1208" s="235"/>
      <c r="H1208" s="238">
        <v>60.375</v>
      </c>
      <c r="I1208" s="239"/>
      <c r="J1208" s="235"/>
      <c r="K1208" s="235"/>
      <c r="L1208" s="240"/>
      <c r="M1208" s="241"/>
      <c r="N1208" s="242"/>
      <c r="O1208" s="242"/>
      <c r="P1208" s="242"/>
      <c r="Q1208" s="242"/>
      <c r="R1208" s="242"/>
      <c r="S1208" s="242"/>
      <c r="T1208" s="24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4" t="s">
        <v>168</v>
      </c>
      <c r="AU1208" s="244" t="s">
        <v>85</v>
      </c>
      <c r="AV1208" s="14" t="s">
        <v>85</v>
      </c>
      <c r="AW1208" s="14" t="s">
        <v>35</v>
      </c>
      <c r="AX1208" s="14" t="s">
        <v>75</v>
      </c>
      <c r="AY1208" s="244" t="s">
        <v>156</v>
      </c>
    </row>
    <row r="1209" s="14" customFormat="1">
      <c r="A1209" s="14"/>
      <c r="B1209" s="234"/>
      <c r="C1209" s="235"/>
      <c r="D1209" s="225" t="s">
        <v>168</v>
      </c>
      <c r="E1209" s="236" t="s">
        <v>19</v>
      </c>
      <c r="F1209" s="237" t="s">
        <v>1612</v>
      </c>
      <c r="G1209" s="235"/>
      <c r="H1209" s="238">
        <v>73.430000000000007</v>
      </c>
      <c r="I1209" s="239"/>
      <c r="J1209" s="235"/>
      <c r="K1209" s="235"/>
      <c r="L1209" s="240"/>
      <c r="M1209" s="241"/>
      <c r="N1209" s="242"/>
      <c r="O1209" s="242"/>
      <c r="P1209" s="242"/>
      <c r="Q1209" s="242"/>
      <c r="R1209" s="242"/>
      <c r="S1209" s="242"/>
      <c r="T1209" s="243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44" t="s">
        <v>168</v>
      </c>
      <c r="AU1209" s="244" t="s">
        <v>85</v>
      </c>
      <c r="AV1209" s="14" t="s">
        <v>85</v>
      </c>
      <c r="AW1209" s="14" t="s">
        <v>35</v>
      </c>
      <c r="AX1209" s="14" t="s">
        <v>75</v>
      </c>
      <c r="AY1209" s="244" t="s">
        <v>156</v>
      </c>
    </row>
    <row r="1210" s="14" customFormat="1">
      <c r="A1210" s="14"/>
      <c r="B1210" s="234"/>
      <c r="C1210" s="235"/>
      <c r="D1210" s="225" t="s">
        <v>168</v>
      </c>
      <c r="E1210" s="236" t="s">
        <v>19</v>
      </c>
      <c r="F1210" s="237" t="s">
        <v>1613</v>
      </c>
      <c r="G1210" s="235"/>
      <c r="H1210" s="238">
        <v>59.149999999999999</v>
      </c>
      <c r="I1210" s="239"/>
      <c r="J1210" s="235"/>
      <c r="K1210" s="235"/>
      <c r="L1210" s="240"/>
      <c r="M1210" s="241"/>
      <c r="N1210" s="242"/>
      <c r="O1210" s="242"/>
      <c r="P1210" s="242"/>
      <c r="Q1210" s="242"/>
      <c r="R1210" s="242"/>
      <c r="S1210" s="242"/>
      <c r="T1210" s="243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44" t="s">
        <v>168</v>
      </c>
      <c r="AU1210" s="244" t="s">
        <v>85</v>
      </c>
      <c r="AV1210" s="14" t="s">
        <v>85</v>
      </c>
      <c r="AW1210" s="14" t="s">
        <v>35</v>
      </c>
      <c r="AX1210" s="14" t="s">
        <v>75</v>
      </c>
      <c r="AY1210" s="244" t="s">
        <v>156</v>
      </c>
    </row>
    <row r="1211" s="14" customFormat="1">
      <c r="A1211" s="14"/>
      <c r="B1211" s="234"/>
      <c r="C1211" s="235"/>
      <c r="D1211" s="225" t="s">
        <v>168</v>
      </c>
      <c r="E1211" s="236" t="s">
        <v>19</v>
      </c>
      <c r="F1211" s="237" t="s">
        <v>1614</v>
      </c>
      <c r="G1211" s="235"/>
      <c r="H1211" s="238">
        <v>78.504999999999995</v>
      </c>
      <c r="I1211" s="239"/>
      <c r="J1211" s="235"/>
      <c r="K1211" s="235"/>
      <c r="L1211" s="240"/>
      <c r="M1211" s="241"/>
      <c r="N1211" s="242"/>
      <c r="O1211" s="242"/>
      <c r="P1211" s="242"/>
      <c r="Q1211" s="242"/>
      <c r="R1211" s="242"/>
      <c r="S1211" s="242"/>
      <c r="T1211" s="243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44" t="s">
        <v>168</v>
      </c>
      <c r="AU1211" s="244" t="s">
        <v>85</v>
      </c>
      <c r="AV1211" s="14" t="s">
        <v>85</v>
      </c>
      <c r="AW1211" s="14" t="s">
        <v>35</v>
      </c>
      <c r="AX1211" s="14" t="s">
        <v>75</v>
      </c>
      <c r="AY1211" s="244" t="s">
        <v>156</v>
      </c>
    </row>
    <row r="1212" s="14" customFormat="1">
      <c r="A1212" s="14"/>
      <c r="B1212" s="234"/>
      <c r="C1212" s="235"/>
      <c r="D1212" s="225" t="s">
        <v>168</v>
      </c>
      <c r="E1212" s="236" t="s">
        <v>19</v>
      </c>
      <c r="F1212" s="237" t="s">
        <v>1615</v>
      </c>
      <c r="G1212" s="235"/>
      <c r="H1212" s="238">
        <v>61.075000000000003</v>
      </c>
      <c r="I1212" s="239"/>
      <c r="J1212" s="235"/>
      <c r="K1212" s="235"/>
      <c r="L1212" s="240"/>
      <c r="M1212" s="241"/>
      <c r="N1212" s="242"/>
      <c r="O1212" s="242"/>
      <c r="P1212" s="242"/>
      <c r="Q1212" s="242"/>
      <c r="R1212" s="242"/>
      <c r="S1212" s="242"/>
      <c r="T1212" s="24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44" t="s">
        <v>168</v>
      </c>
      <c r="AU1212" s="244" t="s">
        <v>85</v>
      </c>
      <c r="AV1212" s="14" t="s">
        <v>85</v>
      </c>
      <c r="AW1212" s="14" t="s">
        <v>35</v>
      </c>
      <c r="AX1212" s="14" t="s">
        <v>75</v>
      </c>
      <c r="AY1212" s="244" t="s">
        <v>156</v>
      </c>
    </row>
    <row r="1213" s="14" customFormat="1">
      <c r="A1213" s="14"/>
      <c r="B1213" s="234"/>
      <c r="C1213" s="235"/>
      <c r="D1213" s="225" t="s">
        <v>168</v>
      </c>
      <c r="E1213" s="236" t="s">
        <v>19</v>
      </c>
      <c r="F1213" s="237" t="s">
        <v>1616</v>
      </c>
      <c r="G1213" s="235"/>
      <c r="H1213" s="238">
        <v>59.674999999999997</v>
      </c>
      <c r="I1213" s="239"/>
      <c r="J1213" s="235"/>
      <c r="K1213" s="235"/>
      <c r="L1213" s="240"/>
      <c r="M1213" s="241"/>
      <c r="N1213" s="242"/>
      <c r="O1213" s="242"/>
      <c r="P1213" s="242"/>
      <c r="Q1213" s="242"/>
      <c r="R1213" s="242"/>
      <c r="S1213" s="242"/>
      <c r="T1213" s="24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44" t="s">
        <v>168</v>
      </c>
      <c r="AU1213" s="244" t="s">
        <v>85</v>
      </c>
      <c r="AV1213" s="14" t="s">
        <v>85</v>
      </c>
      <c r="AW1213" s="14" t="s">
        <v>35</v>
      </c>
      <c r="AX1213" s="14" t="s">
        <v>75</v>
      </c>
      <c r="AY1213" s="244" t="s">
        <v>156</v>
      </c>
    </row>
    <row r="1214" s="14" customFormat="1">
      <c r="A1214" s="14"/>
      <c r="B1214" s="234"/>
      <c r="C1214" s="235"/>
      <c r="D1214" s="225" t="s">
        <v>168</v>
      </c>
      <c r="E1214" s="236" t="s">
        <v>19</v>
      </c>
      <c r="F1214" s="237" t="s">
        <v>1617</v>
      </c>
      <c r="G1214" s="235"/>
      <c r="H1214" s="238">
        <v>80.849999999999994</v>
      </c>
      <c r="I1214" s="239"/>
      <c r="J1214" s="235"/>
      <c r="K1214" s="235"/>
      <c r="L1214" s="240"/>
      <c r="M1214" s="241"/>
      <c r="N1214" s="242"/>
      <c r="O1214" s="242"/>
      <c r="P1214" s="242"/>
      <c r="Q1214" s="242"/>
      <c r="R1214" s="242"/>
      <c r="S1214" s="242"/>
      <c r="T1214" s="24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44" t="s">
        <v>168</v>
      </c>
      <c r="AU1214" s="244" t="s">
        <v>85</v>
      </c>
      <c r="AV1214" s="14" t="s">
        <v>85</v>
      </c>
      <c r="AW1214" s="14" t="s">
        <v>35</v>
      </c>
      <c r="AX1214" s="14" t="s">
        <v>75</v>
      </c>
      <c r="AY1214" s="244" t="s">
        <v>156</v>
      </c>
    </row>
    <row r="1215" s="14" customFormat="1">
      <c r="A1215" s="14"/>
      <c r="B1215" s="234"/>
      <c r="C1215" s="235"/>
      <c r="D1215" s="225" t="s">
        <v>168</v>
      </c>
      <c r="E1215" s="236" t="s">
        <v>19</v>
      </c>
      <c r="F1215" s="237" t="s">
        <v>1618</v>
      </c>
      <c r="G1215" s="235"/>
      <c r="H1215" s="238">
        <v>48.359999999999999</v>
      </c>
      <c r="I1215" s="239"/>
      <c r="J1215" s="235"/>
      <c r="K1215" s="235"/>
      <c r="L1215" s="240"/>
      <c r="M1215" s="241"/>
      <c r="N1215" s="242"/>
      <c r="O1215" s="242"/>
      <c r="P1215" s="242"/>
      <c r="Q1215" s="242"/>
      <c r="R1215" s="242"/>
      <c r="S1215" s="242"/>
      <c r="T1215" s="243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44" t="s">
        <v>168</v>
      </c>
      <c r="AU1215" s="244" t="s">
        <v>85</v>
      </c>
      <c r="AV1215" s="14" t="s">
        <v>85</v>
      </c>
      <c r="AW1215" s="14" t="s">
        <v>35</v>
      </c>
      <c r="AX1215" s="14" t="s">
        <v>75</v>
      </c>
      <c r="AY1215" s="244" t="s">
        <v>156</v>
      </c>
    </row>
    <row r="1216" s="14" customFormat="1">
      <c r="A1216" s="14"/>
      <c r="B1216" s="234"/>
      <c r="C1216" s="235"/>
      <c r="D1216" s="225" t="s">
        <v>168</v>
      </c>
      <c r="E1216" s="236" t="s">
        <v>19</v>
      </c>
      <c r="F1216" s="237" t="s">
        <v>1619</v>
      </c>
      <c r="G1216" s="235"/>
      <c r="H1216" s="238">
        <v>145.065</v>
      </c>
      <c r="I1216" s="239"/>
      <c r="J1216" s="235"/>
      <c r="K1216" s="235"/>
      <c r="L1216" s="240"/>
      <c r="M1216" s="241"/>
      <c r="N1216" s="242"/>
      <c r="O1216" s="242"/>
      <c r="P1216" s="242"/>
      <c r="Q1216" s="242"/>
      <c r="R1216" s="242"/>
      <c r="S1216" s="242"/>
      <c r="T1216" s="24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44" t="s">
        <v>168</v>
      </c>
      <c r="AU1216" s="244" t="s">
        <v>85</v>
      </c>
      <c r="AV1216" s="14" t="s">
        <v>85</v>
      </c>
      <c r="AW1216" s="14" t="s">
        <v>35</v>
      </c>
      <c r="AX1216" s="14" t="s">
        <v>75</v>
      </c>
      <c r="AY1216" s="244" t="s">
        <v>156</v>
      </c>
    </row>
    <row r="1217" s="14" customFormat="1">
      <c r="A1217" s="14"/>
      <c r="B1217" s="234"/>
      <c r="C1217" s="235"/>
      <c r="D1217" s="225" t="s">
        <v>168</v>
      </c>
      <c r="E1217" s="236" t="s">
        <v>19</v>
      </c>
      <c r="F1217" s="237" t="s">
        <v>1620</v>
      </c>
      <c r="G1217" s="235"/>
      <c r="H1217" s="238">
        <v>130.035</v>
      </c>
      <c r="I1217" s="239"/>
      <c r="J1217" s="235"/>
      <c r="K1217" s="235"/>
      <c r="L1217" s="240"/>
      <c r="M1217" s="241"/>
      <c r="N1217" s="242"/>
      <c r="O1217" s="242"/>
      <c r="P1217" s="242"/>
      <c r="Q1217" s="242"/>
      <c r="R1217" s="242"/>
      <c r="S1217" s="242"/>
      <c r="T1217" s="243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44" t="s">
        <v>168</v>
      </c>
      <c r="AU1217" s="244" t="s">
        <v>85</v>
      </c>
      <c r="AV1217" s="14" t="s">
        <v>85</v>
      </c>
      <c r="AW1217" s="14" t="s">
        <v>35</v>
      </c>
      <c r="AX1217" s="14" t="s">
        <v>75</v>
      </c>
      <c r="AY1217" s="244" t="s">
        <v>156</v>
      </c>
    </row>
    <row r="1218" s="14" customFormat="1">
      <c r="A1218" s="14"/>
      <c r="B1218" s="234"/>
      <c r="C1218" s="235"/>
      <c r="D1218" s="225" t="s">
        <v>168</v>
      </c>
      <c r="E1218" s="236" t="s">
        <v>19</v>
      </c>
      <c r="F1218" s="237" t="s">
        <v>1621</v>
      </c>
      <c r="G1218" s="235"/>
      <c r="H1218" s="238">
        <v>23.268000000000001</v>
      </c>
      <c r="I1218" s="239"/>
      <c r="J1218" s="235"/>
      <c r="K1218" s="235"/>
      <c r="L1218" s="240"/>
      <c r="M1218" s="241"/>
      <c r="N1218" s="242"/>
      <c r="O1218" s="242"/>
      <c r="P1218" s="242"/>
      <c r="Q1218" s="242"/>
      <c r="R1218" s="242"/>
      <c r="S1218" s="242"/>
      <c r="T1218" s="24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44" t="s">
        <v>168</v>
      </c>
      <c r="AU1218" s="244" t="s">
        <v>85</v>
      </c>
      <c r="AV1218" s="14" t="s">
        <v>85</v>
      </c>
      <c r="AW1218" s="14" t="s">
        <v>35</v>
      </c>
      <c r="AX1218" s="14" t="s">
        <v>75</v>
      </c>
      <c r="AY1218" s="244" t="s">
        <v>156</v>
      </c>
    </row>
    <row r="1219" s="14" customFormat="1">
      <c r="A1219" s="14"/>
      <c r="B1219" s="234"/>
      <c r="C1219" s="235"/>
      <c r="D1219" s="225" t="s">
        <v>168</v>
      </c>
      <c r="E1219" s="236" t="s">
        <v>19</v>
      </c>
      <c r="F1219" s="237" t="s">
        <v>1622</v>
      </c>
      <c r="G1219" s="235"/>
      <c r="H1219" s="238">
        <v>24.413</v>
      </c>
      <c r="I1219" s="239"/>
      <c r="J1219" s="235"/>
      <c r="K1219" s="235"/>
      <c r="L1219" s="240"/>
      <c r="M1219" s="241"/>
      <c r="N1219" s="242"/>
      <c r="O1219" s="242"/>
      <c r="P1219" s="242"/>
      <c r="Q1219" s="242"/>
      <c r="R1219" s="242"/>
      <c r="S1219" s="242"/>
      <c r="T1219" s="24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44" t="s">
        <v>168</v>
      </c>
      <c r="AU1219" s="244" t="s">
        <v>85</v>
      </c>
      <c r="AV1219" s="14" t="s">
        <v>85</v>
      </c>
      <c r="AW1219" s="14" t="s">
        <v>35</v>
      </c>
      <c r="AX1219" s="14" t="s">
        <v>75</v>
      </c>
      <c r="AY1219" s="244" t="s">
        <v>156</v>
      </c>
    </row>
    <row r="1220" s="14" customFormat="1">
      <c r="A1220" s="14"/>
      <c r="B1220" s="234"/>
      <c r="C1220" s="235"/>
      <c r="D1220" s="225" t="s">
        <v>168</v>
      </c>
      <c r="E1220" s="236" t="s">
        <v>19</v>
      </c>
      <c r="F1220" s="237" t="s">
        <v>1623</v>
      </c>
      <c r="G1220" s="235"/>
      <c r="H1220" s="238">
        <v>50.399999999999999</v>
      </c>
      <c r="I1220" s="239"/>
      <c r="J1220" s="235"/>
      <c r="K1220" s="235"/>
      <c r="L1220" s="240"/>
      <c r="M1220" s="241"/>
      <c r="N1220" s="242"/>
      <c r="O1220" s="242"/>
      <c r="P1220" s="242"/>
      <c r="Q1220" s="242"/>
      <c r="R1220" s="242"/>
      <c r="S1220" s="242"/>
      <c r="T1220" s="24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44" t="s">
        <v>168</v>
      </c>
      <c r="AU1220" s="244" t="s">
        <v>85</v>
      </c>
      <c r="AV1220" s="14" t="s">
        <v>85</v>
      </c>
      <c r="AW1220" s="14" t="s">
        <v>35</v>
      </c>
      <c r="AX1220" s="14" t="s">
        <v>75</v>
      </c>
      <c r="AY1220" s="244" t="s">
        <v>156</v>
      </c>
    </row>
    <row r="1221" s="14" customFormat="1">
      <c r="A1221" s="14"/>
      <c r="B1221" s="234"/>
      <c r="C1221" s="235"/>
      <c r="D1221" s="225" t="s">
        <v>168</v>
      </c>
      <c r="E1221" s="236" t="s">
        <v>19</v>
      </c>
      <c r="F1221" s="237" t="s">
        <v>1624</v>
      </c>
      <c r="G1221" s="235"/>
      <c r="H1221" s="238">
        <v>61.424999999999997</v>
      </c>
      <c r="I1221" s="239"/>
      <c r="J1221" s="235"/>
      <c r="K1221" s="235"/>
      <c r="L1221" s="240"/>
      <c r="M1221" s="241"/>
      <c r="N1221" s="242"/>
      <c r="O1221" s="242"/>
      <c r="P1221" s="242"/>
      <c r="Q1221" s="242"/>
      <c r="R1221" s="242"/>
      <c r="S1221" s="242"/>
      <c r="T1221" s="24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44" t="s">
        <v>168</v>
      </c>
      <c r="AU1221" s="244" t="s">
        <v>85</v>
      </c>
      <c r="AV1221" s="14" t="s">
        <v>85</v>
      </c>
      <c r="AW1221" s="14" t="s">
        <v>35</v>
      </c>
      <c r="AX1221" s="14" t="s">
        <v>75</v>
      </c>
      <c r="AY1221" s="244" t="s">
        <v>156</v>
      </c>
    </row>
    <row r="1222" s="14" customFormat="1">
      <c r="A1222" s="14"/>
      <c r="B1222" s="234"/>
      <c r="C1222" s="235"/>
      <c r="D1222" s="225" t="s">
        <v>168</v>
      </c>
      <c r="E1222" s="236" t="s">
        <v>19</v>
      </c>
      <c r="F1222" s="237" t="s">
        <v>1625</v>
      </c>
      <c r="G1222" s="235"/>
      <c r="H1222" s="238">
        <v>10.32</v>
      </c>
      <c r="I1222" s="239"/>
      <c r="J1222" s="235"/>
      <c r="K1222" s="235"/>
      <c r="L1222" s="240"/>
      <c r="M1222" s="241"/>
      <c r="N1222" s="242"/>
      <c r="O1222" s="242"/>
      <c r="P1222" s="242"/>
      <c r="Q1222" s="242"/>
      <c r="R1222" s="242"/>
      <c r="S1222" s="242"/>
      <c r="T1222" s="24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44" t="s">
        <v>168</v>
      </c>
      <c r="AU1222" s="244" t="s">
        <v>85</v>
      </c>
      <c r="AV1222" s="14" t="s">
        <v>85</v>
      </c>
      <c r="AW1222" s="14" t="s">
        <v>35</v>
      </c>
      <c r="AX1222" s="14" t="s">
        <v>75</v>
      </c>
      <c r="AY1222" s="244" t="s">
        <v>156</v>
      </c>
    </row>
    <row r="1223" s="14" customFormat="1">
      <c r="A1223" s="14"/>
      <c r="B1223" s="234"/>
      <c r="C1223" s="235"/>
      <c r="D1223" s="225" t="s">
        <v>168</v>
      </c>
      <c r="E1223" s="236" t="s">
        <v>19</v>
      </c>
      <c r="F1223" s="237" t="s">
        <v>1626</v>
      </c>
      <c r="G1223" s="235"/>
      <c r="H1223" s="238">
        <v>120</v>
      </c>
      <c r="I1223" s="239"/>
      <c r="J1223" s="235"/>
      <c r="K1223" s="235"/>
      <c r="L1223" s="240"/>
      <c r="M1223" s="241"/>
      <c r="N1223" s="242"/>
      <c r="O1223" s="242"/>
      <c r="P1223" s="242"/>
      <c r="Q1223" s="242"/>
      <c r="R1223" s="242"/>
      <c r="S1223" s="242"/>
      <c r="T1223" s="243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44" t="s">
        <v>168</v>
      </c>
      <c r="AU1223" s="244" t="s">
        <v>85</v>
      </c>
      <c r="AV1223" s="14" t="s">
        <v>85</v>
      </c>
      <c r="AW1223" s="14" t="s">
        <v>35</v>
      </c>
      <c r="AX1223" s="14" t="s">
        <v>75</v>
      </c>
      <c r="AY1223" s="244" t="s">
        <v>156</v>
      </c>
    </row>
    <row r="1224" s="15" customFormat="1">
      <c r="A1224" s="15"/>
      <c r="B1224" s="245"/>
      <c r="C1224" s="246"/>
      <c r="D1224" s="225" t="s">
        <v>168</v>
      </c>
      <c r="E1224" s="247" t="s">
        <v>19</v>
      </c>
      <c r="F1224" s="248" t="s">
        <v>196</v>
      </c>
      <c r="G1224" s="246"/>
      <c r="H1224" s="249">
        <v>1164.781</v>
      </c>
      <c r="I1224" s="250"/>
      <c r="J1224" s="246"/>
      <c r="K1224" s="246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55" t="s">
        <v>168</v>
      </c>
      <c r="AU1224" s="255" t="s">
        <v>85</v>
      </c>
      <c r="AV1224" s="15" t="s">
        <v>164</v>
      </c>
      <c r="AW1224" s="15" t="s">
        <v>35</v>
      </c>
      <c r="AX1224" s="15" t="s">
        <v>83</v>
      </c>
      <c r="AY1224" s="255" t="s">
        <v>156</v>
      </c>
    </row>
    <row r="1225" s="2" customFormat="1" ht="37.8" customHeight="1">
      <c r="A1225" s="39"/>
      <c r="B1225" s="40"/>
      <c r="C1225" s="205" t="s">
        <v>1627</v>
      </c>
      <c r="D1225" s="205" t="s">
        <v>159</v>
      </c>
      <c r="E1225" s="206" t="s">
        <v>1628</v>
      </c>
      <c r="F1225" s="207" t="s">
        <v>1629</v>
      </c>
      <c r="G1225" s="208" t="s">
        <v>162</v>
      </c>
      <c r="H1225" s="209">
        <v>1164.781</v>
      </c>
      <c r="I1225" s="210"/>
      <c r="J1225" s="211">
        <f>ROUND(I1225*H1225,2)</f>
        <v>0</v>
      </c>
      <c r="K1225" s="207" t="s">
        <v>19</v>
      </c>
      <c r="L1225" s="45"/>
      <c r="M1225" s="212" t="s">
        <v>19</v>
      </c>
      <c r="N1225" s="213" t="s">
        <v>46</v>
      </c>
      <c r="O1225" s="85"/>
      <c r="P1225" s="214">
        <f>O1225*H1225</f>
        <v>0</v>
      </c>
      <c r="Q1225" s="214">
        <v>0.00025999999999999998</v>
      </c>
      <c r="R1225" s="214">
        <f>Q1225*H1225</f>
        <v>0.30284305999999994</v>
      </c>
      <c r="S1225" s="214">
        <v>0</v>
      </c>
      <c r="T1225" s="215">
        <f>S1225*H1225</f>
        <v>0</v>
      </c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R1225" s="216" t="s">
        <v>321</v>
      </c>
      <c r="AT1225" s="216" t="s">
        <v>159</v>
      </c>
      <c r="AU1225" s="216" t="s">
        <v>85</v>
      </c>
      <c r="AY1225" s="18" t="s">
        <v>156</v>
      </c>
      <c r="BE1225" s="217">
        <f>IF(N1225="základní",J1225,0)</f>
        <v>0</v>
      </c>
      <c r="BF1225" s="217">
        <f>IF(N1225="snížená",J1225,0)</f>
        <v>0</v>
      </c>
      <c r="BG1225" s="217">
        <f>IF(N1225="zákl. přenesená",J1225,0)</f>
        <v>0</v>
      </c>
      <c r="BH1225" s="217">
        <f>IF(N1225="sníž. přenesená",J1225,0)</f>
        <v>0</v>
      </c>
      <c r="BI1225" s="217">
        <f>IF(N1225="nulová",J1225,0)</f>
        <v>0</v>
      </c>
      <c r="BJ1225" s="18" t="s">
        <v>83</v>
      </c>
      <c r="BK1225" s="217">
        <f>ROUND(I1225*H1225,2)</f>
        <v>0</v>
      </c>
      <c r="BL1225" s="18" t="s">
        <v>321</v>
      </c>
      <c r="BM1225" s="216" t="s">
        <v>1630</v>
      </c>
    </row>
    <row r="1226" s="2" customFormat="1" ht="24.15" customHeight="1">
      <c r="A1226" s="39"/>
      <c r="B1226" s="40"/>
      <c r="C1226" s="205" t="s">
        <v>1631</v>
      </c>
      <c r="D1226" s="205" t="s">
        <v>159</v>
      </c>
      <c r="E1226" s="206" t="s">
        <v>1632</v>
      </c>
      <c r="F1226" s="207" t="s">
        <v>1633</v>
      </c>
      <c r="G1226" s="208" t="s">
        <v>162</v>
      </c>
      <c r="H1226" s="209">
        <v>1164.781</v>
      </c>
      <c r="I1226" s="210"/>
      <c r="J1226" s="211">
        <f>ROUND(I1226*H1226,2)</f>
        <v>0</v>
      </c>
      <c r="K1226" s="207" t="s">
        <v>163</v>
      </c>
      <c r="L1226" s="45"/>
      <c r="M1226" s="212" t="s">
        <v>19</v>
      </c>
      <c r="N1226" s="213" t="s">
        <v>46</v>
      </c>
      <c r="O1226" s="85"/>
      <c r="P1226" s="214">
        <f>O1226*H1226</f>
        <v>0</v>
      </c>
      <c r="Q1226" s="214">
        <v>2.0000000000000002E-05</v>
      </c>
      <c r="R1226" s="214">
        <f>Q1226*H1226</f>
        <v>0.02329562</v>
      </c>
      <c r="S1226" s="214">
        <v>0</v>
      </c>
      <c r="T1226" s="215">
        <f>S1226*H1226</f>
        <v>0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16" t="s">
        <v>321</v>
      </c>
      <c r="AT1226" s="216" t="s">
        <v>159</v>
      </c>
      <c r="AU1226" s="216" t="s">
        <v>85</v>
      </c>
      <c r="AY1226" s="18" t="s">
        <v>156</v>
      </c>
      <c r="BE1226" s="217">
        <f>IF(N1226="základní",J1226,0)</f>
        <v>0</v>
      </c>
      <c r="BF1226" s="217">
        <f>IF(N1226="snížená",J1226,0)</f>
        <v>0</v>
      </c>
      <c r="BG1226" s="217">
        <f>IF(N1226="zákl. přenesená",J1226,0)</f>
        <v>0</v>
      </c>
      <c r="BH1226" s="217">
        <f>IF(N1226="sníž. přenesená",J1226,0)</f>
        <v>0</v>
      </c>
      <c r="BI1226" s="217">
        <f>IF(N1226="nulová",J1226,0)</f>
        <v>0</v>
      </c>
      <c r="BJ1226" s="18" t="s">
        <v>83</v>
      </c>
      <c r="BK1226" s="217">
        <f>ROUND(I1226*H1226,2)</f>
        <v>0</v>
      </c>
      <c r="BL1226" s="18" t="s">
        <v>321</v>
      </c>
      <c r="BM1226" s="216" t="s">
        <v>1634</v>
      </c>
    </row>
    <row r="1227" s="2" customFormat="1">
      <c r="A1227" s="39"/>
      <c r="B1227" s="40"/>
      <c r="C1227" s="41"/>
      <c r="D1227" s="218" t="s">
        <v>166</v>
      </c>
      <c r="E1227" s="41"/>
      <c r="F1227" s="219" t="s">
        <v>1635</v>
      </c>
      <c r="G1227" s="41"/>
      <c r="H1227" s="41"/>
      <c r="I1227" s="220"/>
      <c r="J1227" s="41"/>
      <c r="K1227" s="41"/>
      <c r="L1227" s="45"/>
      <c r="M1227" s="221"/>
      <c r="N1227" s="222"/>
      <c r="O1227" s="85"/>
      <c r="P1227" s="85"/>
      <c r="Q1227" s="85"/>
      <c r="R1227" s="85"/>
      <c r="S1227" s="85"/>
      <c r="T1227" s="86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T1227" s="18" t="s">
        <v>166</v>
      </c>
      <c r="AU1227" s="18" t="s">
        <v>85</v>
      </c>
    </row>
    <row r="1228" s="2" customFormat="1" ht="16.5" customHeight="1">
      <c r="A1228" s="39"/>
      <c r="B1228" s="40"/>
      <c r="C1228" s="205" t="s">
        <v>1636</v>
      </c>
      <c r="D1228" s="205" t="s">
        <v>159</v>
      </c>
      <c r="E1228" s="206" t="s">
        <v>1637</v>
      </c>
      <c r="F1228" s="207" t="s">
        <v>1638</v>
      </c>
      <c r="G1228" s="208" t="s">
        <v>295</v>
      </c>
      <c r="H1228" s="209">
        <v>76</v>
      </c>
      <c r="I1228" s="210"/>
      <c r="J1228" s="211">
        <f>ROUND(I1228*H1228,2)</f>
        <v>0</v>
      </c>
      <c r="K1228" s="207" t="s">
        <v>19</v>
      </c>
      <c r="L1228" s="45"/>
      <c r="M1228" s="212" t="s">
        <v>19</v>
      </c>
      <c r="N1228" s="213" t="s">
        <v>46</v>
      </c>
      <c r="O1228" s="85"/>
      <c r="P1228" s="214">
        <f>O1228*H1228</f>
        <v>0</v>
      </c>
      <c r="Q1228" s="214">
        <v>0</v>
      </c>
      <c r="R1228" s="214">
        <f>Q1228*H1228</f>
        <v>0</v>
      </c>
      <c r="S1228" s="214">
        <v>0</v>
      </c>
      <c r="T1228" s="215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16" t="s">
        <v>321</v>
      </c>
      <c r="AT1228" s="216" t="s">
        <v>159</v>
      </c>
      <c r="AU1228" s="216" t="s">
        <v>85</v>
      </c>
      <c r="AY1228" s="18" t="s">
        <v>156</v>
      </c>
      <c r="BE1228" s="217">
        <f>IF(N1228="základní",J1228,0)</f>
        <v>0</v>
      </c>
      <c r="BF1228" s="217">
        <f>IF(N1228="snížená",J1228,0)</f>
        <v>0</v>
      </c>
      <c r="BG1228" s="217">
        <f>IF(N1228="zákl. přenesená",J1228,0)</f>
        <v>0</v>
      </c>
      <c r="BH1228" s="217">
        <f>IF(N1228="sníž. přenesená",J1228,0)</f>
        <v>0</v>
      </c>
      <c r="BI1228" s="217">
        <f>IF(N1228="nulová",J1228,0)</f>
        <v>0</v>
      </c>
      <c r="BJ1228" s="18" t="s">
        <v>83</v>
      </c>
      <c r="BK1228" s="217">
        <f>ROUND(I1228*H1228,2)</f>
        <v>0</v>
      </c>
      <c r="BL1228" s="18" t="s">
        <v>321</v>
      </c>
      <c r="BM1228" s="216" t="s">
        <v>1639</v>
      </c>
    </row>
    <row r="1229" s="2" customFormat="1" ht="16.5" customHeight="1">
      <c r="A1229" s="39"/>
      <c r="B1229" s="40"/>
      <c r="C1229" s="256" t="s">
        <v>1640</v>
      </c>
      <c r="D1229" s="256" t="s">
        <v>299</v>
      </c>
      <c r="E1229" s="257" t="s">
        <v>1641</v>
      </c>
      <c r="F1229" s="258" t="s">
        <v>1642</v>
      </c>
      <c r="G1229" s="259" t="s">
        <v>295</v>
      </c>
      <c r="H1229" s="260">
        <v>76</v>
      </c>
      <c r="I1229" s="261"/>
      <c r="J1229" s="262">
        <f>ROUND(I1229*H1229,2)</f>
        <v>0</v>
      </c>
      <c r="K1229" s="258" t="s">
        <v>19</v>
      </c>
      <c r="L1229" s="263"/>
      <c r="M1229" s="264" t="s">
        <v>19</v>
      </c>
      <c r="N1229" s="265" t="s">
        <v>46</v>
      </c>
      <c r="O1229" s="85"/>
      <c r="P1229" s="214">
        <f>O1229*H1229</f>
        <v>0</v>
      </c>
      <c r="Q1229" s="214">
        <v>0</v>
      </c>
      <c r="R1229" s="214">
        <f>Q1229*H1229</f>
        <v>0</v>
      </c>
      <c r="S1229" s="214">
        <v>0</v>
      </c>
      <c r="T1229" s="215">
        <f>S1229*H1229</f>
        <v>0</v>
      </c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R1229" s="216" t="s">
        <v>414</v>
      </c>
      <c r="AT1229" s="216" t="s">
        <v>299</v>
      </c>
      <c r="AU1229" s="216" t="s">
        <v>85</v>
      </c>
      <c r="AY1229" s="18" t="s">
        <v>156</v>
      </c>
      <c r="BE1229" s="217">
        <f>IF(N1229="základní",J1229,0)</f>
        <v>0</v>
      </c>
      <c r="BF1229" s="217">
        <f>IF(N1229="snížená",J1229,0)</f>
        <v>0</v>
      </c>
      <c r="BG1229" s="217">
        <f>IF(N1229="zákl. přenesená",J1229,0)</f>
        <v>0</v>
      </c>
      <c r="BH1229" s="217">
        <f>IF(N1229="sníž. přenesená",J1229,0)</f>
        <v>0</v>
      </c>
      <c r="BI1229" s="217">
        <f>IF(N1229="nulová",J1229,0)</f>
        <v>0</v>
      </c>
      <c r="BJ1229" s="18" t="s">
        <v>83</v>
      </c>
      <c r="BK1229" s="217">
        <f>ROUND(I1229*H1229,2)</f>
        <v>0</v>
      </c>
      <c r="BL1229" s="18" t="s">
        <v>321</v>
      </c>
      <c r="BM1229" s="216" t="s">
        <v>1643</v>
      </c>
    </row>
    <row r="1230" s="2" customFormat="1" ht="24.15" customHeight="1">
      <c r="A1230" s="39"/>
      <c r="B1230" s="40"/>
      <c r="C1230" s="205" t="s">
        <v>1644</v>
      </c>
      <c r="D1230" s="205" t="s">
        <v>159</v>
      </c>
      <c r="E1230" s="206" t="s">
        <v>1645</v>
      </c>
      <c r="F1230" s="207" t="s">
        <v>1646</v>
      </c>
      <c r="G1230" s="208" t="s">
        <v>295</v>
      </c>
      <c r="H1230" s="209">
        <v>248.5</v>
      </c>
      <c r="I1230" s="210"/>
      <c r="J1230" s="211">
        <f>ROUND(I1230*H1230,2)</f>
        <v>0</v>
      </c>
      <c r="K1230" s="207" t="s">
        <v>163</v>
      </c>
      <c r="L1230" s="45"/>
      <c r="M1230" s="212" t="s">
        <v>19</v>
      </c>
      <c r="N1230" s="213" t="s">
        <v>46</v>
      </c>
      <c r="O1230" s="85"/>
      <c r="P1230" s="214">
        <f>O1230*H1230</f>
        <v>0</v>
      </c>
      <c r="Q1230" s="214">
        <v>0.00020000000000000001</v>
      </c>
      <c r="R1230" s="214">
        <f>Q1230*H1230</f>
        <v>0.049700000000000001</v>
      </c>
      <c r="S1230" s="214">
        <v>0</v>
      </c>
      <c r="T1230" s="215">
        <f>S1230*H1230</f>
        <v>0</v>
      </c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R1230" s="216" t="s">
        <v>321</v>
      </c>
      <c r="AT1230" s="216" t="s">
        <v>159</v>
      </c>
      <c r="AU1230" s="216" t="s">
        <v>85</v>
      </c>
      <c r="AY1230" s="18" t="s">
        <v>156</v>
      </c>
      <c r="BE1230" s="217">
        <f>IF(N1230="základní",J1230,0)</f>
        <v>0</v>
      </c>
      <c r="BF1230" s="217">
        <f>IF(N1230="snížená",J1230,0)</f>
        <v>0</v>
      </c>
      <c r="BG1230" s="217">
        <f>IF(N1230="zákl. přenesená",J1230,0)</f>
        <v>0</v>
      </c>
      <c r="BH1230" s="217">
        <f>IF(N1230="sníž. přenesená",J1230,0)</f>
        <v>0</v>
      </c>
      <c r="BI1230" s="217">
        <f>IF(N1230="nulová",J1230,0)</f>
        <v>0</v>
      </c>
      <c r="BJ1230" s="18" t="s">
        <v>83</v>
      </c>
      <c r="BK1230" s="217">
        <f>ROUND(I1230*H1230,2)</f>
        <v>0</v>
      </c>
      <c r="BL1230" s="18" t="s">
        <v>321</v>
      </c>
      <c r="BM1230" s="216" t="s">
        <v>1647</v>
      </c>
    </row>
    <row r="1231" s="2" customFormat="1">
      <c r="A1231" s="39"/>
      <c r="B1231" s="40"/>
      <c r="C1231" s="41"/>
      <c r="D1231" s="218" t="s">
        <v>166</v>
      </c>
      <c r="E1231" s="41"/>
      <c r="F1231" s="219" t="s">
        <v>1648</v>
      </c>
      <c r="G1231" s="41"/>
      <c r="H1231" s="41"/>
      <c r="I1231" s="220"/>
      <c r="J1231" s="41"/>
      <c r="K1231" s="41"/>
      <c r="L1231" s="45"/>
      <c r="M1231" s="221"/>
      <c r="N1231" s="222"/>
      <c r="O1231" s="85"/>
      <c r="P1231" s="85"/>
      <c r="Q1231" s="85"/>
      <c r="R1231" s="85"/>
      <c r="S1231" s="85"/>
      <c r="T1231" s="86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T1231" s="18" t="s">
        <v>166</v>
      </c>
      <c r="AU1231" s="18" t="s">
        <v>85</v>
      </c>
    </row>
    <row r="1232" s="14" customFormat="1">
      <c r="A1232" s="14"/>
      <c r="B1232" s="234"/>
      <c r="C1232" s="235"/>
      <c r="D1232" s="225" t="s">
        <v>168</v>
      </c>
      <c r="E1232" s="236" t="s">
        <v>19</v>
      </c>
      <c r="F1232" s="237" t="s">
        <v>1649</v>
      </c>
      <c r="G1232" s="235"/>
      <c r="H1232" s="238">
        <v>248.5</v>
      </c>
      <c r="I1232" s="239"/>
      <c r="J1232" s="235"/>
      <c r="K1232" s="235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44" t="s">
        <v>168</v>
      </c>
      <c r="AU1232" s="244" t="s">
        <v>85</v>
      </c>
      <c r="AV1232" s="14" t="s">
        <v>85</v>
      </c>
      <c r="AW1232" s="14" t="s">
        <v>35</v>
      </c>
      <c r="AX1232" s="14" t="s">
        <v>83</v>
      </c>
      <c r="AY1232" s="244" t="s">
        <v>156</v>
      </c>
    </row>
    <row r="1233" s="2" customFormat="1" ht="16.5" customHeight="1">
      <c r="A1233" s="39"/>
      <c r="B1233" s="40"/>
      <c r="C1233" s="256" t="s">
        <v>1650</v>
      </c>
      <c r="D1233" s="256" t="s">
        <v>299</v>
      </c>
      <c r="E1233" s="257" t="s">
        <v>1651</v>
      </c>
      <c r="F1233" s="258" t="s">
        <v>1652</v>
      </c>
      <c r="G1233" s="259" t="s">
        <v>317</v>
      </c>
      <c r="H1233" s="260">
        <v>236.25</v>
      </c>
      <c r="I1233" s="261"/>
      <c r="J1233" s="262">
        <f>ROUND(I1233*H1233,2)</f>
        <v>0</v>
      </c>
      <c r="K1233" s="258" t="s">
        <v>19</v>
      </c>
      <c r="L1233" s="263"/>
      <c r="M1233" s="264" t="s">
        <v>19</v>
      </c>
      <c r="N1233" s="265" t="s">
        <v>46</v>
      </c>
      <c r="O1233" s="85"/>
      <c r="P1233" s="214">
        <f>O1233*H1233</f>
        <v>0</v>
      </c>
      <c r="Q1233" s="214">
        <v>0</v>
      </c>
      <c r="R1233" s="214">
        <f>Q1233*H1233</f>
        <v>0</v>
      </c>
      <c r="S1233" s="214">
        <v>0</v>
      </c>
      <c r="T1233" s="215">
        <f>S1233*H1233</f>
        <v>0</v>
      </c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R1233" s="216" t="s">
        <v>414</v>
      </c>
      <c r="AT1233" s="216" t="s">
        <v>299</v>
      </c>
      <c r="AU1233" s="216" t="s">
        <v>85</v>
      </c>
      <c r="AY1233" s="18" t="s">
        <v>156</v>
      </c>
      <c r="BE1233" s="217">
        <f>IF(N1233="základní",J1233,0)</f>
        <v>0</v>
      </c>
      <c r="BF1233" s="217">
        <f>IF(N1233="snížená",J1233,0)</f>
        <v>0</v>
      </c>
      <c r="BG1233" s="217">
        <f>IF(N1233="zákl. přenesená",J1233,0)</f>
        <v>0</v>
      </c>
      <c r="BH1233" s="217">
        <f>IF(N1233="sníž. přenesená",J1233,0)</f>
        <v>0</v>
      </c>
      <c r="BI1233" s="217">
        <f>IF(N1233="nulová",J1233,0)</f>
        <v>0</v>
      </c>
      <c r="BJ1233" s="18" t="s">
        <v>83</v>
      </c>
      <c r="BK1233" s="217">
        <f>ROUND(I1233*H1233,2)</f>
        <v>0</v>
      </c>
      <c r="BL1233" s="18" t="s">
        <v>321</v>
      </c>
      <c r="BM1233" s="216" t="s">
        <v>1653</v>
      </c>
    </row>
    <row r="1234" s="14" customFormat="1">
      <c r="A1234" s="14"/>
      <c r="B1234" s="234"/>
      <c r="C1234" s="235"/>
      <c r="D1234" s="225" t="s">
        <v>168</v>
      </c>
      <c r="E1234" s="235"/>
      <c r="F1234" s="237" t="s">
        <v>1654</v>
      </c>
      <c r="G1234" s="235"/>
      <c r="H1234" s="238">
        <v>236.25</v>
      </c>
      <c r="I1234" s="239"/>
      <c r="J1234" s="235"/>
      <c r="K1234" s="235"/>
      <c r="L1234" s="240"/>
      <c r="M1234" s="241"/>
      <c r="N1234" s="242"/>
      <c r="O1234" s="242"/>
      <c r="P1234" s="242"/>
      <c r="Q1234" s="242"/>
      <c r="R1234" s="242"/>
      <c r="S1234" s="242"/>
      <c r="T1234" s="24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44" t="s">
        <v>168</v>
      </c>
      <c r="AU1234" s="244" t="s">
        <v>85</v>
      </c>
      <c r="AV1234" s="14" t="s">
        <v>85</v>
      </c>
      <c r="AW1234" s="14" t="s">
        <v>4</v>
      </c>
      <c r="AX1234" s="14" t="s">
        <v>83</v>
      </c>
      <c r="AY1234" s="244" t="s">
        <v>156</v>
      </c>
    </row>
    <row r="1235" s="2" customFormat="1" ht="16.5" customHeight="1">
      <c r="A1235" s="39"/>
      <c r="B1235" s="40"/>
      <c r="C1235" s="256" t="s">
        <v>1655</v>
      </c>
      <c r="D1235" s="256" t="s">
        <v>299</v>
      </c>
      <c r="E1235" s="257" t="s">
        <v>1656</v>
      </c>
      <c r="F1235" s="258" t="s">
        <v>1657</v>
      </c>
      <c r="G1235" s="259" t="s">
        <v>317</v>
      </c>
      <c r="H1235" s="260">
        <v>24.675000000000001</v>
      </c>
      <c r="I1235" s="261"/>
      <c r="J1235" s="262">
        <f>ROUND(I1235*H1235,2)</f>
        <v>0</v>
      </c>
      <c r="K1235" s="258" t="s">
        <v>19</v>
      </c>
      <c r="L1235" s="263"/>
      <c r="M1235" s="264" t="s">
        <v>19</v>
      </c>
      <c r="N1235" s="265" t="s">
        <v>46</v>
      </c>
      <c r="O1235" s="85"/>
      <c r="P1235" s="214">
        <f>O1235*H1235</f>
        <v>0</v>
      </c>
      <c r="Q1235" s="214">
        <v>0</v>
      </c>
      <c r="R1235" s="214">
        <f>Q1235*H1235</f>
        <v>0</v>
      </c>
      <c r="S1235" s="214">
        <v>0</v>
      </c>
      <c r="T1235" s="215">
        <f>S1235*H1235</f>
        <v>0</v>
      </c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R1235" s="216" t="s">
        <v>414</v>
      </c>
      <c r="AT1235" s="216" t="s">
        <v>299</v>
      </c>
      <c r="AU1235" s="216" t="s">
        <v>85</v>
      </c>
      <c r="AY1235" s="18" t="s">
        <v>156</v>
      </c>
      <c r="BE1235" s="217">
        <f>IF(N1235="základní",J1235,0)</f>
        <v>0</v>
      </c>
      <c r="BF1235" s="217">
        <f>IF(N1235="snížená",J1235,0)</f>
        <v>0</v>
      </c>
      <c r="BG1235" s="217">
        <f>IF(N1235="zákl. přenesená",J1235,0)</f>
        <v>0</v>
      </c>
      <c r="BH1235" s="217">
        <f>IF(N1235="sníž. přenesená",J1235,0)</f>
        <v>0</v>
      </c>
      <c r="BI1235" s="217">
        <f>IF(N1235="nulová",J1235,0)</f>
        <v>0</v>
      </c>
      <c r="BJ1235" s="18" t="s">
        <v>83</v>
      </c>
      <c r="BK1235" s="217">
        <f>ROUND(I1235*H1235,2)</f>
        <v>0</v>
      </c>
      <c r="BL1235" s="18" t="s">
        <v>321</v>
      </c>
      <c r="BM1235" s="216" t="s">
        <v>1658</v>
      </c>
    </row>
    <row r="1236" s="14" customFormat="1">
      <c r="A1236" s="14"/>
      <c r="B1236" s="234"/>
      <c r="C1236" s="235"/>
      <c r="D1236" s="225" t="s">
        <v>168</v>
      </c>
      <c r="E1236" s="235"/>
      <c r="F1236" s="237" t="s">
        <v>1659</v>
      </c>
      <c r="G1236" s="235"/>
      <c r="H1236" s="238">
        <v>24.675000000000001</v>
      </c>
      <c r="I1236" s="239"/>
      <c r="J1236" s="235"/>
      <c r="K1236" s="235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4" t="s">
        <v>168</v>
      </c>
      <c r="AU1236" s="244" t="s">
        <v>85</v>
      </c>
      <c r="AV1236" s="14" t="s">
        <v>85</v>
      </c>
      <c r="AW1236" s="14" t="s">
        <v>4</v>
      </c>
      <c r="AX1236" s="14" t="s">
        <v>83</v>
      </c>
      <c r="AY1236" s="244" t="s">
        <v>156</v>
      </c>
    </row>
    <row r="1237" s="2" customFormat="1" ht="24.15" customHeight="1">
      <c r="A1237" s="39"/>
      <c r="B1237" s="40"/>
      <c r="C1237" s="205" t="s">
        <v>1660</v>
      </c>
      <c r="D1237" s="205" t="s">
        <v>159</v>
      </c>
      <c r="E1237" s="206" t="s">
        <v>1661</v>
      </c>
      <c r="F1237" s="207" t="s">
        <v>1662</v>
      </c>
      <c r="G1237" s="208" t="s">
        <v>295</v>
      </c>
      <c r="H1237" s="209">
        <v>68</v>
      </c>
      <c r="I1237" s="210"/>
      <c r="J1237" s="211">
        <f>ROUND(I1237*H1237,2)</f>
        <v>0</v>
      </c>
      <c r="K1237" s="207" t="s">
        <v>163</v>
      </c>
      <c r="L1237" s="45"/>
      <c r="M1237" s="212" t="s">
        <v>19</v>
      </c>
      <c r="N1237" s="213" t="s">
        <v>46</v>
      </c>
      <c r="O1237" s="85"/>
      <c r="P1237" s="214">
        <f>O1237*H1237</f>
        <v>0</v>
      </c>
      <c r="Q1237" s="214">
        <v>0.00080000000000000004</v>
      </c>
      <c r="R1237" s="214">
        <f>Q1237*H1237</f>
        <v>0.054400000000000004</v>
      </c>
      <c r="S1237" s="214">
        <v>0</v>
      </c>
      <c r="T1237" s="215">
        <f>S1237*H1237</f>
        <v>0</v>
      </c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R1237" s="216" t="s">
        <v>321</v>
      </c>
      <c r="AT1237" s="216" t="s">
        <v>159</v>
      </c>
      <c r="AU1237" s="216" t="s">
        <v>85</v>
      </c>
      <c r="AY1237" s="18" t="s">
        <v>156</v>
      </c>
      <c r="BE1237" s="217">
        <f>IF(N1237="základní",J1237,0)</f>
        <v>0</v>
      </c>
      <c r="BF1237" s="217">
        <f>IF(N1237="snížená",J1237,0)</f>
        <v>0</v>
      </c>
      <c r="BG1237" s="217">
        <f>IF(N1237="zákl. přenesená",J1237,0)</f>
        <v>0</v>
      </c>
      <c r="BH1237" s="217">
        <f>IF(N1237="sníž. přenesená",J1237,0)</f>
        <v>0</v>
      </c>
      <c r="BI1237" s="217">
        <f>IF(N1237="nulová",J1237,0)</f>
        <v>0</v>
      </c>
      <c r="BJ1237" s="18" t="s">
        <v>83</v>
      </c>
      <c r="BK1237" s="217">
        <f>ROUND(I1237*H1237,2)</f>
        <v>0</v>
      </c>
      <c r="BL1237" s="18" t="s">
        <v>321</v>
      </c>
      <c r="BM1237" s="216" t="s">
        <v>1663</v>
      </c>
    </row>
    <row r="1238" s="2" customFormat="1">
      <c r="A1238" s="39"/>
      <c r="B1238" s="40"/>
      <c r="C1238" s="41"/>
      <c r="D1238" s="218" t="s">
        <v>166</v>
      </c>
      <c r="E1238" s="41"/>
      <c r="F1238" s="219" t="s">
        <v>1664</v>
      </c>
      <c r="G1238" s="41"/>
      <c r="H1238" s="41"/>
      <c r="I1238" s="220"/>
      <c r="J1238" s="41"/>
      <c r="K1238" s="41"/>
      <c r="L1238" s="45"/>
      <c r="M1238" s="221"/>
      <c r="N1238" s="222"/>
      <c r="O1238" s="85"/>
      <c r="P1238" s="85"/>
      <c r="Q1238" s="85"/>
      <c r="R1238" s="85"/>
      <c r="S1238" s="85"/>
      <c r="T1238" s="86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T1238" s="18" t="s">
        <v>166</v>
      </c>
      <c r="AU1238" s="18" t="s">
        <v>85</v>
      </c>
    </row>
    <row r="1239" s="14" customFormat="1">
      <c r="A1239" s="14"/>
      <c r="B1239" s="234"/>
      <c r="C1239" s="235"/>
      <c r="D1239" s="225" t="s">
        <v>168</v>
      </c>
      <c r="E1239" s="236" t="s">
        <v>19</v>
      </c>
      <c r="F1239" s="237" t="s">
        <v>1665</v>
      </c>
      <c r="G1239" s="235"/>
      <c r="H1239" s="238">
        <v>68</v>
      </c>
      <c r="I1239" s="239"/>
      <c r="J1239" s="235"/>
      <c r="K1239" s="235"/>
      <c r="L1239" s="240"/>
      <c r="M1239" s="241"/>
      <c r="N1239" s="242"/>
      <c r="O1239" s="242"/>
      <c r="P1239" s="242"/>
      <c r="Q1239" s="242"/>
      <c r="R1239" s="242"/>
      <c r="S1239" s="242"/>
      <c r="T1239" s="24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44" t="s">
        <v>168</v>
      </c>
      <c r="AU1239" s="244" t="s">
        <v>85</v>
      </c>
      <c r="AV1239" s="14" t="s">
        <v>85</v>
      </c>
      <c r="AW1239" s="14" t="s">
        <v>35</v>
      </c>
      <c r="AX1239" s="14" t="s">
        <v>83</v>
      </c>
      <c r="AY1239" s="244" t="s">
        <v>156</v>
      </c>
    </row>
    <row r="1240" s="2" customFormat="1" ht="16.5" customHeight="1">
      <c r="A1240" s="39"/>
      <c r="B1240" s="40"/>
      <c r="C1240" s="256" t="s">
        <v>1666</v>
      </c>
      <c r="D1240" s="256" t="s">
        <v>299</v>
      </c>
      <c r="E1240" s="257" t="s">
        <v>1667</v>
      </c>
      <c r="F1240" s="258" t="s">
        <v>1668</v>
      </c>
      <c r="G1240" s="259" t="s">
        <v>317</v>
      </c>
      <c r="H1240" s="260">
        <v>44.100000000000001</v>
      </c>
      <c r="I1240" s="261"/>
      <c r="J1240" s="262">
        <f>ROUND(I1240*H1240,2)</f>
        <v>0</v>
      </c>
      <c r="K1240" s="258" t="s">
        <v>19</v>
      </c>
      <c r="L1240" s="263"/>
      <c r="M1240" s="264" t="s">
        <v>19</v>
      </c>
      <c r="N1240" s="265" t="s">
        <v>46</v>
      </c>
      <c r="O1240" s="85"/>
      <c r="P1240" s="214">
        <f>O1240*H1240</f>
        <v>0</v>
      </c>
      <c r="Q1240" s="214">
        <v>0</v>
      </c>
      <c r="R1240" s="214">
        <f>Q1240*H1240</f>
        <v>0</v>
      </c>
      <c r="S1240" s="214">
        <v>0</v>
      </c>
      <c r="T1240" s="215">
        <f>S1240*H1240</f>
        <v>0</v>
      </c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R1240" s="216" t="s">
        <v>414</v>
      </c>
      <c r="AT1240" s="216" t="s">
        <v>299</v>
      </c>
      <c r="AU1240" s="216" t="s">
        <v>85</v>
      </c>
      <c r="AY1240" s="18" t="s">
        <v>156</v>
      </c>
      <c r="BE1240" s="217">
        <f>IF(N1240="základní",J1240,0)</f>
        <v>0</v>
      </c>
      <c r="BF1240" s="217">
        <f>IF(N1240="snížená",J1240,0)</f>
        <v>0</v>
      </c>
      <c r="BG1240" s="217">
        <f>IF(N1240="zákl. přenesená",J1240,0)</f>
        <v>0</v>
      </c>
      <c r="BH1240" s="217">
        <f>IF(N1240="sníž. přenesená",J1240,0)</f>
        <v>0</v>
      </c>
      <c r="BI1240" s="217">
        <f>IF(N1240="nulová",J1240,0)</f>
        <v>0</v>
      </c>
      <c r="BJ1240" s="18" t="s">
        <v>83</v>
      </c>
      <c r="BK1240" s="217">
        <f>ROUND(I1240*H1240,2)</f>
        <v>0</v>
      </c>
      <c r="BL1240" s="18" t="s">
        <v>321</v>
      </c>
      <c r="BM1240" s="216" t="s">
        <v>1669</v>
      </c>
    </row>
    <row r="1241" s="14" customFormat="1">
      <c r="A1241" s="14"/>
      <c r="B1241" s="234"/>
      <c r="C1241" s="235"/>
      <c r="D1241" s="225" t="s">
        <v>168</v>
      </c>
      <c r="E1241" s="235"/>
      <c r="F1241" s="237" t="s">
        <v>1670</v>
      </c>
      <c r="G1241" s="235"/>
      <c r="H1241" s="238">
        <v>44.100000000000001</v>
      </c>
      <c r="I1241" s="239"/>
      <c r="J1241" s="235"/>
      <c r="K1241" s="235"/>
      <c r="L1241" s="240"/>
      <c r="M1241" s="241"/>
      <c r="N1241" s="242"/>
      <c r="O1241" s="242"/>
      <c r="P1241" s="242"/>
      <c r="Q1241" s="242"/>
      <c r="R1241" s="242"/>
      <c r="S1241" s="242"/>
      <c r="T1241" s="24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44" t="s">
        <v>168</v>
      </c>
      <c r="AU1241" s="244" t="s">
        <v>85</v>
      </c>
      <c r="AV1241" s="14" t="s">
        <v>85</v>
      </c>
      <c r="AW1241" s="14" t="s">
        <v>4</v>
      </c>
      <c r="AX1241" s="14" t="s">
        <v>83</v>
      </c>
      <c r="AY1241" s="244" t="s">
        <v>156</v>
      </c>
    </row>
    <row r="1242" s="2" customFormat="1" ht="16.5" customHeight="1">
      <c r="A1242" s="39"/>
      <c r="B1242" s="40"/>
      <c r="C1242" s="256" t="s">
        <v>1671</v>
      </c>
      <c r="D1242" s="256" t="s">
        <v>299</v>
      </c>
      <c r="E1242" s="257" t="s">
        <v>1672</v>
      </c>
      <c r="F1242" s="258" t="s">
        <v>1673</v>
      </c>
      <c r="G1242" s="259" t="s">
        <v>295</v>
      </c>
      <c r="H1242" s="260">
        <v>26</v>
      </c>
      <c r="I1242" s="261"/>
      <c r="J1242" s="262">
        <f>ROUND(I1242*H1242,2)</f>
        <v>0</v>
      </c>
      <c r="K1242" s="258" t="s">
        <v>19</v>
      </c>
      <c r="L1242" s="263"/>
      <c r="M1242" s="264" t="s">
        <v>19</v>
      </c>
      <c r="N1242" s="265" t="s">
        <v>46</v>
      </c>
      <c r="O1242" s="85"/>
      <c r="P1242" s="214">
        <f>O1242*H1242</f>
        <v>0</v>
      </c>
      <c r="Q1242" s="214">
        <v>0</v>
      </c>
      <c r="R1242" s="214">
        <f>Q1242*H1242</f>
        <v>0</v>
      </c>
      <c r="S1242" s="214">
        <v>0</v>
      </c>
      <c r="T1242" s="215">
        <f>S1242*H1242</f>
        <v>0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16" t="s">
        <v>414</v>
      </c>
      <c r="AT1242" s="216" t="s">
        <v>299</v>
      </c>
      <c r="AU1242" s="216" t="s">
        <v>85</v>
      </c>
      <c r="AY1242" s="18" t="s">
        <v>156</v>
      </c>
      <c r="BE1242" s="217">
        <f>IF(N1242="základní",J1242,0)</f>
        <v>0</v>
      </c>
      <c r="BF1242" s="217">
        <f>IF(N1242="snížená",J1242,0)</f>
        <v>0</v>
      </c>
      <c r="BG1242" s="217">
        <f>IF(N1242="zákl. přenesená",J1242,0)</f>
        <v>0</v>
      </c>
      <c r="BH1242" s="217">
        <f>IF(N1242="sníž. přenesená",J1242,0)</f>
        <v>0</v>
      </c>
      <c r="BI1242" s="217">
        <f>IF(N1242="nulová",J1242,0)</f>
        <v>0</v>
      </c>
      <c r="BJ1242" s="18" t="s">
        <v>83</v>
      </c>
      <c r="BK1242" s="217">
        <f>ROUND(I1242*H1242,2)</f>
        <v>0</v>
      </c>
      <c r="BL1242" s="18" t="s">
        <v>321</v>
      </c>
      <c r="BM1242" s="216" t="s">
        <v>1674</v>
      </c>
    </row>
    <row r="1243" s="12" customFormat="1" ht="25.92" customHeight="1">
      <c r="A1243" s="12"/>
      <c r="B1243" s="189"/>
      <c r="C1243" s="190"/>
      <c r="D1243" s="191" t="s">
        <v>74</v>
      </c>
      <c r="E1243" s="192" t="s">
        <v>1675</v>
      </c>
      <c r="F1243" s="192" t="s">
        <v>1676</v>
      </c>
      <c r="G1243" s="190"/>
      <c r="H1243" s="190"/>
      <c r="I1243" s="193"/>
      <c r="J1243" s="194">
        <f>BK1243</f>
        <v>0</v>
      </c>
      <c r="K1243" s="190"/>
      <c r="L1243" s="195"/>
      <c r="M1243" s="196"/>
      <c r="N1243" s="197"/>
      <c r="O1243" s="197"/>
      <c r="P1243" s="198">
        <f>SUM(P1244:P1246)</f>
        <v>0</v>
      </c>
      <c r="Q1243" s="197"/>
      <c r="R1243" s="198">
        <f>SUM(R1244:R1246)</f>
        <v>0</v>
      </c>
      <c r="S1243" s="197"/>
      <c r="T1243" s="199">
        <f>SUM(T1244:T1246)</f>
        <v>0</v>
      </c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R1243" s="200" t="s">
        <v>164</v>
      </c>
      <c r="AT1243" s="201" t="s">
        <v>74</v>
      </c>
      <c r="AU1243" s="201" t="s">
        <v>75</v>
      </c>
      <c r="AY1243" s="200" t="s">
        <v>156</v>
      </c>
      <c r="BK1243" s="202">
        <f>SUM(BK1244:BK1246)</f>
        <v>0</v>
      </c>
    </row>
    <row r="1244" s="2" customFormat="1" ht="16.5" customHeight="1">
      <c r="A1244" s="39"/>
      <c r="B1244" s="40"/>
      <c r="C1244" s="256" t="s">
        <v>1677</v>
      </c>
      <c r="D1244" s="256" t="s">
        <v>299</v>
      </c>
      <c r="E1244" s="257" t="s">
        <v>1678</v>
      </c>
      <c r="F1244" s="258" t="s">
        <v>1679</v>
      </c>
      <c r="G1244" s="259" t="s">
        <v>1186</v>
      </c>
      <c r="H1244" s="260">
        <v>14</v>
      </c>
      <c r="I1244" s="261"/>
      <c r="J1244" s="262">
        <f>ROUND(I1244*H1244,2)</f>
        <v>0</v>
      </c>
      <c r="K1244" s="258" t="s">
        <v>19</v>
      </c>
      <c r="L1244" s="263"/>
      <c r="M1244" s="264" t="s">
        <v>19</v>
      </c>
      <c r="N1244" s="265" t="s">
        <v>46</v>
      </c>
      <c r="O1244" s="85"/>
      <c r="P1244" s="214">
        <f>O1244*H1244</f>
        <v>0</v>
      </c>
      <c r="Q1244" s="214">
        <v>0</v>
      </c>
      <c r="R1244" s="214">
        <f>Q1244*H1244</f>
        <v>0</v>
      </c>
      <c r="S1244" s="214">
        <v>0</v>
      </c>
      <c r="T1244" s="215">
        <f>S1244*H1244</f>
        <v>0</v>
      </c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R1244" s="216" t="s">
        <v>1680</v>
      </c>
      <c r="AT1244" s="216" t="s">
        <v>299</v>
      </c>
      <c r="AU1244" s="216" t="s">
        <v>83</v>
      </c>
      <c r="AY1244" s="18" t="s">
        <v>156</v>
      </c>
      <c r="BE1244" s="217">
        <f>IF(N1244="základní",J1244,0)</f>
        <v>0</v>
      </c>
      <c r="BF1244" s="217">
        <f>IF(N1244="snížená",J1244,0)</f>
        <v>0</v>
      </c>
      <c r="BG1244" s="217">
        <f>IF(N1244="zákl. přenesená",J1244,0)</f>
        <v>0</v>
      </c>
      <c r="BH1244" s="217">
        <f>IF(N1244="sníž. přenesená",J1244,0)</f>
        <v>0</v>
      </c>
      <c r="BI1244" s="217">
        <f>IF(N1244="nulová",J1244,0)</f>
        <v>0</v>
      </c>
      <c r="BJ1244" s="18" t="s">
        <v>83</v>
      </c>
      <c r="BK1244" s="217">
        <f>ROUND(I1244*H1244,2)</f>
        <v>0</v>
      </c>
      <c r="BL1244" s="18" t="s">
        <v>1680</v>
      </c>
      <c r="BM1244" s="216" t="s">
        <v>1681</v>
      </c>
    </row>
    <row r="1245" s="2" customFormat="1" ht="16.5" customHeight="1">
      <c r="A1245" s="39"/>
      <c r="B1245" s="40"/>
      <c r="C1245" s="256" t="s">
        <v>1682</v>
      </c>
      <c r="D1245" s="256" t="s">
        <v>299</v>
      </c>
      <c r="E1245" s="257" t="s">
        <v>1683</v>
      </c>
      <c r="F1245" s="258" t="s">
        <v>1684</v>
      </c>
      <c r="G1245" s="259" t="s">
        <v>1186</v>
      </c>
      <c r="H1245" s="260">
        <v>4</v>
      </c>
      <c r="I1245" s="261"/>
      <c r="J1245" s="262">
        <f>ROUND(I1245*H1245,2)</f>
        <v>0</v>
      </c>
      <c r="K1245" s="258" t="s">
        <v>19</v>
      </c>
      <c r="L1245" s="263"/>
      <c r="M1245" s="264" t="s">
        <v>19</v>
      </c>
      <c r="N1245" s="265" t="s">
        <v>46</v>
      </c>
      <c r="O1245" s="85"/>
      <c r="P1245" s="214">
        <f>O1245*H1245</f>
        <v>0</v>
      </c>
      <c r="Q1245" s="214">
        <v>0</v>
      </c>
      <c r="R1245" s="214">
        <f>Q1245*H1245</f>
        <v>0</v>
      </c>
      <c r="S1245" s="214">
        <v>0</v>
      </c>
      <c r="T1245" s="215">
        <f>S1245*H1245</f>
        <v>0</v>
      </c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R1245" s="216" t="s">
        <v>1680</v>
      </c>
      <c r="AT1245" s="216" t="s">
        <v>299</v>
      </c>
      <c r="AU1245" s="216" t="s">
        <v>83</v>
      </c>
      <c r="AY1245" s="18" t="s">
        <v>156</v>
      </c>
      <c r="BE1245" s="217">
        <f>IF(N1245="základní",J1245,0)</f>
        <v>0</v>
      </c>
      <c r="BF1245" s="217">
        <f>IF(N1245="snížená",J1245,0)</f>
        <v>0</v>
      </c>
      <c r="BG1245" s="217">
        <f>IF(N1245="zákl. přenesená",J1245,0)</f>
        <v>0</v>
      </c>
      <c r="BH1245" s="217">
        <f>IF(N1245="sníž. přenesená",J1245,0)</f>
        <v>0</v>
      </c>
      <c r="BI1245" s="217">
        <f>IF(N1245="nulová",J1245,0)</f>
        <v>0</v>
      </c>
      <c r="BJ1245" s="18" t="s">
        <v>83</v>
      </c>
      <c r="BK1245" s="217">
        <f>ROUND(I1245*H1245,2)</f>
        <v>0</v>
      </c>
      <c r="BL1245" s="18" t="s">
        <v>1680</v>
      </c>
      <c r="BM1245" s="216" t="s">
        <v>1685</v>
      </c>
    </row>
    <row r="1246" s="2" customFormat="1" ht="16.5" customHeight="1">
      <c r="A1246" s="39"/>
      <c r="B1246" s="40"/>
      <c r="C1246" s="256" t="s">
        <v>1686</v>
      </c>
      <c r="D1246" s="256" t="s">
        <v>299</v>
      </c>
      <c r="E1246" s="257" t="s">
        <v>1687</v>
      </c>
      <c r="F1246" s="258" t="s">
        <v>1688</v>
      </c>
      <c r="G1246" s="259" t="s">
        <v>1186</v>
      </c>
      <c r="H1246" s="260">
        <v>1</v>
      </c>
      <c r="I1246" s="261"/>
      <c r="J1246" s="262">
        <f>ROUND(I1246*H1246,2)</f>
        <v>0</v>
      </c>
      <c r="K1246" s="258" t="s">
        <v>19</v>
      </c>
      <c r="L1246" s="263"/>
      <c r="M1246" s="268" t="s">
        <v>19</v>
      </c>
      <c r="N1246" s="269" t="s">
        <v>46</v>
      </c>
      <c r="O1246" s="270"/>
      <c r="P1246" s="271">
        <f>O1246*H1246</f>
        <v>0</v>
      </c>
      <c r="Q1246" s="271">
        <v>0</v>
      </c>
      <c r="R1246" s="271">
        <f>Q1246*H1246</f>
        <v>0</v>
      </c>
      <c r="S1246" s="271">
        <v>0</v>
      </c>
      <c r="T1246" s="272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16" t="s">
        <v>1680</v>
      </c>
      <c r="AT1246" s="216" t="s">
        <v>299</v>
      </c>
      <c r="AU1246" s="216" t="s">
        <v>83</v>
      </c>
      <c r="AY1246" s="18" t="s">
        <v>156</v>
      </c>
      <c r="BE1246" s="217">
        <f>IF(N1246="základní",J1246,0)</f>
        <v>0</v>
      </c>
      <c r="BF1246" s="217">
        <f>IF(N1246="snížená",J1246,0)</f>
        <v>0</v>
      </c>
      <c r="BG1246" s="217">
        <f>IF(N1246="zákl. přenesená",J1246,0)</f>
        <v>0</v>
      </c>
      <c r="BH1246" s="217">
        <f>IF(N1246="sníž. přenesená",J1246,0)</f>
        <v>0</v>
      </c>
      <c r="BI1246" s="217">
        <f>IF(N1246="nulová",J1246,0)</f>
        <v>0</v>
      </c>
      <c r="BJ1246" s="18" t="s">
        <v>83</v>
      </c>
      <c r="BK1246" s="217">
        <f>ROUND(I1246*H1246,2)</f>
        <v>0</v>
      </c>
      <c r="BL1246" s="18" t="s">
        <v>1680</v>
      </c>
      <c r="BM1246" s="216" t="s">
        <v>1689</v>
      </c>
    </row>
    <row r="1247" s="2" customFormat="1" ht="6.96" customHeight="1">
      <c r="A1247" s="39"/>
      <c r="B1247" s="60"/>
      <c r="C1247" s="61"/>
      <c r="D1247" s="61"/>
      <c r="E1247" s="61"/>
      <c r="F1247" s="61"/>
      <c r="G1247" s="61"/>
      <c r="H1247" s="61"/>
      <c r="I1247" s="61"/>
      <c r="J1247" s="61"/>
      <c r="K1247" s="61"/>
      <c r="L1247" s="45"/>
      <c r="M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</row>
  </sheetData>
  <sheetProtection sheet="1" autoFilter="0" formatColumns="0" formatRows="0" objects="1" scenarios="1" spinCount="100000" saltValue="ojR3xNIaFcr/43HOYGWlz1t6jva3aTvxiJTSTq3IXo9H2iDuD4HZBCdmtCM/vK+X+2vXmhCS7x0bGZ8XLC/fuA==" hashValue="ivBPYcqayO5LE7lWIwNi5cukWlHNUPmMH3bni1i6CQyQKDSyFIxyX+b+iPUiRUvQfjY+uUdqITAVSNuhjnxy3Q==" algorithmName="SHA-512" password="CC35"/>
  <autoFilter ref="C98:K1246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2_01/342272245"/>
    <hyperlink ref="F108" r:id="rId2" display="https://podminky.urs.cz/item/CS_URS_2022_01/612131121"/>
    <hyperlink ref="F110" r:id="rId3" display="https://podminky.urs.cz/item/CS_URS_2022_01/612325416"/>
    <hyperlink ref="F128" r:id="rId4" display="https://podminky.urs.cz/item/CS_URS_2022_01/631311214"/>
    <hyperlink ref="F145" r:id="rId5" display="https://podminky.urs.cz/item/CS_URS_2022_01/631319171"/>
    <hyperlink ref="F147" r:id="rId6" display="https://podminky.urs.cz/item/CS_URS_2022_01/631319195"/>
    <hyperlink ref="F149" r:id="rId7" display="https://podminky.urs.cz/item/CS_URS_2022_01/631362021"/>
    <hyperlink ref="F166" r:id="rId8" display="https://podminky.urs.cz/item/CS_URS_2022_01/632452515"/>
    <hyperlink ref="F183" r:id="rId9" display="https://podminky.urs.cz/item/CS_URS_2022_01/632459115"/>
    <hyperlink ref="F186" r:id="rId10" display="https://podminky.urs.cz/item/CS_URS_2022_01/949101111"/>
    <hyperlink ref="F188" r:id="rId11" display="https://podminky.urs.cz/item/CS_URS_2022_01/952901111"/>
    <hyperlink ref="F220" r:id="rId12" display="https://podminky.urs.cz/item/CS_URS_2022_01/953943211"/>
    <hyperlink ref="F223" r:id="rId13" display="https://podminky.urs.cz/item/CS_URS_2022_01/965042231"/>
    <hyperlink ref="F233" r:id="rId14" display="https://podminky.urs.cz/item/CS_URS_2022_01/974031134"/>
    <hyperlink ref="F236" r:id="rId15" display="https://podminky.urs.cz/item/CS_URS_2022_01/974031144"/>
    <hyperlink ref="F240" r:id="rId16" display="https://podminky.urs.cz/item/CS_URS_2022_01/974042554"/>
    <hyperlink ref="F247" r:id="rId17" display="https://podminky.urs.cz/item/CS_URS_2022_01/977151112"/>
    <hyperlink ref="F250" r:id="rId18" display="https://podminky.urs.cz/item/CS_URS_2022_01/977151113"/>
    <hyperlink ref="F253" r:id="rId19" display="https://podminky.urs.cz/item/CS_URS_2022_01/977151125"/>
    <hyperlink ref="F260" r:id="rId20" display="https://podminky.urs.cz/item/CS_URS_2022_01/997013155"/>
    <hyperlink ref="F262" r:id="rId21" display="https://podminky.urs.cz/item/CS_URS_2022_01/997013312"/>
    <hyperlink ref="F264" r:id="rId22" display="https://podminky.urs.cz/item/CS_URS_2022_01/997013322"/>
    <hyperlink ref="F267" r:id="rId23" display="https://podminky.urs.cz/item/CS_URS_2022_01/997013501"/>
    <hyperlink ref="F269" r:id="rId24" display="https://podminky.urs.cz/item/CS_URS_2022_01/997013509"/>
    <hyperlink ref="F272" r:id="rId25" display="https://podminky.urs.cz/item/CS_URS_2022_01/997013631"/>
    <hyperlink ref="F276" r:id="rId26" display="https://podminky.urs.cz/item/CS_URS_2022_01/998011003"/>
    <hyperlink ref="F280" r:id="rId27" display="https://podminky.urs.cz/item/CS_URS_2022_01/714183002"/>
    <hyperlink ref="F299" r:id="rId28" display="https://podminky.urs.cz/item/CS_URS_2022_01/714186034"/>
    <hyperlink ref="F318" r:id="rId29" display="https://podminky.urs.cz/item/CS_URS_2022_01/998714203"/>
    <hyperlink ref="F349" r:id="rId30" display="https://podminky.urs.cz/item/CS_URS_2022_01/725320822"/>
    <hyperlink ref="F361" r:id="rId31" display="https://podminky.urs.cz/item/CS_URS_2022_01/725820802"/>
    <hyperlink ref="F370" r:id="rId32" display="https://podminky.urs.cz/item/CS_URS_2022_01/725850800"/>
    <hyperlink ref="F379" r:id="rId33" display="https://podminky.urs.cz/item/CS_URS_2022_01/725860812"/>
    <hyperlink ref="F388" r:id="rId34" display="https://podminky.urs.cz/item/CS_URS_2022_01/998725203"/>
    <hyperlink ref="F391" r:id="rId35" display="https://podminky.urs.cz/item/CS_URS_2022_01/735161811"/>
    <hyperlink ref="F411" r:id="rId36" display="https://podminky.urs.cz/item/CS_URS_2022_01/998735203"/>
    <hyperlink ref="F414" r:id="rId37" display="https://podminky.urs.cz/item/CS_URS_2022_01/751398031"/>
    <hyperlink ref="F421" r:id="rId38" display="https://podminky.urs.cz/item/CS_URS_2022_01/998751202"/>
    <hyperlink ref="F428" r:id="rId39" display="https://podminky.urs.cz/item/CS_URS_2022_01/762495000"/>
    <hyperlink ref="F430" r:id="rId40" display="https://podminky.urs.cz/item/CS_URS_2022_01/998762203"/>
    <hyperlink ref="F433" r:id="rId41" display="https://podminky.urs.cz/item/CS_URS_2022_01/763101823"/>
    <hyperlink ref="F439" r:id="rId42" display="https://podminky.urs.cz/item/CS_URS_2022_01/763101826"/>
    <hyperlink ref="F443" r:id="rId43" display="https://podminky.urs.cz/item/CS_URS_2022_01/763111411"/>
    <hyperlink ref="F446" r:id="rId44" display="https://podminky.urs.cz/item/CS_URS_2022_01/763111431"/>
    <hyperlink ref="F453" r:id="rId45" display="https://podminky.urs.cz/item/CS_URS_2022_01/763111621"/>
    <hyperlink ref="F478" r:id="rId46" display="https://podminky.urs.cz/item/CS_URS_2022_01/763121476"/>
    <hyperlink ref="F513" r:id="rId47" display="https://podminky.urs.cz/item/CS_URS_2022_01/763135602"/>
    <hyperlink ref="F516" r:id="rId48" display="https://podminky.urs.cz/item/CS_URS_2022_01/763164544"/>
    <hyperlink ref="F520" r:id="rId49" display="https://podminky.urs.cz/item/CS_URS_2022_01/763181311"/>
    <hyperlink ref="F528" r:id="rId50" display="https://podminky.urs.cz/item/CS_URS_2022_01/763183111"/>
    <hyperlink ref="F550" r:id="rId51" display="https://podminky.urs.cz/item/CS_URS_2022_01/76321123R"/>
    <hyperlink ref="F592" r:id="rId52" display="https://podminky.urs.cz/item/CS_URS_2022_01/763111812"/>
    <hyperlink ref="F605" r:id="rId53" display="https://podminky.urs.cz/item/CS_URS_2022_01/763121811"/>
    <hyperlink ref="F615" r:id="rId54" display="https://podminky.urs.cz/item/CS_URS_2022_01/763121822"/>
    <hyperlink ref="F628" r:id="rId55" display="https://podminky.urs.cz/item/CS_URS_2022_01/763122812"/>
    <hyperlink ref="F645" r:id="rId56" display="https://podminky.urs.cz/item/CS_URS_2022_01/763131721"/>
    <hyperlink ref="F652" r:id="rId57" display="https://podminky.urs.cz/item/CS_URS_2022_01/763131732"/>
    <hyperlink ref="F654" r:id="rId58" display="https://podminky.urs.cz/item/CS_URS_2022_01/763131831"/>
    <hyperlink ref="F674" r:id="rId59" display="https://podminky.urs.cz/item/CS_URS_2022_01/763135102"/>
    <hyperlink ref="F717" r:id="rId60" display="https://podminky.urs.cz/item/CS_URS_2022_01/763135812"/>
    <hyperlink ref="F728" r:id="rId61" display="https://podminky.urs.cz/item/CS_URS_2022_01/763171811"/>
    <hyperlink ref="F731" r:id="rId62" display="https://podminky.urs.cz/item/CS_URS_2022_01/763181811"/>
    <hyperlink ref="F736" r:id="rId63" display="https://podminky.urs.cz/item/CS_URS_2022_01/763181812"/>
    <hyperlink ref="F739" r:id="rId64" display="https://podminky.urs.cz/item/CS_URS_2022_01/763221812"/>
    <hyperlink ref="F743" r:id="rId65" display="https://podminky.urs.cz/item/CS_URS_2022_01/998763403"/>
    <hyperlink ref="F748" r:id="rId66" display="https://podminky.urs.cz/item/CS_URS_2022_01/766660001"/>
    <hyperlink ref="F756" r:id="rId67" display="https://podminky.urs.cz/item/CS_URS_2022_01/766660002"/>
    <hyperlink ref="F764" r:id="rId68" display="https://podminky.urs.cz/item/CS_URS_2022_01/766660311"/>
    <hyperlink ref="F767" r:id="rId69" display="https://podminky.urs.cz/item/CS_URS_2022_01/766660729"/>
    <hyperlink ref="F775" r:id="rId70" display="https://podminky.urs.cz/item/CS_URS_2022_01/766811115"/>
    <hyperlink ref="F782" r:id="rId71" display="https://podminky.urs.cz/item/CS_URS_2022_01/766811143"/>
    <hyperlink ref="F784" r:id="rId72" display="https://podminky.urs.cz/item/CS_URS_2022_01/766811152"/>
    <hyperlink ref="F790" r:id="rId73" display="https://podminky.urs.cz/item/CS_URS_2022_01/766811212"/>
    <hyperlink ref="F792" r:id="rId74" display="https://podminky.urs.cz/item/CS_URS_2022_01/766811213"/>
    <hyperlink ref="F794" r:id="rId75" display="https://podminky.urs.cz/item/CS_URS_2022_01/766811221"/>
    <hyperlink ref="F796" r:id="rId76" display="https://podminky.urs.cz/item/CS_URS_2022_01/766811223"/>
    <hyperlink ref="F798" r:id="rId77" display="https://podminky.urs.cz/item/CS_URS_2022_01/766811232"/>
    <hyperlink ref="F800" r:id="rId78" display="https://podminky.urs.cz/item/CS_URS_2022_01/766811311"/>
    <hyperlink ref="F807" r:id="rId79" display="https://podminky.urs.cz/item/CS_URS_2022_01/766811351"/>
    <hyperlink ref="F813" r:id="rId80" display="https://podminky.urs.cz/item/CS_URS_2022_01/766811411"/>
    <hyperlink ref="F820" r:id="rId81" display="https://podminky.urs.cz/item/CS_URS_2022_01/766811412"/>
    <hyperlink ref="F830" r:id="rId82" display="https://podminky.urs.cz/item/CS_URS_2022_01/766812820"/>
    <hyperlink ref="F834" r:id="rId83" display="https://podminky.urs.cz/item/CS_URS_2022_01/766812830"/>
    <hyperlink ref="F838" r:id="rId84" display="https://podminky.urs.cz/item/CS_URS_2022_01/766812840"/>
    <hyperlink ref="F842" r:id="rId85" display="https://podminky.urs.cz/item/CS_URS_2022_01/766821111"/>
    <hyperlink ref="F845" r:id="rId86" display="https://podminky.urs.cz/item/CS_URS_2022_01/766821112"/>
    <hyperlink ref="F851" r:id="rId87" display="https://podminky.urs.cz/item/CS_URS_2022_01/766821141"/>
    <hyperlink ref="F860" r:id="rId88" display="https://podminky.urs.cz/item/CS_URS_2022_01/766825821"/>
    <hyperlink ref="F863" r:id="rId89" display="https://podminky.urs.cz/item/CS_URS_2022_01/998766203"/>
    <hyperlink ref="F866" r:id="rId90" display="https://podminky.urs.cz/item/CS_URS_2022_01/767122112"/>
    <hyperlink ref="F870" r:id="rId91" display="https://podminky.urs.cz/item/CS_URS_2022_01/767161850"/>
    <hyperlink ref="F873" r:id="rId92" display="https://podminky.urs.cz/item/CS_URS_2022_01/767165111"/>
    <hyperlink ref="F876" r:id="rId93" display="https://podminky.urs.cz/item/CS_URS_2022_01/767646401"/>
    <hyperlink ref="F882" r:id="rId94" display="https://podminky.urs.cz/item/CS_URS_2022_01/767646522"/>
    <hyperlink ref="F885" r:id="rId95" display="https://podminky.urs.cz/item/CS_URS_2022_01/998767203"/>
    <hyperlink ref="F888" r:id="rId96" display="https://podminky.urs.cz/item/CS_URS_2022_01/771111011"/>
    <hyperlink ref="F903" r:id="rId97" display="https://podminky.urs.cz/item/CS_URS_2022_01/771121011"/>
    <hyperlink ref="F905" r:id="rId98" display="https://podminky.urs.cz/item/CS_URS_2022_01/771571810"/>
    <hyperlink ref="F916" r:id="rId99" display="https://podminky.urs.cz/item/CS_URS_2022_01/771574266"/>
    <hyperlink ref="F933" r:id="rId100" display="https://podminky.urs.cz/item/CS_URS_2022_01/771577121"/>
    <hyperlink ref="F935" r:id="rId101" display="https://podminky.urs.cz/item/CS_URS_2022_01/771591112"/>
    <hyperlink ref="F950" r:id="rId102" display="https://podminky.urs.cz/item/CS_URS_2022_01/771591184"/>
    <hyperlink ref="F969" r:id="rId103" display="https://podminky.urs.cz/item/CS_URS_2022_01/998771203"/>
    <hyperlink ref="F972" r:id="rId104" display="https://podminky.urs.cz/item/CS_URS_2022_01/776111112"/>
    <hyperlink ref="F976" r:id="rId105" display="https://podminky.urs.cz/item/CS_URS_2022_01/776111117"/>
    <hyperlink ref="F994" r:id="rId106" display="https://podminky.urs.cz/item/CS_URS_2022_01/776111311"/>
    <hyperlink ref="F997" r:id="rId107" display="https://podminky.urs.cz/item/CS_URS_2022_01/776121321"/>
    <hyperlink ref="F999" r:id="rId108" display="https://podminky.urs.cz/item/CS_URS_2022_01/776141122"/>
    <hyperlink ref="F1001" r:id="rId109" display="https://podminky.urs.cz/item/CS_URS_2022_01/776201812"/>
    <hyperlink ref="F1019" r:id="rId110" display="https://podminky.urs.cz/item/CS_URS_2022_01/776241111"/>
    <hyperlink ref="F1026" r:id="rId111" display="https://podminky.urs.cz/item/CS_URS_2022_01/776410811"/>
    <hyperlink ref="F1066" r:id="rId112" display="https://podminky.urs.cz/item/CS_URS_2022_01/776421312"/>
    <hyperlink ref="F1070" r:id="rId113" display="https://podminky.urs.cz/item/CS_URS_2022_01/776991121"/>
    <hyperlink ref="F1072" r:id="rId114" display="https://podminky.urs.cz/item/CS_URS_2022_01/776991141"/>
    <hyperlink ref="F1074" r:id="rId115" display="https://podminky.urs.cz/item/CS_URS_2022_01/998776203"/>
    <hyperlink ref="F1077" r:id="rId116" display="https://podminky.urs.cz/item/CS_URS_2022_01/781111011"/>
    <hyperlink ref="F1092" r:id="rId117" display="https://podminky.urs.cz/item/CS_URS_2022_01/781121011"/>
    <hyperlink ref="F1107" r:id="rId118" display="https://podminky.urs.cz/item/CS_URS_2022_01/781131112"/>
    <hyperlink ref="F1122" r:id="rId119" display="https://podminky.urs.cz/item/CS_URS_2022_01/781471810"/>
    <hyperlink ref="F1147" r:id="rId120" display="https://podminky.urs.cz/item/CS_URS_2022_01/781474154"/>
    <hyperlink ref="F1164" r:id="rId121" display="https://podminky.urs.cz/item/CS_URS_2022_01/781491021"/>
    <hyperlink ref="F1180" r:id="rId122" display="https://podminky.urs.cz/item/CS_URS_2022_01/781495184"/>
    <hyperlink ref="F1182" r:id="rId123" display="https://podminky.urs.cz/item/CS_URS_2022_01/998781203"/>
    <hyperlink ref="F1185" r:id="rId124" display="https://podminky.urs.cz/item/CS_URS_2022_01/784121001"/>
    <hyperlink ref="F1188" r:id="rId125" display="https://podminky.urs.cz/item/CS_URS_2022_01/784121011"/>
    <hyperlink ref="F1190" r:id="rId126" display="https://podminky.urs.cz/item/CS_URS_2022_01/784171101"/>
    <hyperlink ref="F1197" r:id="rId127" display="https://podminky.urs.cz/item/CS_URS_2022_01/784171111"/>
    <hyperlink ref="F1206" r:id="rId128" display="https://podminky.urs.cz/item/CS_URS_2022_01/784181101"/>
    <hyperlink ref="F1227" r:id="rId129" display="https://podminky.urs.cz/item/CS_URS_2022_01/784211161"/>
    <hyperlink ref="F1231" r:id="rId130" display="https://podminky.urs.cz/item/CS_URS_2022_01/784681003"/>
    <hyperlink ref="F1238" r:id="rId131" display="https://podminky.urs.cz/item/CS_URS_2022_01/7846810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114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KKN a.s.- Objekt B - stavební úpravy lůžkového oddělení ortopedie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1690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22. 4. 2022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1691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1692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ROUND((SUM(BE90:BE291)),  2)</f>
        <v>0</v>
      </c>
      <c r="G33" s="39"/>
      <c r="H33" s="39"/>
      <c r="I33" s="149">
        <v>0.20999999999999999</v>
      </c>
      <c r="J33" s="148">
        <f>ROUND(((SUM(BE90:BE291))*I33),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ROUND((SUM(BF90:BF291)),  2)</f>
        <v>0</v>
      </c>
      <c r="G34" s="39"/>
      <c r="H34" s="39"/>
      <c r="I34" s="149">
        <v>0.14999999999999999</v>
      </c>
      <c r="J34" s="148">
        <f>ROUND(((SUM(BF90:BF291))*I34),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ROUND((SUM(BG90:BG291)),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ROUND((SUM(BH90:BH291)),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ROUND((SUM(BI90:BI291)),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KKN a.s.- Objekt B - stavební úpravy lůžkového oddělení ortopedie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Zařízení slaboproudé elektrotechniky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Karlovy Vary</v>
      </c>
      <c r="G52" s="41"/>
      <c r="H52" s="41"/>
      <c r="I52" s="33" t="s">
        <v>23</v>
      </c>
      <c r="J52" s="73" t="str">
        <f>IF(J12="","",J12)</f>
        <v>22. 4. 2022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KKN a.s. nem.Karlovy Vary,360 66 Karlovy Vary</v>
      </c>
      <c r="G54" s="41"/>
      <c r="H54" s="41"/>
      <c r="I54" s="33" t="s">
        <v>32</v>
      </c>
      <c r="J54" s="37" t="str">
        <f>E21</f>
        <v>Jan Sobotka,Kynšperk n.o.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I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118</v>
      </c>
      <c r="D57" s="163"/>
      <c r="E57" s="163"/>
      <c r="F57" s="163"/>
      <c r="G57" s="163"/>
      <c r="H57" s="163"/>
      <c r="I57" s="163"/>
      <c r="J57" s="164" t="s">
        <v>119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120</v>
      </c>
    </row>
    <row r="60" s="9" customFormat="1" ht="24.96" customHeight="1">
      <c r="A60" s="9"/>
      <c r="B60" s="166"/>
      <c r="C60" s="167"/>
      <c r="D60" s="168" t="s">
        <v>127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1693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2"/>
      <c r="C62" s="173"/>
      <c r="D62" s="174" t="s">
        <v>1694</v>
      </c>
      <c r="E62" s="175"/>
      <c r="F62" s="175"/>
      <c r="G62" s="175"/>
      <c r="H62" s="175"/>
      <c r="I62" s="175"/>
      <c r="J62" s="176">
        <f>J93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2"/>
      <c r="C63" s="173"/>
      <c r="D63" s="174" t="s">
        <v>1695</v>
      </c>
      <c r="E63" s="175"/>
      <c r="F63" s="175"/>
      <c r="G63" s="175"/>
      <c r="H63" s="175"/>
      <c r="I63" s="175"/>
      <c r="J63" s="176">
        <f>J121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2"/>
      <c r="C64" s="173"/>
      <c r="D64" s="174" t="s">
        <v>1696</v>
      </c>
      <c r="E64" s="175"/>
      <c r="F64" s="175"/>
      <c r="G64" s="175"/>
      <c r="H64" s="175"/>
      <c r="I64" s="175"/>
      <c r="J64" s="176">
        <f>J133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2"/>
      <c r="C65" s="173"/>
      <c r="D65" s="174" t="s">
        <v>1697</v>
      </c>
      <c r="E65" s="175"/>
      <c r="F65" s="175"/>
      <c r="G65" s="175"/>
      <c r="H65" s="175"/>
      <c r="I65" s="175"/>
      <c r="J65" s="176">
        <f>J169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2"/>
      <c r="C66" s="173"/>
      <c r="D66" s="174" t="s">
        <v>1698</v>
      </c>
      <c r="E66" s="175"/>
      <c r="F66" s="175"/>
      <c r="G66" s="175"/>
      <c r="H66" s="175"/>
      <c r="I66" s="175"/>
      <c r="J66" s="176">
        <f>J199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2"/>
      <c r="C67" s="173"/>
      <c r="D67" s="174" t="s">
        <v>1699</v>
      </c>
      <c r="E67" s="175"/>
      <c r="F67" s="175"/>
      <c r="G67" s="175"/>
      <c r="H67" s="175"/>
      <c r="I67" s="175"/>
      <c r="J67" s="176">
        <f>J212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2"/>
      <c r="C68" s="173"/>
      <c r="D68" s="174" t="s">
        <v>1700</v>
      </c>
      <c r="E68" s="175"/>
      <c r="F68" s="175"/>
      <c r="G68" s="175"/>
      <c r="H68" s="175"/>
      <c r="I68" s="175"/>
      <c r="J68" s="176">
        <f>J226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2"/>
      <c r="C69" s="173"/>
      <c r="D69" s="174" t="s">
        <v>1701</v>
      </c>
      <c r="E69" s="175"/>
      <c r="F69" s="175"/>
      <c r="G69" s="175"/>
      <c r="H69" s="175"/>
      <c r="I69" s="175"/>
      <c r="J69" s="176">
        <f>J244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2"/>
      <c r="C70" s="173"/>
      <c r="D70" s="174" t="s">
        <v>1702</v>
      </c>
      <c r="E70" s="175"/>
      <c r="F70" s="175"/>
      <c r="G70" s="175"/>
      <c r="H70" s="175"/>
      <c r="I70" s="175"/>
      <c r="J70" s="176">
        <f>J276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141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1" t="str">
        <f>E7</f>
        <v>KKN a.s.- Objekt B - stavební úpravy lůžkového oddělení ortopedie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115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02 - Zařízení slaboproudé elektrotechniky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Karlovy Vary</v>
      </c>
      <c r="G84" s="41"/>
      <c r="H84" s="41"/>
      <c r="I84" s="33" t="s">
        <v>23</v>
      </c>
      <c r="J84" s="73" t="str">
        <f>IF(J12="","",J12)</f>
        <v>22. 4. 2022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40.05" customHeight="1">
      <c r="A86" s="39"/>
      <c r="B86" s="40"/>
      <c r="C86" s="33" t="s">
        <v>25</v>
      </c>
      <c r="D86" s="41"/>
      <c r="E86" s="41"/>
      <c r="F86" s="28" t="str">
        <f>E15</f>
        <v>KKN a.s. nem.Karlovy Vary,360 66 Karlovy Vary</v>
      </c>
      <c r="G86" s="41"/>
      <c r="H86" s="41"/>
      <c r="I86" s="33" t="s">
        <v>32</v>
      </c>
      <c r="J86" s="37" t="str">
        <f>E21</f>
        <v>Jan Sobotka,Kynšperk n.o.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IF(E18="","",E18)</f>
        <v>Vyplň údaj</v>
      </c>
      <c r="G87" s="41"/>
      <c r="H87" s="41"/>
      <c r="I87" s="33" t="s">
        <v>36</v>
      </c>
      <c r="J87" s="37" t="str">
        <f>E24</f>
        <v xml:space="preserve">I 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142</v>
      </c>
      <c r="D89" s="181" t="s">
        <v>60</v>
      </c>
      <c r="E89" s="181" t="s">
        <v>56</v>
      </c>
      <c r="F89" s="181" t="s">
        <v>57</v>
      </c>
      <c r="G89" s="181" t="s">
        <v>143</v>
      </c>
      <c r="H89" s="181" t="s">
        <v>144</v>
      </c>
      <c r="I89" s="181" t="s">
        <v>145</v>
      </c>
      <c r="J89" s="181" t="s">
        <v>119</v>
      </c>
      <c r="K89" s="182" t="s">
        <v>146</v>
      </c>
      <c r="L89" s="183"/>
      <c r="M89" s="93" t="s">
        <v>19</v>
      </c>
      <c r="N89" s="94" t="s">
        <v>45</v>
      </c>
      <c r="O89" s="94" t="s">
        <v>147</v>
      </c>
      <c r="P89" s="94" t="s">
        <v>148</v>
      </c>
      <c r="Q89" s="94" t="s">
        <v>149</v>
      </c>
      <c r="R89" s="94" t="s">
        <v>150</v>
      </c>
      <c r="S89" s="94" t="s">
        <v>151</v>
      </c>
      <c r="T89" s="95" t="s">
        <v>152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153</v>
      </c>
      <c r="D90" s="41"/>
      <c r="E90" s="41"/>
      <c r="F90" s="41"/>
      <c r="G90" s="41"/>
      <c r="H90" s="41"/>
      <c r="I90" s="41"/>
      <c r="J90" s="184">
        <f>BK90</f>
        <v>0</v>
      </c>
      <c r="K90" s="41"/>
      <c r="L90" s="45"/>
      <c r="M90" s="96"/>
      <c r="N90" s="185"/>
      <c r="O90" s="97"/>
      <c r="P90" s="186">
        <f>P91</f>
        <v>0</v>
      </c>
      <c r="Q90" s="97"/>
      <c r="R90" s="186">
        <f>R91</f>
        <v>0.12106</v>
      </c>
      <c r="S90" s="97"/>
      <c r="T90" s="187">
        <f>T91</f>
        <v>0.077560000000000004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74</v>
      </c>
      <c r="AU90" s="18" t="s">
        <v>120</v>
      </c>
      <c r="BK90" s="188">
        <f>BK91</f>
        <v>0</v>
      </c>
    </row>
    <row r="91" s="12" customFormat="1" ht="25.92" customHeight="1">
      <c r="A91" s="12"/>
      <c r="B91" s="189"/>
      <c r="C91" s="190"/>
      <c r="D91" s="191" t="s">
        <v>74</v>
      </c>
      <c r="E91" s="192" t="s">
        <v>402</v>
      </c>
      <c r="F91" s="192" t="s">
        <v>403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</f>
        <v>0</v>
      </c>
      <c r="Q91" s="197"/>
      <c r="R91" s="198">
        <f>R92</f>
        <v>0.12106</v>
      </c>
      <c r="S91" s="197"/>
      <c r="T91" s="199">
        <f>T92</f>
        <v>0.077560000000000004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85</v>
      </c>
      <c r="AT91" s="201" t="s">
        <v>74</v>
      </c>
      <c r="AU91" s="201" t="s">
        <v>75</v>
      </c>
      <c r="AY91" s="200" t="s">
        <v>156</v>
      </c>
      <c r="BK91" s="202">
        <f>BK92</f>
        <v>0</v>
      </c>
    </row>
    <row r="92" s="12" customFormat="1" ht="22.8" customHeight="1">
      <c r="A92" s="12"/>
      <c r="B92" s="189"/>
      <c r="C92" s="190"/>
      <c r="D92" s="191" t="s">
        <v>74</v>
      </c>
      <c r="E92" s="203" t="s">
        <v>1703</v>
      </c>
      <c r="F92" s="203" t="s">
        <v>1704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P93+P121+P133+P169+P199+P212+P226+P244+P276</f>
        <v>0</v>
      </c>
      <c r="Q92" s="197"/>
      <c r="R92" s="198">
        <f>R93+R121+R133+R169+R199+R212+R226+R244+R276</f>
        <v>0.12106</v>
      </c>
      <c r="S92" s="197"/>
      <c r="T92" s="199">
        <f>T93+T121+T133+T169+T199+T212+T226+T244+T276</f>
        <v>0.077560000000000004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85</v>
      </c>
      <c r="AT92" s="201" t="s">
        <v>74</v>
      </c>
      <c r="AU92" s="201" t="s">
        <v>83</v>
      </c>
      <c r="AY92" s="200" t="s">
        <v>156</v>
      </c>
      <c r="BK92" s="202">
        <f>BK93+BK121+BK133+BK169+BK199+BK212+BK226+BK244+BK276</f>
        <v>0</v>
      </c>
    </row>
    <row r="93" s="12" customFormat="1" ht="20.88" customHeight="1">
      <c r="A93" s="12"/>
      <c r="B93" s="189"/>
      <c r="C93" s="190"/>
      <c r="D93" s="191" t="s">
        <v>74</v>
      </c>
      <c r="E93" s="203" t="s">
        <v>1705</v>
      </c>
      <c r="F93" s="203" t="s">
        <v>1706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SUM(P94:P120)</f>
        <v>0</v>
      </c>
      <c r="Q93" s="197"/>
      <c r="R93" s="198">
        <f>SUM(R94:R120)</f>
        <v>0.014999999999999999</v>
      </c>
      <c r="S93" s="197"/>
      <c r="T93" s="199">
        <f>SUM(T94:T120)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85</v>
      </c>
      <c r="AT93" s="201" t="s">
        <v>74</v>
      </c>
      <c r="AU93" s="201" t="s">
        <v>85</v>
      </c>
      <c r="AY93" s="200" t="s">
        <v>156</v>
      </c>
      <c r="BK93" s="202">
        <f>SUM(BK94:BK120)</f>
        <v>0</v>
      </c>
    </row>
    <row r="94" s="2" customFormat="1" ht="16.5" customHeight="1">
      <c r="A94" s="39"/>
      <c r="B94" s="40"/>
      <c r="C94" s="205" t="s">
        <v>83</v>
      </c>
      <c r="D94" s="205" t="s">
        <v>159</v>
      </c>
      <c r="E94" s="206" t="s">
        <v>1707</v>
      </c>
      <c r="F94" s="207" t="s">
        <v>1708</v>
      </c>
      <c r="G94" s="208" t="s">
        <v>295</v>
      </c>
      <c r="H94" s="209">
        <v>1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46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321</v>
      </c>
      <c r="AT94" s="216" t="s">
        <v>159</v>
      </c>
      <c r="AU94" s="216" t="s">
        <v>157</v>
      </c>
      <c r="AY94" s="18" t="s">
        <v>156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83</v>
      </c>
      <c r="BK94" s="217">
        <f>ROUND(I94*H94,2)</f>
        <v>0</v>
      </c>
      <c r="BL94" s="18" t="s">
        <v>321</v>
      </c>
      <c r="BM94" s="216" t="s">
        <v>1709</v>
      </c>
    </row>
    <row r="95" s="2" customFormat="1" ht="16.5" customHeight="1">
      <c r="A95" s="39"/>
      <c r="B95" s="40"/>
      <c r="C95" s="256" t="s">
        <v>85</v>
      </c>
      <c r="D95" s="256" t="s">
        <v>299</v>
      </c>
      <c r="E95" s="257" t="s">
        <v>1710</v>
      </c>
      <c r="F95" s="258" t="s">
        <v>1711</v>
      </c>
      <c r="G95" s="259" t="s">
        <v>295</v>
      </c>
      <c r="H95" s="260">
        <v>1</v>
      </c>
      <c r="I95" s="261"/>
      <c r="J95" s="262">
        <f>ROUND(I95*H95,2)</f>
        <v>0</v>
      </c>
      <c r="K95" s="258" t="s">
        <v>19</v>
      </c>
      <c r="L95" s="263"/>
      <c r="M95" s="264" t="s">
        <v>19</v>
      </c>
      <c r="N95" s="265" t="s">
        <v>46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414</v>
      </c>
      <c r="AT95" s="216" t="s">
        <v>299</v>
      </c>
      <c r="AU95" s="216" t="s">
        <v>157</v>
      </c>
      <c r="AY95" s="18" t="s">
        <v>156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83</v>
      </c>
      <c r="BK95" s="217">
        <f>ROUND(I95*H95,2)</f>
        <v>0</v>
      </c>
      <c r="BL95" s="18" t="s">
        <v>321</v>
      </c>
      <c r="BM95" s="216" t="s">
        <v>1712</v>
      </c>
    </row>
    <row r="96" s="2" customFormat="1" ht="16.5" customHeight="1">
      <c r="A96" s="39"/>
      <c r="B96" s="40"/>
      <c r="C96" s="205" t="s">
        <v>157</v>
      </c>
      <c r="D96" s="205" t="s">
        <v>159</v>
      </c>
      <c r="E96" s="206" t="s">
        <v>1713</v>
      </c>
      <c r="F96" s="207" t="s">
        <v>1714</v>
      </c>
      <c r="G96" s="208" t="s">
        <v>295</v>
      </c>
      <c r="H96" s="209">
        <v>1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46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321</v>
      </c>
      <c r="AT96" s="216" t="s">
        <v>159</v>
      </c>
      <c r="AU96" s="216" t="s">
        <v>157</v>
      </c>
      <c r="AY96" s="18" t="s">
        <v>156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83</v>
      </c>
      <c r="BK96" s="217">
        <f>ROUND(I96*H96,2)</f>
        <v>0</v>
      </c>
      <c r="BL96" s="18" t="s">
        <v>321</v>
      </c>
      <c r="BM96" s="216" t="s">
        <v>1715</v>
      </c>
    </row>
    <row r="97" s="2" customFormat="1" ht="16.5" customHeight="1">
      <c r="A97" s="39"/>
      <c r="B97" s="40"/>
      <c r="C97" s="256" t="s">
        <v>164</v>
      </c>
      <c r="D97" s="256" t="s">
        <v>299</v>
      </c>
      <c r="E97" s="257" t="s">
        <v>1716</v>
      </c>
      <c r="F97" s="258" t="s">
        <v>1717</v>
      </c>
      <c r="G97" s="259" t="s">
        <v>295</v>
      </c>
      <c r="H97" s="260">
        <v>1</v>
      </c>
      <c r="I97" s="261"/>
      <c r="J97" s="262">
        <f>ROUND(I97*H97,2)</f>
        <v>0</v>
      </c>
      <c r="K97" s="258" t="s">
        <v>19</v>
      </c>
      <c r="L97" s="263"/>
      <c r="M97" s="264" t="s">
        <v>19</v>
      </c>
      <c r="N97" s="265" t="s">
        <v>46</v>
      </c>
      <c r="O97" s="85"/>
      <c r="P97" s="214">
        <f>O97*H97</f>
        <v>0</v>
      </c>
      <c r="Q97" s="214">
        <v>0.0050000000000000001</v>
      </c>
      <c r="R97" s="214">
        <f>Q97*H97</f>
        <v>0.0050000000000000001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414</v>
      </c>
      <c r="AT97" s="216" t="s">
        <v>299</v>
      </c>
      <c r="AU97" s="216" t="s">
        <v>157</v>
      </c>
      <c r="AY97" s="18" t="s">
        <v>156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83</v>
      </c>
      <c r="BK97" s="217">
        <f>ROUND(I97*H97,2)</f>
        <v>0</v>
      </c>
      <c r="BL97" s="18" t="s">
        <v>321</v>
      </c>
      <c r="BM97" s="216" t="s">
        <v>1718</v>
      </c>
    </row>
    <row r="98" s="2" customFormat="1" ht="16.5" customHeight="1">
      <c r="A98" s="39"/>
      <c r="B98" s="40"/>
      <c r="C98" s="205" t="s">
        <v>216</v>
      </c>
      <c r="D98" s="205" t="s">
        <v>159</v>
      </c>
      <c r="E98" s="206" t="s">
        <v>1719</v>
      </c>
      <c r="F98" s="207" t="s">
        <v>1720</v>
      </c>
      <c r="G98" s="208" t="s">
        <v>295</v>
      </c>
      <c r="H98" s="209">
        <v>1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46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321</v>
      </c>
      <c r="AT98" s="216" t="s">
        <v>159</v>
      </c>
      <c r="AU98" s="216" t="s">
        <v>157</v>
      </c>
      <c r="AY98" s="18" t="s">
        <v>156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83</v>
      </c>
      <c r="BK98" s="217">
        <f>ROUND(I98*H98,2)</f>
        <v>0</v>
      </c>
      <c r="BL98" s="18" t="s">
        <v>321</v>
      </c>
      <c r="BM98" s="216" t="s">
        <v>1721</v>
      </c>
    </row>
    <row r="99" s="2" customFormat="1" ht="16.5" customHeight="1">
      <c r="A99" s="39"/>
      <c r="B99" s="40"/>
      <c r="C99" s="256" t="s">
        <v>171</v>
      </c>
      <c r="D99" s="256" t="s">
        <v>299</v>
      </c>
      <c r="E99" s="257" t="s">
        <v>1722</v>
      </c>
      <c r="F99" s="258" t="s">
        <v>1723</v>
      </c>
      <c r="G99" s="259" t="s">
        <v>295</v>
      </c>
      <c r="H99" s="260">
        <v>2</v>
      </c>
      <c r="I99" s="261"/>
      <c r="J99" s="262">
        <f>ROUND(I99*H99,2)</f>
        <v>0</v>
      </c>
      <c r="K99" s="258" t="s">
        <v>19</v>
      </c>
      <c r="L99" s="263"/>
      <c r="M99" s="264" t="s">
        <v>19</v>
      </c>
      <c r="N99" s="265" t="s">
        <v>46</v>
      </c>
      <c r="O99" s="85"/>
      <c r="P99" s="214">
        <f>O99*H99</f>
        <v>0</v>
      </c>
      <c r="Q99" s="214">
        <v>0.0050000000000000001</v>
      </c>
      <c r="R99" s="214">
        <f>Q99*H99</f>
        <v>0.01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414</v>
      </c>
      <c r="AT99" s="216" t="s">
        <v>299</v>
      </c>
      <c r="AU99" s="216" t="s">
        <v>157</v>
      </c>
      <c r="AY99" s="18" t="s">
        <v>156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83</v>
      </c>
      <c r="BK99" s="217">
        <f>ROUND(I99*H99,2)</f>
        <v>0</v>
      </c>
      <c r="BL99" s="18" t="s">
        <v>321</v>
      </c>
      <c r="BM99" s="216" t="s">
        <v>1724</v>
      </c>
    </row>
    <row r="100" s="2" customFormat="1" ht="16.5" customHeight="1">
      <c r="A100" s="39"/>
      <c r="B100" s="40"/>
      <c r="C100" s="205" t="s">
        <v>225</v>
      </c>
      <c r="D100" s="205" t="s">
        <v>159</v>
      </c>
      <c r="E100" s="206" t="s">
        <v>1725</v>
      </c>
      <c r="F100" s="207" t="s">
        <v>1726</v>
      </c>
      <c r="G100" s="208" t="s">
        <v>295</v>
      </c>
      <c r="H100" s="209">
        <v>55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46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321</v>
      </c>
      <c r="AT100" s="216" t="s">
        <v>159</v>
      </c>
      <c r="AU100" s="216" t="s">
        <v>157</v>
      </c>
      <c r="AY100" s="18" t="s">
        <v>156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83</v>
      </c>
      <c r="BK100" s="217">
        <f>ROUND(I100*H100,2)</f>
        <v>0</v>
      </c>
      <c r="BL100" s="18" t="s">
        <v>321</v>
      </c>
      <c r="BM100" s="216" t="s">
        <v>1727</v>
      </c>
    </row>
    <row r="101" s="2" customFormat="1" ht="16.5" customHeight="1">
      <c r="A101" s="39"/>
      <c r="B101" s="40"/>
      <c r="C101" s="256" t="s">
        <v>243</v>
      </c>
      <c r="D101" s="256" t="s">
        <v>299</v>
      </c>
      <c r="E101" s="257" t="s">
        <v>1728</v>
      </c>
      <c r="F101" s="258" t="s">
        <v>1729</v>
      </c>
      <c r="G101" s="259" t="s">
        <v>295</v>
      </c>
      <c r="H101" s="260">
        <v>5</v>
      </c>
      <c r="I101" s="261"/>
      <c r="J101" s="262">
        <f>ROUND(I101*H101,2)</f>
        <v>0</v>
      </c>
      <c r="K101" s="258" t="s">
        <v>19</v>
      </c>
      <c r="L101" s="263"/>
      <c r="M101" s="264" t="s">
        <v>19</v>
      </c>
      <c r="N101" s="265" t="s">
        <v>46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414</v>
      </c>
      <c r="AT101" s="216" t="s">
        <v>299</v>
      </c>
      <c r="AU101" s="216" t="s">
        <v>157</v>
      </c>
      <c r="AY101" s="18" t="s">
        <v>156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83</v>
      </c>
      <c r="BK101" s="217">
        <f>ROUND(I101*H101,2)</f>
        <v>0</v>
      </c>
      <c r="BL101" s="18" t="s">
        <v>321</v>
      </c>
      <c r="BM101" s="216" t="s">
        <v>1730</v>
      </c>
    </row>
    <row r="102" s="2" customFormat="1" ht="16.5" customHeight="1">
      <c r="A102" s="39"/>
      <c r="B102" s="40"/>
      <c r="C102" s="256" t="s">
        <v>260</v>
      </c>
      <c r="D102" s="256" t="s">
        <v>299</v>
      </c>
      <c r="E102" s="257" t="s">
        <v>1731</v>
      </c>
      <c r="F102" s="258" t="s">
        <v>1732</v>
      </c>
      <c r="G102" s="259" t="s">
        <v>295</v>
      </c>
      <c r="H102" s="260">
        <v>50</v>
      </c>
      <c r="I102" s="261"/>
      <c r="J102" s="262">
        <f>ROUND(I102*H102,2)</f>
        <v>0</v>
      </c>
      <c r="K102" s="258" t="s">
        <v>19</v>
      </c>
      <c r="L102" s="263"/>
      <c r="M102" s="264" t="s">
        <v>19</v>
      </c>
      <c r="N102" s="265" t="s">
        <v>46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414</v>
      </c>
      <c r="AT102" s="216" t="s">
        <v>299</v>
      </c>
      <c r="AU102" s="216" t="s">
        <v>157</v>
      </c>
      <c r="AY102" s="18" t="s">
        <v>156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83</v>
      </c>
      <c r="BK102" s="217">
        <f>ROUND(I102*H102,2)</f>
        <v>0</v>
      </c>
      <c r="BL102" s="18" t="s">
        <v>321</v>
      </c>
      <c r="BM102" s="216" t="s">
        <v>1733</v>
      </c>
    </row>
    <row r="103" s="2" customFormat="1" ht="16.5" customHeight="1">
      <c r="A103" s="39"/>
      <c r="B103" s="40"/>
      <c r="C103" s="205" t="s">
        <v>110</v>
      </c>
      <c r="D103" s="205" t="s">
        <v>159</v>
      </c>
      <c r="E103" s="206" t="s">
        <v>1734</v>
      </c>
      <c r="F103" s="207" t="s">
        <v>1735</v>
      </c>
      <c r="G103" s="208" t="s">
        <v>295</v>
      </c>
      <c r="H103" s="209">
        <v>55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46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321</v>
      </c>
      <c r="AT103" s="216" t="s">
        <v>159</v>
      </c>
      <c r="AU103" s="216" t="s">
        <v>157</v>
      </c>
      <c r="AY103" s="18" t="s">
        <v>156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83</v>
      </c>
      <c r="BK103" s="217">
        <f>ROUND(I103*H103,2)</f>
        <v>0</v>
      </c>
      <c r="BL103" s="18" t="s">
        <v>321</v>
      </c>
      <c r="BM103" s="216" t="s">
        <v>1736</v>
      </c>
    </row>
    <row r="104" s="2" customFormat="1" ht="16.5" customHeight="1">
      <c r="A104" s="39"/>
      <c r="B104" s="40"/>
      <c r="C104" s="256" t="s">
        <v>270</v>
      </c>
      <c r="D104" s="256" t="s">
        <v>299</v>
      </c>
      <c r="E104" s="257" t="s">
        <v>1737</v>
      </c>
      <c r="F104" s="258" t="s">
        <v>1738</v>
      </c>
      <c r="G104" s="259" t="s">
        <v>295</v>
      </c>
      <c r="H104" s="260">
        <v>55</v>
      </c>
      <c r="I104" s="261"/>
      <c r="J104" s="262">
        <f>ROUND(I104*H104,2)</f>
        <v>0</v>
      </c>
      <c r="K104" s="258" t="s">
        <v>19</v>
      </c>
      <c r="L104" s="263"/>
      <c r="M104" s="264" t="s">
        <v>19</v>
      </c>
      <c r="N104" s="265" t="s">
        <v>46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414</v>
      </c>
      <c r="AT104" s="216" t="s">
        <v>299</v>
      </c>
      <c r="AU104" s="216" t="s">
        <v>157</v>
      </c>
      <c r="AY104" s="18" t="s">
        <v>156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83</v>
      </c>
      <c r="BK104" s="217">
        <f>ROUND(I104*H104,2)</f>
        <v>0</v>
      </c>
      <c r="BL104" s="18" t="s">
        <v>321</v>
      </c>
      <c r="BM104" s="216" t="s">
        <v>1739</v>
      </c>
    </row>
    <row r="105" s="2" customFormat="1" ht="16.5" customHeight="1">
      <c r="A105" s="39"/>
      <c r="B105" s="40"/>
      <c r="C105" s="205" t="s">
        <v>292</v>
      </c>
      <c r="D105" s="205" t="s">
        <v>159</v>
      </c>
      <c r="E105" s="206" t="s">
        <v>1740</v>
      </c>
      <c r="F105" s="207" t="s">
        <v>1741</v>
      </c>
      <c r="G105" s="208" t="s">
        <v>295</v>
      </c>
      <c r="H105" s="209">
        <v>3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46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321</v>
      </c>
      <c r="AT105" s="216" t="s">
        <v>159</v>
      </c>
      <c r="AU105" s="216" t="s">
        <v>157</v>
      </c>
      <c r="AY105" s="18" t="s">
        <v>156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83</v>
      </c>
      <c r="BK105" s="217">
        <f>ROUND(I105*H105,2)</f>
        <v>0</v>
      </c>
      <c r="BL105" s="18" t="s">
        <v>321</v>
      </c>
      <c r="BM105" s="216" t="s">
        <v>1742</v>
      </c>
    </row>
    <row r="106" s="2" customFormat="1" ht="16.5" customHeight="1">
      <c r="A106" s="39"/>
      <c r="B106" s="40"/>
      <c r="C106" s="256" t="s">
        <v>298</v>
      </c>
      <c r="D106" s="256" t="s">
        <v>299</v>
      </c>
      <c r="E106" s="257" t="s">
        <v>1743</v>
      </c>
      <c r="F106" s="258" t="s">
        <v>1744</v>
      </c>
      <c r="G106" s="259" t="s">
        <v>295</v>
      </c>
      <c r="H106" s="260">
        <v>3</v>
      </c>
      <c r="I106" s="261"/>
      <c r="J106" s="262">
        <f>ROUND(I106*H106,2)</f>
        <v>0</v>
      </c>
      <c r="K106" s="258" t="s">
        <v>19</v>
      </c>
      <c r="L106" s="263"/>
      <c r="M106" s="264" t="s">
        <v>19</v>
      </c>
      <c r="N106" s="265" t="s">
        <v>46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414</v>
      </c>
      <c r="AT106" s="216" t="s">
        <v>299</v>
      </c>
      <c r="AU106" s="216" t="s">
        <v>157</v>
      </c>
      <c r="AY106" s="18" t="s">
        <v>156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83</v>
      </c>
      <c r="BK106" s="217">
        <f>ROUND(I106*H106,2)</f>
        <v>0</v>
      </c>
      <c r="BL106" s="18" t="s">
        <v>321</v>
      </c>
      <c r="BM106" s="216" t="s">
        <v>1745</v>
      </c>
    </row>
    <row r="107" s="2" customFormat="1" ht="16.5" customHeight="1">
      <c r="A107" s="39"/>
      <c r="B107" s="40"/>
      <c r="C107" s="256" t="s">
        <v>303</v>
      </c>
      <c r="D107" s="256" t="s">
        <v>299</v>
      </c>
      <c r="E107" s="257" t="s">
        <v>1746</v>
      </c>
      <c r="F107" s="258" t="s">
        <v>1747</v>
      </c>
      <c r="G107" s="259" t="s">
        <v>295</v>
      </c>
      <c r="H107" s="260">
        <v>3</v>
      </c>
      <c r="I107" s="261"/>
      <c r="J107" s="262">
        <f>ROUND(I107*H107,2)</f>
        <v>0</v>
      </c>
      <c r="K107" s="258" t="s">
        <v>19</v>
      </c>
      <c r="L107" s="263"/>
      <c r="M107" s="264" t="s">
        <v>19</v>
      </c>
      <c r="N107" s="265" t="s">
        <v>46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414</v>
      </c>
      <c r="AT107" s="216" t="s">
        <v>299</v>
      </c>
      <c r="AU107" s="216" t="s">
        <v>157</v>
      </c>
      <c r="AY107" s="18" t="s">
        <v>156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83</v>
      </c>
      <c r="BK107" s="217">
        <f>ROUND(I107*H107,2)</f>
        <v>0</v>
      </c>
      <c r="BL107" s="18" t="s">
        <v>321</v>
      </c>
      <c r="BM107" s="216" t="s">
        <v>1748</v>
      </c>
    </row>
    <row r="108" s="2" customFormat="1" ht="16.5" customHeight="1">
      <c r="A108" s="39"/>
      <c r="B108" s="40"/>
      <c r="C108" s="205" t="s">
        <v>8</v>
      </c>
      <c r="D108" s="205" t="s">
        <v>159</v>
      </c>
      <c r="E108" s="206" t="s">
        <v>1749</v>
      </c>
      <c r="F108" s="207" t="s">
        <v>1750</v>
      </c>
      <c r="G108" s="208" t="s">
        <v>295</v>
      </c>
      <c r="H108" s="209">
        <v>2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46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321</v>
      </c>
      <c r="AT108" s="216" t="s">
        <v>159</v>
      </c>
      <c r="AU108" s="216" t="s">
        <v>157</v>
      </c>
      <c r="AY108" s="18" t="s">
        <v>156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83</v>
      </c>
      <c r="BK108" s="217">
        <f>ROUND(I108*H108,2)</f>
        <v>0</v>
      </c>
      <c r="BL108" s="18" t="s">
        <v>321</v>
      </c>
      <c r="BM108" s="216" t="s">
        <v>1751</v>
      </c>
    </row>
    <row r="109" s="2" customFormat="1" ht="16.5" customHeight="1">
      <c r="A109" s="39"/>
      <c r="B109" s="40"/>
      <c r="C109" s="205" t="s">
        <v>321</v>
      </c>
      <c r="D109" s="205" t="s">
        <v>159</v>
      </c>
      <c r="E109" s="206" t="s">
        <v>1752</v>
      </c>
      <c r="F109" s="207" t="s">
        <v>1753</v>
      </c>
      <c r="G109" s="208" t="s">
        <v>295</v>
      </c>
      <c r="H109" s="209">
        <v>32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46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321</v>
      </c>
      <c r="AT109" s="216" t="s">
        <v>159</v>
      </c>
      <c r="AU109" s="216" t="s">
        <v>157</v>
      </c>
      <c r="AY109" s="18" t="s">
        <v>156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83</v>
      </c>
      <c r="BK109" s="217">
        <f>ROUND(I109*H109,2)</f>
        <v>0</v>
      </c>
      <c r="BL109" s="18" t="s">
        <v>321</v>
      </c>
      <c r="BM109" s="216" t="s">
        <v>1754</v>
      </c>
    </row>
    <row r="110" s="2" customFormat="1" ht="16.5" customHeight="1">
      <c r="A110" s="39"/>
      <c r="B110" s="40"/>
      <c r="C110" s="256" t="s">
        <v>328</v>
      </c>
      <c r="D110" s="256" t="s">
        <v>299</v>
      </c>
      <c r="E110" s="257" t="s">
        <v>1755</v>
      </c>
      <c r="F110" s="258" t="s">
        <v>1756</v>
      </c>
      <c r="G110" s="259" t="s">
        <v>295</v>
      </c>
      <c r="H110" s="260">
        <v>32</v>
      </c>
      <c r="I110" s="261"/>
      <c r="J110" s="262">
        <f>ROUND(I110*H110,2)</f>
        <v>0</v>
      </c>
      <c r="K110" s="258" t="s">
        <v>19</v>
      </c>
      <c r="L110" s="263"/>
      <c r="M110" s="264" t="s">
        <v>19</v>
      </c>
      <c r="N110" s="265" t="s">
        <v>46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414</v>
      </c>
      <c r="AT110" s="216" t="s">
        <v>299</v>
      </c>
      <c r="AU110" s="216" t="s">
        <v>157</v>
      </c>
      <c r="AY110" s="18" t="s">
        <v>156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83</v>
      </c>
      <c r="BK110" s="217">
        <f>ROUND(I110*H110,2)</f>
        <v>0</v>
      </c>
      <c r="BL110" s="18" t="s">
        <v>321</v>
      </c>
      <c r="BM110" s="216" t="s">
        <v>1757</v>
      </c>
    </row>
    <row r="111" s="2" customFormat="1" ht="16.5" customHeight="1">
      <c r="A111" s="39"/>
      <c r="B111" s="40"/>
      <c r="C111" s="205" t="s">
        <v>337</v>
      </c>
      <c r="D111" s="205" t="s">
        <v>159</v>
      </c>
      <c r="E111" s="206" t="s">
        <v>1758</v>
      </c>
      <c r="F111" s="207" t="s">
        <v>1759</v>
      </c>
      <c r="G111" s="208" t="s">
        <v>295</v>
      </c>
      <c r="H111" s="209">
        <v>1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46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321</v>
      </c>
      <c r="AT111" s="216" t="s">
        <v>159</v>
      </c>
      <c r="AU111" s="216" t="s">
        <v>157</v>
      </c>
      <c r="AY111" s="18" t="s">
        <v>156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83</v>
      </c>
      <c r="BK111" s="217">
        <f>ROUND(I111*H111,2)</f>
        <v>0</v>
      </c>
      <c r="BL111" s="18" t="s">
        <v>321</v>
      </c>
      <c r="BM111" s="216" t="s">
        <v>1760</v>
      </c>
    </row>
    <row r="112" s="2" customFormat="1" ht="16.5" customHeight="1">
      <c r="A112" s="39"/>
      <c r="B112" s="40"/>
      <c r="C112" s="256" t="s">
        <v>343</v>
      </c>
      <c r="D112" s="256" t="s">
        <v>299</v>
      </c>
      <c r="E112" s="257" t="s">
        <v>1761</v>
      </c>
      <c r="F112" s="258" t="s">
        <v>1762</v>
      </c>
      <c r="G112" s="259" t="s">
        <v>295</v>
      </c>
      <c r="H112" s="260">
        <v>1</v>
      </c>
      <c r="I112" s="261"/>
      <c r="J112" s="262">
        <f>ROUND(I112*H112,2)</f>
        <v>0</v>
      </c>
      <c r="K112" s="258" t="s">
        <v>19</v>
      </c>
      <c r="L112" s="263"/>
      <c r="M112" s="264" t="s">
        <v>19</v>
      </c>
      <c r="N112" s="265" t="s">
        <v>46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414</v>
      </c>
      <c r="AT112" s="216" t="s">
        <v>299</v>
      </c>
      <c r="AU112" s="216" t="s">
        <v>157</v>
      </c>
      <c r="AY112" s="18" t="s">
        <v>156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83</v>
      </c>
      <c r="BK112" s="217">
        <f>ROUND(I112*H112,2)</f>
        <v>0</v>
      </c>
      <c r="BL112" s="18" t="s">
        <v>321</v>
      </c>
      <c r="BM112" s="216" t="s">
        <v>1763</v>
      </c>
    </row>
    <row r="113" s="2" customFormat="1" ht="16.5" customHeight="1">
      <c r="A113" s="39"/>
      <c r="B113" s="40"/>
      <c r="C113" s="205" t="s">
        <v>349</v>
      </c>
      <c r="D113" s="205" t="s">
        <v>159</v>
      </c>
      <c r="E113" s="206" t="s">
        <v>1764</v>
      </c>
      <c r="F113" s="207" t="s">
        <v>1765</v>
      </c>
      <c r="G113" s="208" t="s">
        <v>295</v>
      </c>
      <c r="H113" s="209">
        <v>1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46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321</v>
      </c>
      <c r="AT113" s="216" t="s">
        <v>159</v>
      </c>
      <c r="AU113" s="216" t="s">
        <v>157</v>
      </c>
      <c r="AY113" s="18" t="s">
        <v>156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83</v>
      </c>
      <c r="BK113" s="217">
        <f>ROUND(I113*H113,2)</f>
        <v>0</v>
      </c>
      <c r="BL113" s="18" t="s">
        <v>321</v>
      </c>
      <c r="BM113" s="216" t="s">
        <v>1766</v>
      </c>
    </row>
    <row r="114" s="2" customFormat="1" ht="16.5" customHeight="1">
      <c r="A114" s="39"/>
      <c r="B114" s="40"/>
      <c r="C114" s="205" t="s">
        <v>7</v>
      </c>
      <c r="D114" s="205" t="s">
        <v>159</v>
      </c>
      <c r="E114" s="206" t="s">
        <v>1767</v>
      </c>
      <c r="F114" s="207" t="s">
        <v>1768</v>
      </c>
      <c r="G114" s="208" t="s">
        <v>295</v>
      </c>
      <c r="H114" s="209">
        <v>58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46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321</v>
      </c>
      <c r="AT114" s="216" t="s">
        <v>159</v>
      </c>
      <c r="AU114" s="216" t="s">
        <v>157</v>
      </c>
      <c r="AY114" s="18" t="s">
        <v>156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83</v>
      </c>
      <c r="BK114" s="217">
        <f>ROUND(I114*H114,2)</f>
        <v>0</v>
      </c>
      <c r="BL114" s="18" t="s">
        <v>321</v>
      </c>
      <c r="BM114" s="216" t="s">
        <v>1769</v>
      </c>
    </row>
    <row r="115" s="2" customFormat="1" ht="16.5" customHeight="1">
      <c r="A115" s="39"/>
      <c r="B115" s="40"/>
      <c r="C115" s="205" t="s">
        <v>363</v>
      </c>
      <c r="D115" s="205" t="s">
        <v>159</v>
      </c>
      <c r="E115" s="206" t="s">
        <v>1770</v>
      </c>
      <c r="F115" s="207" t="s">
        <v>1771</v>
      </c>
      <c r="G115" s="208" t="s">
        <v>295</v>
      </c>
      <c r="H115" s="209">
        <v>1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46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321</v>
      </c>
      <c r="AT115" s="216" t="s">
        <v>159</v>
      </c>
      <c r="AU115" s="216" t="s">
        <v>157</v>
      </c>
      <c r="AY115" s="18" t="s">
        <v>156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83</v>
      </c>
      <c r="BK115" s="217">
        <f>ROUND(I115*H115,2)</f>
        <v>0</v>
      </c>
      <c r="BL115" s="18" t="s">
        <v>321</v>
      </c>
      <c r="BM115" s="216" t="s">
        <v>1772</v>
      </c>
    </row>
    <row r="116" s="2" customFormat="1" ht="16.5" customHeight="1">
      <c r="A116" s="39"/>
      <c r="B116" s="40"/>
      <c r="C116" s="205" t="s">
        <v>368</v>
      </c>
      <c r="D116" s="205" t="s">
        <v>159</v>
      </c>
      <c r="E116" s="206" t="s">
        <v>1773</v>
      </c>
      <c r="F116" s="207" t="s">
        <v>1774</v>
      </c>
      <c r="G116" s="208" t="s">
        <v>295</v>
      </c>
      <c r="H116" s="209">
        <v>1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46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321</v>
      </c>
      <c r="AT116" s="216" t="s">
        <v>159</v>
      </c>
      <c r="AU116" s="216" t="s">
        <v>157</v>
      </c>
      <c r="AY116" s="18" t="s">
        <v>156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83</v>
      </c>
      <c r="BK116" s="217">
        <f>ROUND(I116*H116,2)</f>
        <v>0</v>
      </c>
      <c r="BL116" s="18" t="s">
        <v>321</v>
      </c>
      <c r="BM116" s="216" t="s">
        <v>1775</v>
      </c>
    </row>
    <row r="117" s="2" customFormat="1" ht="16.5" customHeight="1">
      <c r="A117" s="39"/>
      <c r="B117" s="40"/>
      <c r="C117" s="205" t="s">
        <v>374</v>
      </c>
      <c r="D117" s="205" t="s">
        <v>159</v>
      </c>
      <c r="E117" s="206" t="s">
        <v>1776</v>
      </c>
      <c r="F117" s="207" t="s">
        <v>1777</v>
      </c>
      <c r="G117" s="208" t="s">
        <v>295</v>
      </c>
      <c r="H117" s="209">
        <v>58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46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321</v>
      </c>
      <c r="AT117" s="216" t="s">
        <v>159</v>
      </c>
      <c r="AU117" s="216" t="s">
        <v>157</v>
      </c>
      <c r="AY117" s="18" t="s">
        <v>156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83</v>
      </c>
      <c r="BK117" s="217">
        <f>ROUND(I117*H117,2)</f>
        <v>0</v>
      </c>
      <c r="BL117" s="18" t="s">
        <v>321</v>
      </c>
      <c r="BM117" s="216" t="s">
        <v>1778</v>
      </c>
    </row>
    <row r="118" s="2" customFormat="1" ht="16.5" customHeight="1">
      <c r="A118" s="39"/>
      <c r="B118" s="40"/>
      <c r="C118" s="205" t="s">
        <v>379</v>
      </c>
      <c r="D118" s="205" t="s">
        <v>159</v>
      </c>
      <c r="E118" s="206" t="s">
        <v>1779</v>
      </c>
      <c r="F118" s="207" t="s">
        <v>1780</v>
      </c>
      <c r="G118" s="208" t="s">
        <v>295</v>
      </c>
      <c r="H118" s="209">
        <v>1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46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321</v>
      </c>
      <c r="AT118" s="216" t="s">
        <v>159</v>
      </c>
      <c r="AU118" s="216" t="s">
        <v>157</v>
      </c>
      <c r="AY118" s="18" t="s">
        <v>156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83</v>
      </c>
      <c r="BK118" s="217">
        <f>ROUND(I118*H118,2)</f>
        <v>0</v>
      </c>
      <c r="BL118" s="18" t="s">
        <v>321</v>
      </c>
      <c r="BM118" s="216" t="s">
        <v>1781</v>
      </c>
    </row>
    <row r="119" s="2" customFormat="1" ht="16.5" customHeight="1">
      <c r="A119" s="39"/>
      <c r="B119" s="40"/>
      <c r="C119" s="205" t="s">
        <v>385</v>
      </c>
      <c r="D119" s="205" t="s">
        <v>159</v>
      </c>
      <c r="E119" s="206" t="s">
        <v>1782</v>
      </c>
      <c r="F119" s="207" t="s">
        <v>1783</v>
      </c>
      <c r="G119" s="208" t="s">
        <v>295</v>
      </c>
      <c r="H119" s="209">
        <v>1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46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321</v>
      </c>
      <c r="AT119" s="216" t="s">
        <v>159</v>
      </c>
      <c r="AU119" s="216" t="s">
        <v>157</v>
      </c>
      <c r="AY119" s="18" t="s">
        <v>156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83</v>
      </c>
      <c r="BK119" s="217">
        <f>ROUND(I119*H119,2)</f>
        <v>0</v>
      </c>
      <c r="BL119" s="18" t="s">
        <v>321</v>
      </c>
      <c r="BM119" s="216" t="s">
        <v>1784</v>
      </c>
    </row>
    <row r="120" s="2" customFormat="1" ht="16.5" customHeight="1">
      <c r="A120" s="39"/>
      <c r="B120" s="40"/>
      <c r="C120" s="205" t="s">
        <v>390</v>
      </c>
      <c r="D120" s="205" t="s">
        <v>159</v>
      </c>
      <c r="E120" s="206" t="s">
        <v>1785</v>
      </c>
      <c r="F120" s="207" t="s">
        <v>1786</v>
      </c>
      <c r="G120" s="208" t="s">
        <v>295</v>
      </c>
      <c r="H120" s="209">
        <v>58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46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321</v>
      </c>
      <c r="AT120" s="216" t="s">
        <v>159</v>
      </c>
      <c r="AU120" s="216" t="s">
        <v>157</v>
      </c>
      <c r="AY120" s="18" t="s">
        <v>156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83</v>
      </c>
      <c r="BK120" s="217">
        <f>ROUND(I120*H120,2)</f>
        <v>0</v>
      </c>
      <c r="BL120" s="18" t="s">
        <v>321</v>
      </c>
      <c r="BM120" s="216" t="s">
        <v>1787</v>
      </c>
    </row>
    <row r="121" s="12" customFormat="1" ht="20.88" customHeight="1">
      <c r="A121" s="12"/>
      <c r="B121" s="189"/>
      <c r="C121" s="190"/>
      <c r="D121" s="191" t="s">
        <v>74</v>
      </c>
      <c r="E121" s="203" t="s">
        <v>1788</v>
      </c>
      <c r="F121" s="203" t="s">
        <v>1789</v>
      </c>
      <c r="G121" s="190"/>
      <c r="H121" s="190"/>
      <c r="I121" s="193"/>
      <c r="J121" s="204">
        <f>BK121</f>
        <v>0</v>
      </c>
      <c r="K121" s="190"/>
      <c r="L121" s="195"/>
      <c r="M121" s="196"/>
      <c r="N121" s="197"/>
      <c r="O121" s="197"/>
      <c r="P121" s="198">
        <f>SUM(P122:P132)</f>
        <v>0</v>
      </c>
      <c r="Q121" s="197"/>
      <c r="R121" s="198">
        <f>SUM(R122:R132)</f>
        <v>0</v>
      </c>
      <c r="S121" s="197"/>
      <c r="T121" s="199">
        <f>SUM(T122:T132)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0" t="s">
        <v>85</v>
      </c>
      <c r="AT121" s="201" t="s">
        <v>74</v>
      </c>
      <c r="AU121" s="201" t="s">
        <v>85</v>
      </c>
      <c r="AY121" s="200" t="s">
        <v>156</v>
      </c>
      <c r="BK121" s="202">
        <f>SUM(BK122:BK132)</f>
        <v>0</v>
      </c>
    </row>
    <row r="122" s="2" customFormat="1" ht="16.5" customHeight="1">
      <c r="A122" s="39"/>
      <c r="B122" s="40"/>
      <c r="C122" s="205" t="s">
        <v>397</v>
      </c>
      <c r="D122" s="205" t="s">
        <v>159</v>
      </c>
      <c r="E122" s="206" t="s">
        <v>1790</v>
      </c>
      <c r="F122" s="207" t="s">
        <v>1791</v>
      </c>
      <c r="G122" s="208" t="s">
        <v>295</v>
      </c>
      <c r="H122" s="209">
        <v>6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46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321</v>
      </c>
      <c r="AT122" s="216" t="s">
        <v>159</v>
      </c>
      <c r="AU122" s="216" t="s">
        <v>157</v>
      </c>
      <c r="AY122" s="18" t="s">
        <v>156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83</v>
      </c>
      <c r="BK122" s="217">
        <f>ROUND(I122*H122,2)</f>
        <v>0</v>
      </c>
      <c r="BL122" s="18" t="s">
        <v>321</v>
      </c>
      <c r="BM122" s="216" t="s">
        <v>1792</v>
      </c>
    </row>
    <row r="123" s="2" customFormat="1" ht="16.5" customHeight="1">
      <c r="A123" s="39"/>
      <c r="B123" s="40"/>
      <c r="C123" s="256" t="s">
        <v>406</v>
      </c>
      <c r="D123" s="256" t="s">
        <v>299</v>
      </c>
      <c r="E123" s="257" t="s">
        <v>1793</v>
      </c>
      <c r="F123" s="258" t="s">
        <v>1794</v>
      </c>
      <c r="G123" s="259" t="s">
        <v>295</v>
      </c>
      <c r="H123" s="260">
        <v>6</v>
      </c>
      <c r="I123" s="261"/>
      <c r="J123" s="262">
        <f>ROUND(I123*H123,2)</f>
        <v>0</v>
      </c>
      <c r="K123" s="258" t="s">
        <v>19</v>
      </c>
      <c r="L123" s="263"/>
      <c r="M123" s="264" t="s">
        <v>19</v>
      </c>
      <c r="N123" s="265" t="s">
        <v>46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414</v>
      </c>
      <c r="AT123" s="216" t="s">
        <v>299</v>
      </c>
      <c r="AU123" s="216" t="s">
        <v>157</v>
      </c>
      <c r="AY123" s="18" t="s">
        <v>156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83</v>
      </c>
      <c r="BK123" s="217">
        <f>ROUND(I123*H123,2)</f>
        <v>0</v>
      </c>
      <c r="BL123" s="18" t="s">
        <v>321</v>
      </c>
      <c r="BM123" s="216" t="s">
        <v>1795</v>
      </c>
    </row>
    <row r="124" s="2" customFormat="1" ht="16.5" customHeight="1">
      <c r="A124" s="39"/>
      <c r="B124" s="40"/>
      <c r="C124" s="205" t="s">
        <v>411</v>
      </c>
      <c r="D124" s="205" t="s">
        <v>159</v>
      </c>
      <c r="E124" s="206" t="s">
        <v>1796</v>
      </c>
      <c r="F124" s="207" t="s">
        <v>1797</v>
      </c>
      <c r="G124" s="208" t="s">
        <v>295</v>
      </c>
      <c r="H124" s="209">
        <v>16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46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321</v>
      </c>
      <c r="AT124" s="216" t="s">
        <v>159</v>
      </c>
      <c r="AU124" s="216" t="s">
        <v>157</v>
      </c>
      <c r="AY124" s="18" t="s">
        <v>156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83</v>
      </c>
      <c r="BK124" s="217">
        <f>ROUND(I124*H124,2)</f>
        <v>0</v>
      </c>
      <c r="BL124" s="18" t="s">
        <v>321</v>
      </c>
      <c r="BM124" s="216" t="s">
        <v>1798</v>
      </c>
    </row>
    <row r="125" s="2" customFormat="1" ht="16.5" customHeight="1">
      <c r="A125" s="39"/>
      <c r="B125" s="40"/>
      <c r="C125" s="256" t="s">
        <v>417</v>
      </c>
      <c r="D125" s="256" t="s">
        <v>299</v>
      </c>
      <c r="E125" s="257" t="s">
        <v>1799</v>
      </c>
      <c r="F125" s="258" t="s">
        <v>1800</v>
      </c>
      <c r="G125" s="259" t="s">
        <v>295</v>
      </c>
      <c r="H125" s="260">
        <v>16</v>
      </c>
      <c r="I125" s="261"/>
      <c r="J125" s="262">
        <f>ROUND(I125*H125,2)</f>
        <v>0</v>
      </c>
      <c r="K125" s="258" t="s">
        <v>19</v>
      </c>
      <c r="L125" s="263"/>
      <c r="M125" s="264" t="s">
        <v>19</v>
      </c>
      <c r="N125" s="265" t="s">
        <v>46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414</v>
      </c>
      <c r="AT125" s="216" t="s">
        <v>299</v>
      </c>
      <c r="AU125" s="216" t="s">
        <v>157</v>
      </c>
      <c r="AY125" s="18" t="s">
        <v>156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83</v>
      </c>
      <c r="BK125" s="217">
        <f>ROUND(I125*H125,2)</f>
        <v>0</v>
      </c>
      <c r="BL125" s="18" t="s">
        <v>321</v>
      </c>
      <c r="BM125" s="216" t="s">
        <v>1801</v>
      </c>
    </row>
    <row r="126" s="2" customFormat="1" ht="16.5" customHeight="1">
      <c r="A126" s="39"/>
      <c r="B126" s="40"/>
      <c r="C126" s="205" t="s">
        <v>414</v>
      </c>
      <c r="D126" s="205" t="s">
        <v>159</v>
      </c>
      <c r="E126" s="206" t="s">
        <v>1802</v>
      </c>
      <c r="F126" s="207" t="s">
        <v>1803</v>
      </c>
      <c r="G126" s="208" t="s">
        <v>295</v>
      </c>
      <c r="H126" s="209">
        <v>2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46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321</v>
      </c>
      <c r="AT126" s="216" t="s">
        <v>159</v>
      </c>
      <c r="AU126" s="216" t="s">
        <v>157</v>
      </c>
      <c r="AY126" s="18" t="s">
        <v>156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83</v>
      </c>
      <c r="BK126" s="217">
        <f>ROUND(I126*H126,2)</f>
        <v>0</v>
      </c>
      <c r="BL126" s="18" t="s">
        <v>321</v>
      </c>
      <c r="BM126" s="216" t="s">
        <v>1804</v>
      </c>
    </row>
    <row r="127" s="2" customFormat="1" ht="16.5" customHeight="1">
      <c r="A127" s="39"/>
      <c r="B127" s="40"/>
      <c r="C127" s="256" t="s">
        <v>426</v>
      </c>
      <c r="D127" s="256" t="s">
        <v>299</v>
      </c>
      <c r="E127" s="257" t="s">
        <v>1805</v>
      </c>
      <c r="F127" s="258" t="s">
        <v>1806</v>
      </c>
      <c r="G127" s="259" t="s">
        <v>295</v>
      </c>
      <c r="H127" s="260">
        <v>2</v>
      </c>
      <c r="I127" s="261"/>
      <c r="J127" s="262">
        <f>ROUND(I127*H127,2)</f>
        <v>0</v>
      </c>
      <c r="K127" s="258" t="s">
        <v>19</v>
      </c>
      <c r="L127" s="263"/>
      <c r="M127" s="264" t="s">
        <v>19</v>
      </c>
      <c r="N127" s="265" t="s">
        <v>46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414</v>
      </c>
      <c r="AT127" s="216" t="s">
        <v>299</v>
      </c>
      <c r="AU127" s="216" t="s">
        <v>157</v>
      </c>
      <c r="AY127" s="18" t="s">
        <v>156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83</v>
      </c>
      <c r="BK127" s="217">
        <f>ROUND(I127*H127,2)</f>
        <v>0</v>
      </c>
      <c r="BL127" s="18" t="s">
        <v>321</v>
      </c>
      <c r="BM127" s="216" t="s">
        <v>1807</v>
      </c>
    </row>
    <row r="128" s="2" customFormat="1" ht="16.5" customHeight="1">
      <c r="A128" s="39"/>
      <c r="B128" s="40"/>
      <c r="C128" s="205" t="s">
        <v>434</v>
      </c>
      <c r="D128" s="205" t="s">
        <v>159</v>
      </c>
      <c r="E128" s="206" t="s">
        <v>1808</v>
      </c>
      <c r="F128" s="207" t="s">
        <v>1809</v>
      </c>
      <c r="G128" s="208" t="s">
        <v>295</v>
      </c>
      <c r="H128" s="209">
        <v>2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46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321</v>
      </c>
      <c r="AT128" s="216" t="s">
        <v>159</v>
      </c>
      <c r="AU128" s="216" t="s">
        <v>157</v>
      </c>
      <c r="AY128" s="18" t="s">
        <v>156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83</v>
      </c>
      <c r="BK128" s="217">
        <f>ROUND(I128*H128,2)</f>
        <v>0</v>
      </c>
      <c r="BL128" s="18" t="s">
        <v>321</v>
      </c>
      <c r="BM128" s="216" t="s">
        <v>1810</v>
      </c>
    </row>
    <row r="129" s="2" customFormat="1" ht="16.5" customHeight="1">
      <c r="A129" s="39"/>
      <c r="B129" s="40"/>
      <c r="C129" s="256" t="s">
        <v>440</v>
      </c>
      <c r="D129" s="256" t="s">
        <v>299</v>
      </c>
      <c r="E129" s="257" t="s">
        <v>1811</v>
      </c>
      <c r="F129" s="258" t="s">
        <v>1812</v>
      </c>
      <c r="G129" s="259" t="s">
        <v>295</v>
      </c>
      <c r="H129" s="260">
        <v>1</v>
      </c>
      <c r="I129" s="261"/>
      <c r="J129" s="262">
        <f>ROUND(I129*H129,2)</f>
        <v>0</v>
      </c>
      <c r="K129" s="258" t="s">
        <v>19</v>
      </c>
      <c r="L129" s="263"/>
      <c r="M129" s="264" t="s">
        <v>19</v>
      </c>
      <c r="N129" s="265" t="s">
        <v>46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414</v>
      </c>
      <c r="AT129" s="216" t="s">
        <v>299</v>
      </c>
      <c r="AU129" s="216" t="s">
        <v>157</v>
      </c>
      <c r="AY129" s="18" t="s">
        <v>156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83</v>
      </c>
      <c r="BK129" s="217">
        <f>ROUND(I129*H129,2)</f>
        <v>0</v>
      </c>
      <c r="BL129" s="18" t="s">
        <v>321</v>
      </c>
      <c r="BM129" s="216" t="s">
        <v>1813</v>
      </c>
    </row>
    <row r="130" s="2" customFormat="1" ht="16.5" customHeight="1">
      <c r="A130" s="39"/>
      <c r="B130" s="40"/>
      <c r="C130" s="205" t="s">
        <v>445</v>
      </c>
      <c r="D130" s="205" t="s">
        <v>159</v>
      </c>
      <c r="E130" s="206" t="s">
        <v>1814</v>
      </c>
      <c r="F130" s="207" t="s">
        <v>1815</v>
      </c>
      <c r="G130" s="208" t="s">
        <v>295</v>
      </c>
      <c r="H130" s="209">
        <v>1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46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321</v>
      </c>
      <c r="AT130" s="216" t="s">
        <v>159</v>
      </c>
      <c r="AU130" s="216" t="s">
        <v>157</v>
      </c>
      <c r="AY130" s="18" t="s">
        <v>156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83</v>
      </c>
      <c r="BK130" s="217">
        <f>ROUND(I130*H130,2)</f>
        <v>0</v>
      </c>
      <c r="BL130" s="18" t="s">
        <v>321</v>
      </c>
      <c r="BM130" s="216" t="s">
        <v>1816</v>
      </c>
    </row>
    <row r="131" s="2" customFormat="1" ht="16.5" customHeight="1">
      <c r="A131" s="39"/>
      <c r="B131" s="40"/>
      <c r="C131" s="205" t="s">
        <v>450</v>
      </c>
      <c r="D131" s="205" t="s">
        <v>159</v>
      </c>
      <c r="E131" s="206" t="s">
        <v>1817</v>
      </c>
      <c r="F131" s="207" t="s">
        <v>1818</v>
      </c>
      <c r="G131" s="208" t="s">
        <v>295</v>
      </c>
      <c r="H131" s="209">
        <v>2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46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321</v>
      </c>
      <c r="AT131" s="216" t="s">
        <v>159</v>
      </c>
      <c r="AU131" s="216" t="s">
        <v>157</v>
      </c>
      <c r="AY131" s="18" t="s">
        <v>156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83</v>
      </c>
      <c r="BK131" s="217">
        <f>ROUND(I131*H131,2)</f>
        <v>0</v>
      </c>
      <c r="BL131" s="18" t="s">
        <v>321</v>
      </c>
      <c r="BM131" s="216" t="s">
        <v>1819</v>
      </c>
    </row>
    <row r="132" s="2" customFormat="1" ht="16.5" customHeight="1">
      <c r="A132" s="39"/>
      <c r="B132" s="40"/>
      <c r="C132" s="205" t="s">
        <v>454</v>
      </c>
      <c r="D132" s="205" t="s">
        <v>159</v>
      </c>
      <c r="E132" s="206" t="s">
        <v>1820</v>
      </c>
      <c r="F132" s="207" t="s">
        <v>1821</v>
      </c>
      <c r="G132" s="208" t="s">
        <v>295</v>
      </c>
      <c r="H132" s="209">
        <v>1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46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321</v>
      </c>
      <c r="AT132" s="216" t="s">
        <v>159</v>
      </c>
      <c r="AU132" s="216" t="s">
        <v>157</v>
      </c>
      <c r="AY132" s="18" t="s">
        <v>156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83</v>
      </c>
      <c r="BK132" s="217">
        <f>ROUND(I132*H132,2)</f>
        <v>0</v>
      </c>
      <c r="BL132" s="18" t="s">
        <v>321</v>
      </c>
      <c r="BM132" s="216" t="s">
        <v>1822</v>
      </c>
    </row>
    <row r="133" s="12" customFormat="1" ht="20.88" customHeight="1">
      <c r="A133" s="12"/>
      <c r="B133" s="189"/>
      <c r="C133" s="190"/>
      <c r="D133" s="191" t="s">
        <v>74</v>
      </c>
      <c r="E133" s="203" t="s">
        <v>1823</v>
      </c>
      <c r="F133" s="203" t="s">
        <v>1824</v>
      </c>
      <c r="G133" s="190"/>
      <c r="H133" s="190"/>
      <c r="I133" s="193"/>
      <c r="J133" s="204">
        <f>BK133</f>
        <v>0</v>
      </c>
      <c r="K133" s="190"/>
      <c r="L133" s="195"/>
      <c r="M133" s="196"/>
      <c r="N133" s="197"/>
      <c r="O133" s="197"/>
      <c r="P133" s="198">
        <f>SUM(P134:P168)</f>
        <v>0</v>
      </c>
      <c r="Q133" s="197"/>
      <c r="R133" s="198">
        <f>SUM(R134:R168)</f>
        <v>0.0050600000000000003</v>
      </c>
      <c r="S133" s="197"/>
      <c r="T133" s="199">
        <f>SUM(T134:T168)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0" t="s">
        <v>85</v>
      </c>
      <c r="AT133" s="201" t="s">
        <v>74</v>
      </c>
      <c r="AU133" s="201" t="s">
        <v>85</v>
      </c>
      <c r="AY133" s="200" t="s">
        <v>156</v>
      </c>
      <c r="BK133" s="202">
        <f>SUM(BK134:BK168)</f>
        <v>0</v>
      </c>
    </row>
    <row r="134" s="2" customFormat="1" ht="16.5" customHeight="1">
      <c r="A134" s="39"/>
      <c r="B134" s="40"/>
      <c r="C134" s="205" t="s">
        <v>458</v>
      </c>
      <c r="D134" s="205" t="s">
        <v>159</v>
      </c>
      <c r="E134" s="206" t="s">
        <v>1825</v>
      </c>
      <c r="F134" s="207" t="s">
        <v>1826</v>
      </c>
      <c r="G134" s="208" t="s">
        <v>295</v>
      </c>
      <c r="H134" s="209">
        <v>46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46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321</v>
      </c>
      <c r="AT134" s="216" t="s">
        <v>159</v>
      </c>
      <c r="AU134" s="216" t="s">
        <v>157</v>
      </c>
      <c r="AY134" s="18" t="s">
        <v>156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83</v>
      </c>
      <c r="BK134" s="217">
        <f>ROUND(I134*H134,2)</f>
        <v>0</v>
      </c>
      <c r="BL134" s="18" t="s">
        <v>321</v>
      </c>
      <c r="BM134" s="216" t="s">
        <v>1827</v>
      </c>
    </row>
    <row r="135" s="2" customFormat="1" ht="16.5" customHeight="1">
      <c r="A135" s="39"/>
      <c r="B135" s="40"/>
      <c r="C135" s="256" t="s">
        <v>462</v>
      </c>
      <c r="D135" s="256" t="s">
        <v>299</v>
      </c>
      <c r="E135" s="257" t="s">
        <v>1828</v>
      </c>
      <c r="F135" s="258" t="s">
        <v>1829</v>
      </c>
      <c r="G135" s="259" t="s">
        <v>295</v>
      </c>
      <c r="H135" s="260">
        <v>46</v>
      </c>
      <c r="I135" s="261"/>
      <c r="J135" s="262">
        <f>ROUND(I135*H135,2)</f>
        <v>0</v>
      </c>
      <c r="K135" s="258" t="s">
        <v>19</v>
      </c>
      <c r="L135" s="263"/>
      <c r="M135" s="264" t="s">
        <v>19</v>
      </c>
      <c r="N135" s="265" t="s">
        <v>46</v>
      </c>
      <c r="O135" s="85"/>
      <c r="P135" s="214">
        <f>O135*H135</f>
        <v>0</v>
      </c>
      <c r="Q135" s="214">
        <v>5.0000000000000002E-05</v>
      </c>
      <c r="R135" s="214">
        <f>Q135*H135</f>
        <v>0.0023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414</v>
      </c>
      <c r="AT135" s="216" t="s">
        <v>299</v>
      </c>
      <c r="AU135" s="216" t="s">
        <v>157</v>
      </c>
      <c r="AY135" s="18" t="s">
        <v>156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83</v>
      </c>
      <c r="BK135" s="217">
        <f>ROUND(I135*H135,2)</f>
        <v>0</v>
      </c>
      <c r="BL135" s="18" t="s">
        <v>321</v>
      </c>
      <c r="BM135" s="216" t="s">
        <v>1830</v>
      </c>
    </row>
    <row r="136" s="2" customFormat="1" ht="16.5" customHeight="1">
      <c r="A136" s="39"/>
      <c r="B136" s="40"/>
      <c r="C136" s="205" t="s">
        <v>466</v>
      </c>
      <c r="D136" s="205" t="s">
        <v>159</v>
      </c>
      <c r="E136" s="206" t="s">
        <v>1831</v>
      </c>
      <c r="F136" s="207" t="s">
        <v>1832</v>
      </c>
      <c r="G136" s="208" t="s">
        <v>295</v>
      </c>
      <c r="H136" s="209">
        <v>1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46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321</v>
      </c>
      <c r="AT136" s="216" t="s">
        <v>159</v>
      </c>
      <c r="AU136" s="216" t="s">
        <v>157</v>
      </c>
      <c r="AY136" s="18" t="s">
        <v>156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83</v>
      </c>
      <c r="BK136" s="217">
        <f>ROUND(I136*H136,2)</f>
        <v>0</v>
      </c>
      <c r="BL136" s="18" t="s">
        <v>321</v>
      </c>
      <c r="BM136" s="216" t="s">
        <v>1833</v>
      </c>
    </row>
    <row r="137" s="2" customFormat="1" ht="24.15" customHeight="1">
      <c r="A137" s="39"/>
      <c r="B137" s="40"/>
      <c r="C137" s="256" t="s">
        <v>470</v>
      </c>
      <c r="D137" s="256" t="s">
        <v>299</v>
      </c>
      <c r="E137" s="257" t="s">
        <v>1834</v>
      </c>
      <c r="F137" s="258" t="s">
        <v>1835</v>
      </c>
      <c r="G137" s="259" t="s">
        <v>295</v>
      </c>
      <c r="H137" s="260">
        <v>1</v>
      </c>
      <c r="I137" s="261"/>
      <c r="J137" s="262">
        <f>ROUND(I137*H137,2)</f>
        <v>0</v>
      </c>
      <c r="K137" s="258" t="s">
        <v>19</v>
      </c>
      <c r="L137" s="263"/>
      <c r="M137" s="264" t="s">
        <v>19</v>
      </c>
      <c r="N137" s="265" t="s">
        <v>46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414</v>
      </c>
      <c r="AT137" s="216" t="s">
        <v>299</v>
      </c>
      <c r="AU137" s="216" t="s">
        <v>157</v>
      </c>
      <c r="AY137" s="18" t="s">
        <v>156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83</v>
      </c>
      <c r="BK137" s="217">
        <f>ROUND(I137*H137,2)</f>
        <v>0</v>
      </c>
      <c r="BL137" s="18" t="s">
        <v>321</v>
      </c>
      <c r="BM137" s="216" t="s">
        <v>1836</v>
      </c>
    </row>
    <row r="138" s="2" customFormat="1" ht="24.15" customHeight="1">
      <c r="A138" s="39"/>
      <c r="B138" s="40"/>
      <c r="C138" s="256" t="s">
        <v>475</v>
      </c>
      <c r="D138" s="256" t="s">
        <v>299</v>
      </c>
      <c r="E138" s="257" t="s">
        <v>1837</v>
      </c>
      <c r="F138" s="258" t="s">
        <v>1838</v>
      </c>
      <c r="G138" s="259" t="s">
        <v>295</v>
      </c>
      <c r="H138" s="260">
        <v>1</v>
      </c>
      <c r="I138" s="261"/>
      <c r="J138" s="262">
        <f>ROUND(I138*H138,2)</f>
        <v>0</v>
      </c>
      <c r="K138" s="258" t="s">
        <v>19</v>
      </c>
      <c r="L138" s="263"/>
      <c r="M138" s="264" t="s">
        <v>19</v>
      </c>
      <c r="N138" s="265" t="s">
        <v>46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414</v>
      </c>
      <c r="AT138" s="216" t="s">
        <v>299</v>
      </c>
      <c r="AU138" s="216" t="s">
        <v>157</v>
      </c>
      <c r="AY138" s="18" t="s">
        <v>156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83</v>
      </c>
      <c r="BK138" s="217">
        <f>ROUND(I138*H138,2)</f>
        <v>0</v>
      </c>
      <c r="BL138" s="18" t="s">
        <v>321</v>
      </c>
      <c r="BM138" s="216" t="s">
        <v>1839</v>
      </c>
    </row>
    <row r="139" s="2" customFormat="1" ht="24.15" customHeight="1">
      <c r="A139" s="39"/>
      <c r="B139" s="40"/>
      <c r="C139" s="256" t="s">
        <v>480</v>
      </c>
      <c r="D139" s="256" t="s">
        <v>299</v>
      </c>
      <c r="E139" s="257" t="s">
        <v>1840</v>
      </c>
      <c r="F139" s="258" t="s">
        <v>1841</v>
      </c>
      <c r="G139" s="259" t="s">
        <v>295</v>
      </c>
      <c r="H139" s="260">
        <v>1</v>
      </c>
      <c r="I139" s="261"/>
      <c r="J139" s="262">
        <f>ROUND(I139*H139,2)</f>
        <v>0</v>
      </c>
      <c r="K139" s="258" t="s">
        <v>19</v>
      </c>
      <c r="L139" s="263"/>
      <c r="M139" s="264" t="s">
        <v>19</v>
      </c>
      <c r="N139" s="265" t="s">
        <v>46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414</v>
      </c>
      <c r="AT139" s="216" t="s">
        <v>299</v>
      </c>
      <c r="AU139" s="216" t="s">
        <v>157</v>
      </c>
      <c r="AY139" s="18" t="s">
        <v>156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83</v>
      </c>
      <c r="BK139" s="217">
        <f>ROUND(I139*H139,2)</f>
        <v>0</v>
      </c>
      <c r="BL139" s="18" t="s">
        <v>321</v>
      </c>
      <c r="BM139" s="216" t="s">
        <v>1842</v>
      </c>
    </row>
    <row r="140" s="2" customFormat="1" ht="16.5" customHeight="1">
      <c r="A140" s="39"/>
      <c r="B140" s="40"/>
      <c r="C140" s="205" t="s">
        <v>483</v>
      </c>
      <c r="D140" s="205" t="s">
        <v>159</v>
      </c>
      <c r="E140" s="206" t="s">
        <v>1843</v>
      </c>
      <c r="F140" s="207" t="s">
        <v>1844</v>
      </c>
      <c r="G140" s="208" t="s">
        <v>295</v>
      </c>
      <c r="H140" s="209">
        <v>5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46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321</v>
      </c>
      <c r="AT140" s="216" t="s">
        <v>159</v>
      </c>
      <c r="AU140" s="216" t="s">
        <v>157</v>
      </c>
      <c r="AY140" s="18" t="s">
        <v>156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83</v>
      </c>
      <c r="BK140" s="217">
        <f>ROUND(I140*H140,2)</f>
        <v>0</v>
      </c>
      <c r="BL140" s="18" t="s">
        <v>321</v>
      </c>
      <c r="BM140" s="216" t="s">
        <v>1845</v>
      </c>
    </row>
    <row r="141" s="2" customFormat="1" ht="16.5" customHeight="1">
      <c r="A141" s="39"/>
      <c r="B141" s="40"/>
      <c r="C141" s="256" t="s">
        <v>487</v>
      </c>
      <c r="D141" s="256" t="s">
        <v>299</v>
      </c>
      <c r="E141" s="257" t="s">
        <v>1846</v>
      </c>
      <c r="F141" s="258" t="s">
        <v>1847</v>
      </c>
      <c r="G141" s="259" t="s">
        <v>295</v>
      </c>
      <c r="H141" s="260">
        <v>2</v>
      </c>
      <c r="I141" s="261"/>
      <c r="J141" s="262">
        <f>ROUND(I141*H141,2)</f>
        <v>0</v>
      </c>
      <c r="K141" s="258" t="s">
        <v>19</v>
      </c>
      <c r="L141" s="263"/>
      <c r="M141" s="264" t="s">
        <v>19</v>
      </c>
      <c r="N141" s="265" t="s">
        <v>46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414</v>
      </c>
      <c r="AT141" s="216" t="s">
        <v>299</v>
      </c>
      <c r="AU141" s="216" t="s">
        <v>157</v>
      </c>
      <c r="AY141" s="18" t="s">
        <v>156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83</v>
      </c>
      <c r="BK141" s="217">
        <f>ROUND(I141*H141,2)</f>
        <v>0</v>
      </c>
      <c r="BL141" s="18" t="s">
        <v>321</v>
      </c>
      <c r="BM141" s="216" t="s">
        <v>1848</v>
      </c>
    </row>
    <row r="142" s="2" customFormat="1" ht="24.15" customHeight="1">
      <c r="A142" s="39"/>
      <c r="B142" s="40"/>
      <c r="C142" s="256" t="s">
        <v>491</v>
      </c>
      <c r="D142" s="256" t="s">
        <v>299</v>
      </c>
      <c r="E142" s="257" t="s">
        <v>1849</v>
      </c>
      <c r="F142" s="258" t="s">
        <v>1850</v>
      </c>
      <c r="G142" s="259" t="s">
        <v>295</v>
      </c>
      <c r="H142" s="260">
        <v>3</v>
      </c>
      <c r="I142" s="261"/>
      <c r="J142" s="262">
        <f>ROUND(I142*H142,2)</f>
        <v>0</v>
      </c>
      <c r="K142" s="258" t="s">
        <v>19</v>
      </c>
      <c r="L142" s="263"/>
      <c r="M142" s="264" t="s">
        <v>19</v>
      </c>
      <c r="N142" s="265" t="s">
        <v>46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414</v>
      </c>
      <c r="AT142" s="216" t="s">
        <v>299</v>
      </c>
      <c r="AU142" s="216" t="s">
        <v>157</v>
      </c>
      <c r="AY142" s="18" t="s">
        <v>156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83</v>
      </c>
      <c r="BK142" s="217">
        <f>ROUND(I142*H142,2)</f>
        <v>0</v>
      </c>
      <c r="BL142" s="18" t="s">
        <v>321</v>
      </c>
      <c r="BM142" s="216" t="s">
        <v>1851</v>
      </c>
    </row>
    <row r="143" s="2" customFormat="1" ht="16.5" customHeight="1">
      <c r="A143" s="39"/>
      <c r="B143" s="40"/>
      <c r="C143" s="205" t="s">
        <v>495</v>
      </c>
      <c r="D143" s="205" t="s">
        <v>159</v>
      </c>
      <c r="E143" s="206" t="s">
        <v>1852</v>
      </c>
      <c r="F143" s="207" t="s">
        <v>1853</v>
      </c>
      <c r="G143" s="208" t="s">
        <v>295</v>
      </c>
      <c r="H143" s="209">
        <v>3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46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321</v>
      </c>
      <c r="AT143" s="216" t="s">
        <v>159</v>
      </c>
      <c r="AU143" s="216" t="s">
        <v>157</v>
      </c>
      <c r="AY143" s="18" t="s">
        <v>156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83</v>
      </c>
      <c r="BK143" s="217">
        <f>ROUND(I143*H143,2)</f>
        <v>0</v>
      </c>
      <c r="BL143" s="18" t="s">
        <v>321</v>
      </c>
      <c r="BM143" s="216" t="s">
        <v>1854</v>
      </c>
    </row>
    <row r="144" s="2" customFormat="1" ht="24.15" customHeight="1">
      <c r="A144" s="39"/>
      <c r="B144" s="40"/>
      <c r="C144" s="256" t="s">
        <v>506</v>
      </c>
      <c r="D144" s="256" t="s">
        <v>299</v>
      </c>
      <c r="E144" s="257" t="s">
        <v>1855</v>
      </c>
      <c r="F144" s="258" t="s">
        <v>1856</v>
      </c>
      <c r="G144" s="259" t="s">
        <v>295</v>
      </c>
      <c r="H144" s="260">
        <v>3</v>
      </c>
      <c r="I144" s="261"/>
      <c r="J144" s="262">
        <f>ROUND(I144*H144,2)</f>
        <v>0</v>
      </c>
      <c r="K144" s="258" t="s">
        <v>19</v>
      </c>
      <c r="L144" s="263"/>
      <c r="M144" s="264" t="s">
        <v>19</v>
      </c>
      <c r="N144" s="265" t="s">
        <v>46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414</v>
      </c>
      <c r="AT144" s="216" t="s">
        <v>299</v>
      </c>
      <c r="AU144" s="216" t="s">
        <v>157</v>
      </c>
      <c r="AY144" s="18" t="s">
        <v>156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83</v>
      </c>
      <c r="BK144" s="217">
        <f>ROUND(I144*H144,2)</f>
        <v>0</v>
      </c>
      <c r="BL144" s="18" t="s">
        <v>321</v>
      </c>
      <c r="BM144" s="216" t="s">
        <v>1857</v>
      </c>
    </row>
    <row r="145" s="2" customFormat="1" ht="16.5" customHeight="1">
      <c r="A145" s="39"/>
      <c r="B145" s="40"/>
      <c r="C145" s="205" t="s">
        <v>511</v>
      </c>
      <c r="D145" s="205" t="s">
        <v>159</v>
      </c>
      <c r="E145" s="206" t="s">
        <v>1858</v>
      </c>
      <c r="F145" s="207" t="s">
        <v>1859</v>
      </c>
      <c r="G145" s="208" t="s">
        <v>295</v>
      </c>
      <c r="H145" s="209">
        <v>2</v>
      </c>
      <c r="I145" s="210"/>
      <c r="J145" s="211">
        <f>ROUND(I145*H145,2)</f>
        <v>0</v>
      </c>
      <c r="K145" s="207" t="s">
        <v>19</v>
      </c>
      <c r="L145" s="45"/>
      <c r="M145" s="212" t="s">
        <v>19</v>
      </c>
      <c r="N145" s="213" t="s">
        <v>46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321</v>
      </c>
      <c r="AT145" s="216" t="s">
        <v>159</v>
      </c>
      <c r="AU145" s="216" t="s">
        <v>157</v>
      </c>
      <c r="AY145" s="18" t="s">
        <v>156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83</v>
      </c>
      <c r="BK145" s="217">
        <f>ROUND(I145*H145,2)</f>
        <v>0</v>
      </c>
      <c r="BL145" s="18" t="s">
        <v>321</v>
      </c>
      <c r="BM145" s="216" t="s">
        <v>1860</v>
      </c>
    </row>
    <row r="146" s="2" customFormat="1" ht="24.15" customHeight="1">
      <c r="A146" s="39"/>
      <c r="B146" s="40"/>
      <c r="C146" s="256" t="s">
        <v>515</v>
      </c>
      <c r="D146" s="256" t="s">
        <v>299</v>
      </c>
      <c r="E146" s="257" t="s">
        <v>1861</v>
      </c>
      <c r="F146" s="258" t="s">
        <v>1862</v>
      </c>
      <c r="G146" s="259" t="s">
        <v>295</v>
      </c>
      <c r="H146" s="260">
        <v>2</v>
      </c>
      <c r="I146" s="261"/>
      <c r="J146" s="262">
        <f>ROUND(I146*H146,2)</f>
        <v>0</v>
      </c>
      <c r="K146" s="258" t="s">
        <v>19</v>
      </c>
      <c r="L146" s="263"/>
      <c r="M146" s="264" t="s">
        <v>19</v>
      </c>
      <c r="N146" s="265" t="s">
        <v>46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414</v>
      </c>
      <c r="AT146" s="216" t="s">
        <v>299</v>
      </c>
      <c r="AU146" s="216" t="s">
        <v>157</v>
      </c>
      <c r="AY146" s="18" t="s">
        <v>156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83</v>
      </c>
      <c r="BK146" s="217">
        <f>ROUND(I146*H146,2)</f>
        <v>0</v>
      </c>
      <c r="BL146" s="18" t="s">
        <v>321</v>
      </c>
      <c r="BM146" s="216" t="s">
        <v>1863</v>
      </c>
    </row>
    <row r="147" s="2" customFormat="1" ht="21.75" customHeight="1">
      <c r="A147" s="39"/>
      <c r="B147" s="40"/>
      <c r="C147" s="205" t="s">
        <v>520</v>
      </c>
      <c r="D147" s="205" t="s">
        <v>159</v>
      </c>
      <c r="E147" s="206" t="s">
        <v>1864</v>
      </c>
      <c r="F147" s="207" t="s">
        <v>1865</v>
      </c>
      <c r="G147" s="208" t="s">
        <v>295</v>
      </c>
      <c r="H147" s="209">
        <v>6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46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321</v>
      </c>
      <c r="AT147" s="216" t="s">
        <v>159</v>
      </c>
      <c r="AU147" s="216" t="s">
        <v>157</v>
      </c>
      <c r="AY147" s="18" t="s">
        <v>156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83</v>
      </c>
      <c r="BK147" s="217">
        <f>ROUND(I147*H147,2)</f>
        <v>0</v>
      </c>
      <c r="BL147" s="18" t="s">
        <v>321</v>
      </c>
      <c r="BM147" s="216" t="s">
        <v>1866</v>
      </c>
    </row>
    <row r="148" s="2" customFormat="1" ht="24.15" customHeight="1">
      <c r="A148" s="39"/>
      <c r="B148" s="40"/>
      <c r="C148" s="256" t="s">
        <v>525</v>
      </c>
      <c r="D148" s="256" t="s">
        <v>299</v>
      </c>
      <c r="E148" s="257" t="s">
        <v>1867</v>
      </c>
      <c r="F148" s="258" t="s">
        <v>1868</v>
      </c>
      <c r="G148" s="259" t="s">
        <v>295</v>
      </c>
      <c r="H148" s="260">
        <v>6</v>
      </c>
      <c r="I148" s="261"/>
      <c r="J148" s="262">
        <f>ROUND(I148*H148,2)</f>
        <v>0</v>
      </c>
      <c r="K148" s="258" t="s">
        <v>19</v>
      </c>
      <c r="L148" s="263"/>
      <c r="M148" s="264" t="s">
        <v>19</v>
      </c>
      <c r="N148" s="265" t="s">
        <v>46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414</v>
      </c>
      <c r="AT148" s="216" t="s">
        <v>299</v>
      </c>
      <c r="AU148" s="216" t="s">
        <v>157</v>
      </c>
      <c r="AY148" s="18" t="s">
        <v>156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83</v>
      </c>
      <c r="BK148" s="217">
        <f>ROUND(I148*H148,2)</f>
        <v>0</v>
      </c>
      <c r="BL148" s="18" t="s">
        <v>321</v>
      </c>
      <c r="BM148" s="216" t="s">
        <v>1869</v>
      </c>
    </row>
    <row r="149" s="2" customFormat="1" ht="21.75" customHeight="1">
      <c r="A149" s="39"/>
      <c r="B149" s="40"/>
      <c r="C149" s="205" t="s">
        <v>530</v>
      </c>
      <c r="D149" s="205" t="s">
        <v>159</v>
      </c>
      <c r="E149" s="206" t="s">
        <v>1870</v>
      </c>
      <c r="F149" s="207" t="s">
        <v>1871</v>
      </c>
      <c r="G149" s="208" t="s">
        <v>295</v>
      </c>
      <c r="H149" s="209">
        <v>5</v>
      </c>
      <c r="I149" s="210"/>
      <c r="J149" s="211">
        <f>ROUND(I149*H149,2)</f>
        <v>0</v>
      </c>
      <c r="K149" s="207" t="s">
        <v>19</v>
      </c>
      <c r="L149" s="45"/>
      <c r="M149" s="212" t="s">
        <v>19</v>
      </c>
      <c r="N149" s="213" t="s">
        <v>46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321</v>
      </c>
      <c r="AT149" s="216" t="s">
        <v>159</v>
      </c>
      <c r="AU149" s="216" t="s">
        <v>157</v>
      </c>
      <c r="AY149" s="18" t="s">
        <v>156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83</v>
      </c>
      <c r="BK149" s="217">
        <f>ROUND(I149*H149,2)</f>
        <v>0</v>
      </c>
      <c r="BL149" s="18" t="s">
        <v>321</v>
      </c>
      <c r="BM149" s="216" t="s">
        <v>1872</v>
      </c>
    </row>
    <row r="150" s="2" customFormat="1" ht="24.15" customHeight="1">
      <c r="A150" s="39"/>
      <c r="B150" s="40"/>
      <c r="C150" s="256" t="s">
        <v>537</v>
      </c>
      <c r="D150" s="256" t="s">
        <v>299</v>
      </c>
      <c r="E150" s="257" t="s">
        <v>1873</v>
      </c>
      <c r="F150" s="258" t="s">
        <v>1874</v>
      </c>
      <c r="G150" s="259" t="s">
        <v>295</v>
      </c>
      <c r="H150" s="260">
        <v>5</v>
      </c>
      <c r="I150" s="261"/>
      <c r="J150" s="262">
        <f>ROUND(I150*H150,2)</f>
        <v>0</v>
      </c>
      <c r="K150" s="258" t="s">
        <v>19</v>
      </c>
      <c r="L150" s="263"/>
      <c r="M150" s="264" t="s">
        <v>19</v>
      </c>
      <c r="N150" s="265" t="s">
        <v>46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414</v>
      </c>
      <c r="AT150" s="216" t="s">
        <v>299</v>
      </c>
      <c r="AU150" s="216" t="s">
        <v>157</v>
      </c>
      <c r="AY150" s="18" t="s">
        <v>156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83</v>
      </c>
      <c r="BK150" s="217">
        <f>ROUND(I150*H150,2)</f>
        <v>0</v>
      </c>
      <c r="BL150" s="18" t="s">
        <v>321</v>
      </c>
      <c r="BM150" s="216" t="s">
        <v>1875</v>
      </c>
    </row>
    <row r="151" s="2" customFormat="1" ht="24.15" customHeight="1">
      <c r="A151" s="39"/>
      <c r="B151" s="40"/>
      <c r="C151" s="256" t="s">
        <v>543</v>
      </c>
      <c r="D151" s="256" t="s">
        <v>299</v>
      </c>
      <c r="E151" s="257" t="s">
        <v>1876</v>
      </c>
      <c r="F151" s="258" t="s">
        <v>1877</v>
      </c>
      <c r="G151" s="259" t="s">
        <v>295</v>
      </c>
      <c r="H151" s="260">
        <v>110</v>
      </c>
      <c r="I151" s="261"/>
      <c r="J151" s="262">
        <f>ROUND(I151*H151,2)</f>
        <v>0</v>
      </c>
      <c r="K151" s="258" t="s">
        <v>19</v>
      </c>
      <c r="L151" s="263"/>
      <c r="M151" s="264" t="s">
        <v>19</v>
      </c>
      <c r="N151" s="265" t="s">
        <v>46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414</v>
      </c>
      <c r="AT151" s="216" t="s">
        <v>299</v>
      </c>
      <c r="AU151" s="216" t="s">
        <v>157</v>
      </c>
      <c r="AY151" s="18" t="s">
        <v>156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83</v>
      </c>
      <c r="BK151" s="217">
        <f>ROUND(I151*H151,2)</f>
        <v>0</v>
      </c>
      <c r="BL151" s="18" t="s">
        <v>321</v>
      </c>
      <c r="BM151" s="216" t="s">
        <v>1878</v>
      </c>
    </row>
    <row r="152" s="2" customFormat="1" ht="24.15" customHeight="1">
      <c r="A152" s="39"/>
      <c r="B152" s="40"/>
      <c r="C152" s="205" t="s">
        <v>561</v>
      </c>
      <c r="D152" s="205" t="s">
        <v>159</v>
      </c>
      <c r="E152" s="206" t="s">
        <v>1879</v>
      </c>
      <c r="F152" s="207" t="s">
        <v>1880</v>
      </c>
      <c r="G152" s="208" t="s">
        <v>295</v>
      </c>
      <c r="H152" s="209">
        <v>2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46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321</v>
      </c>
      <c r="AT152" s="216" t="s">
        <v>159</v>
      </c>
      <c r="AU152" s="216" t="s">
        <v>157</v>
      </c>
      <c r="AY152" s="18" t="s">
        <v>156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83</v>
      </c>
      <c r="BK152" s="217">
        <f>ROUND(I152*H152,2)</f>
        <v>0</v>
      </c>
      <c r="BL152" s="18" t="s">
        <v>321</v>
      </c>
      <c r="BM152" s="216" t="s">
        <v>1881</v>
      </c>
    </row>
    <row r="153" s="2" customFormat="1" ht="24.15" customHeight="1">
      <c r="A153" s="39"/>
      <c r="B153" s="40"/>
      <c r="C153" s="256" t="s">
        <v>567</v>
      </c>
      <c r="D153" s="256" t="s">
        <v>299</v>
      </c>
      <c r="E153" s="257" t="s">
        <v>1882</v>
      </c>
      <c r="F153" s="258" t="s">
        <v>1883</v>
      </c>
      <c r="G153" s="259" t="s">
        <v>295</v>
      </c>
      <c r="H153" s="260">
        <v>2</v>
      </c>
      <c r="I153" s="261"/>
      <c r="J153" s="262">
        <f>ROUND(I153*H153,2)</f>
        <v>0</v>
      </c>
      <c r="K153" s="258" t="s">
        <v>19</v>
      </c>
      <c r="L153" s="263"/>
      <c r="M153" s="264" t="s">
        <v>19</v>
      </c>
      <c r="N153" s="265" t="s">
        <v>46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414</v>
      </c>
      <c r="AT153" s="216" t="s">
        <v>299</v>
      </c>
      <c r="AU153" s="216" t="s">
        <v>157</v>
      </c>
      <c r="AY153" s="18" t="s">
        <v>156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83</v>
      </c>
      <c r="BK153" s="217">
        <f>ROUND(I153*H153,2)</f>
        <v>0</v>
      </c>
      <c r="BL153" s="18" t="s">
        <v>321</v>
      </c>
      <c r="BM153" s="216" t="s">
        <v>1884</v>
      </c>
    </row>
    <row r="154" s="2" customFormat="1" ht="24.15" customHeight="1">
      <c r="A154" s="39"/>
      <c r="B154" s="40"/>
      <c r="C154" s="256" t="s">
        <v>574</v>
      </c>
      <c r="D154" s="256" t="s">
        <v>299</v>
      </c>
      <c r="E154" s="257" t="s">
        <v>1885</v>
      </c>
      <c r="F154" s="258" t="s">
        <v>1886</v>
      </c>
      <c r="G154" s="259" t="s">
        <v>295</v>
      </c>
      <c r="H154" s="260">
        <v>2</v>
      </c>
      <c r="I154" s="261"/>
      <c r="J154" s="262">
        <f>ROUND(I154*H154,2)</f>
        <v>0</v>
      </c>
      <c r="K154" s="258" t="s">
        <v>19</v>
      </c>
      <c r="L154" s="263"/>
      <c r="M154" s="264" t="s">
        <v>19</v>
      </c>
      <c r="N154" s="265" t="s">
        <v>46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414</v>
      </c>
      <c r="AT154" s="216" t="s">
        <v>299</v>
      </c>
      <c r="AU154" s="216" t="s">
        <v>157</v>
      </c>
      <c r="AY154" s="18" t="s">
        <v>156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83</v>
      </c>
      <c r="BK154" s="217">
        <f>ROUND(I154*H154,2)</f>
        <v>0</v>
      </c>
      <c r="BL154" s="18" t="s">
        <v>321</v>
      </c>
      <c r="BM154" s="216" t="s">
        <v>1887</v>
      </c>
    </row>
    <row r="155" s="2" customFormat="1" ht="16.5" customHeight="1">
      <c r="A155" s="39"/>
      <c r="B155" s="40"/>
      <c r="C155" s="205" t="s">
        <v>578</v>
      </c>
      <c r="D155" s="205" t="s">
        <v>159</v>
      </c>
      <c r="E155" s="206" t="s">
        <v>1888</v>
      </c>
      <c r="F155" s="207" t="s">
        <v>1889</v>
      </c>
      <c r="G155" s="208" t="s">
        <v>295</v>
      </c>
      <c r="H155" s="209">
        <v>16</v>
      </c>
      <c r="I155" s="210"/>
      <c r="J155" s="211">
        <f>ROUND(I155*H155,2)</f>
        <v>0</v>
      </c>
      <c r="K155" s="207" t="s">
        <v>19</v>
      </c>
      <c r="L155" s="45"/>
      <c r="M155" s="212" t="s">
        <v>19</v>
      </c>
      <c r="N155" s="213" t="s">
        <v>46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321</v>
      </c>
      <c r="AT155" s="216" t="s">
        <v>159</v>
      </c>
      <c r="AU155" s="216" t="s">
        <v>157</v>
      </c>
      <c r="AY155" s="18" t="s">
        <v>156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83</v>
      </c>
      <c r="BK155" s="217">
        <f>ROUND(I155*H155,2)</f>
        <v>0</v>
      </c>
      <c r="BL155" s="18" t="s">
        <v>321</v>
      </c>
      <c r="BM155" s="216" t="s">
        <v>1890</v>
      </c>
    </row>
    <row r="156" s="2" customFormat="1" ht="24.15" customHeight="1">
      <c r="A156" s="39"/>
      <c r="B156" s="40"/>
      <c r="C156" s="256" t="s">
        <v>582</v>
      </c>
      <c r="D156" s="256" t="s">
        <v>299</v>
      </c>
      <c r="E156" s="257" t="s">
        <v>1891</v>
      </c>
      <c r="F156" s="258" t="s">
        <v>1892</v>
      </c>
      <c r="G156" s="259" t="s">
        <v>295</v>
      </c>
      <c r="H156" s="260">
        <v>16</v>
      </c>
      <c r="I156" s="261"/>
      <c r="J156" s="262">
        <f>ROUND(I156*H156,2)</f>
        <v>0</v>
      </c>
      <c r="K156" s="258" t="s">
        <v>19</v>
      </c>
      <c r="L156" s="263"/>
      <c r="M156" s="264" t="s">
        <v>19</v>
      </c>
      <c r="N156" s="265" t="s">
        <v>46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414</v>
      </c>
      <c r="AT156" s="216" t="s">
        <v>299</v>
      </c>
      <c r="AU156" s="216" t="s">
        <v>157</v>
      </c>
      <c r="AY156" s="18" t="s">
        <v>156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83</v>
      </c>
      <c r="BK156" s="217">
        <f>ROUND(I156*H156,2)</f>
        <v>0</v>
      </c>
      <c r="BL156" s="18" t="s">
        <v>321</v>
      </c>
      <c r="BM156" s="216" t="s">
        <v>1893</v>
      </c>
    </row>
    <row r="157" s="2" customFormat="1" ht="24.15" customHeight="1">
      <c r="A157" s="39"/>
      <c r="B157" s="40"/>
      <c r="C157" s="256" t="s">
        <v>589</v>
      </c>
      <c r="D157" s="256" t="s">
        <v>299</v>
      </c>
      <c r="E157" s="257" t="s">
        <v>1894</v>
      </c>
      <c r="F157" s="258" t="s">
        <v>1895</v>
      </c>
      <c r="G157" s="259" t="s">
        <v>295</v>
      </c>
      <c r="H157" s="260">
        <v>16</v>
      </c>
      <c r="I157" s="261"/>
      <c r="J157" s="262">
        <f>ROUND(I157*H157,2)</f>
        <v>0</v>
      </c>
      <c r="K157" s="258" t="s">
        <v>19</v>
      </c>
      <c r="L157" s="263"/>
      <c r="M157" s="264" t="s">
        <v>19</v>
      </c>
      <c r="N157" s="265" t="s">
        <v>46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414</v>
      </c>
      <c r="AT157" s="216" t="s">
        <v>299</v>
      </c>
      <c r="AU157" s="216" t="s">
        <v>157</v>
      </c>
      <c r="AY157" s="18" t="s">
        <v>156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83</v>
      </c>
      <c r="BK157" s="217">
        <f>ROUND(I157*H157,2)</f>
        <v>0</v>
      </c>
      <c r="BL157" s="18" t="s">
        <v>321</v>
      </c>
      <c r="BM157" s="216" t="s">
        <v>1896</v>
      </c>
    </row>
    <row r="158" s="2" customFormat="1" ht="21.75" customHeight="1">
      <c r="A158" s="39"/>
      <c r="B158" s="40"/>
      <c r="C158" s="205" t="s">
        <v>595</v>
      </c>
      <c r="D158" s="205" t="s">
        <v>159</v>
      </c>
      <c r="E158" s="206" t="s">
        <v>1897</v>
      </c>
      <c r="F158" s="207" t="s">
        <v>1898</v>
      </c>
      <c r="G158" s="208" t="s">
        <v>295</v>
      </c>
      <c r="H158" s="209">
        <v>16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46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321</v>
      </c>
      <c r="AT158" s="216" t="s">
        <v>159</v>
      </c>
      <c r="AU158" s="216" t="s">
        <v>157</v>
      </c>
      <c r="AY158" s="18" t="s">
        <v>156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83</v>
      </c>
      <c r="BK158" s="217">
        <f>ROUND(I158*H158,2)</f>
        <v>0</v>
      </c>
      <c r="BL158" s="18" t="s">
        <v>321</v>
      </c>
      <c r="BM158" s="216" t="s">
        <v>1899</v>
      </c>
    </row>
    <row r="159" s="2" customFormat="1" ht="24.15" customHeight="1">
      <c r="A159" s="39"/>
      <c r="B159" s="40"/>
      <c r="C159" s="256" t="s">
        <v>600</v>
      </c>
      <c r="D159" s="256" t="s">
        <v>299</v>
      </c>
      <c r="E159" s="257" t="s">
        <v>1900</v>
      </c>
      <c r="F159" s="258" t="s">
        <v>1901</v>
      </c>
      <c r="G159" s="259" t="s">
        <v>295</v>
      </c>
      <c r="H159" s="260">
        <v>16</v>
      </c>
      <c r="I159" s="261"/>
      <c r="J159" s="262">
        <f>ROUND(I159*H159,2)</f>
        <v>0</v>
      </c>
      <c r="K159" s="258" t="s">
        <v>19</v>
      </c>
      <c r="L159" s="263"/>
      <c r="M159" s="264" t="s">
        <v>19</v>
      </c>
      <c r="N159" s="265" t="s">
        <v>46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414</v>
      </c>
      <c r="AT159" s="216" t="s">
        <v>299</v>
      </c>
      <c r="AU159" s="216" t="s">
        <v>157</v>
      </c>
      <c r="AY159" s="18" t="s">
        <v>156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83</v>
      </c>
      <c r="BK159" s="217">
        <f>ROUND(I159*H159,2)</f>
        <v>0</v>
      </c>
      <c r="BL159" s="18" t="s">
        <v>321</v>
      </c>
      <c r="BM159" s="216" t="s">
        <v>1902</v>
      </c>
    </row>
    <row r="160" s="2" customFormat="1" ht="24.15" customHeight="1">
      <c r="A160" s="39"/>
      <c r="B160" s="40"/>
      <c r="C160" s="205" t="s">
        <v>607</v>
      </c>
      <c r="D160" s="205" t="s">
        <v>159</v>
      </c>
      <c r="E160" s="206" t="s">
        <v>1903</v>
      </c>
      <c r="F160" s="207" t="s">
        <v>1904</v>
      </c>
      <c r="G160" s="208" t="s">
        <v>295</v>
      </c>
      <c r="H160" s="209">
        <v>46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46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321</v>
      </c>
      <c r="AT160" s="216" t="s">
        <v>159</v>
      </c>
      <c r="AU160" s="216" t="s">
        <v>157</v>
      </c>
      <c r="AY160" s="18" t="s">
        <v>156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83</v>
      </c>
      <c r="BK160" s="217">
        <f>ROUND(I160*H160,2)</f>
        <v>0</v>
      </c>
      <c r="BL160" s="18" t="s">
        <v>321</v>
      </c>
      <c r="BM160" s="216" t="s">
        <v>1905</v>
      </c>
    </row>
    <row r="161" s="2" customFormat="1" ht="24.15" customHeight="1">
      <c r="A161" s="39"/>
      <c r="B161" s="40"/>
      <c r="C161" s="256" t="s">
        <v>614</v>
      </c>
      <c r="D161" s="256" t="s">
        <v>299</v>
      </c>
      <c r="E161" s="257" t="s">
        <v>1906</v>
      </c>
      <c r="F161" s="258" t="s">
        <v>1907</v>
      </c>
      <c r="G161" s="259" t="s">
        <v>295</v>
      </c>
      <c r="H161" s="260">
        <v>92</v>
      </c>
      <c r="I161" s="261"/>
      <c r="J161" s="262">
        <f>ROUND(I161*H161,2)</f>
        <v>0</v>
      </c>
      <c r="K161" s="258" t="s">
        <v>19</v>
      </c>
      <c r="L161" s="263"/>
      <c r="M161" s="264" t="s">
        <v>19</v>
      </c>
      <c r="N161" s="265" t="s">
        <v>46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414</v>
      </c>
      <c r="AT161" s="216" t="s">
        <v>299</v>
      </c>
      <c r="AU161" s="216" t="s">
        <v>157</v>
      </c>
      <c r="AY161" s="18" t="s">
        <v>156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83</v>
      </c>
      <c r="BK161" s="217">
        <f>ROUND(I161*H161,2)</f>
        <v>0</v>
      </c>
      <c r="BL161" s="18" t="s">
        <v>321</v>
      </c>
      <c r="BM161" s="216" t="s">
        <v>1908</v>
      </c>
    </row>
    <row r="162" s="2" customFormat="1" ht="24.15" customHeight="1">
      <c r="A162" s="39"/>
      <c r="B162" s="40"/>
      <c r="C162" s="256" t="s">
        <v>621</v>
      </c>
      <c r="D162" s="256" t="s">
        <v>299</v>
      </c>
      <c r="E162" s="257" t="s">
        <v>1909</v>
      </c>
      <c r="F162" s="258" t="s">
        <v>1910</v>
      </c>
      <c r="G162" s="259" t="s">
        <v>295</v>
      </c>
      <c r="H162" s="260">
        <v>46</v>
      </c>
      <c r="I162" s="261"/>
      <c r="J162" s="262">
        <f>ROUND(I162*H162,2)</f>
        <v>0</v>
      </c>
      <c r="K162" s="258" t="s">
        <v>19</v>
      </c>
      <c r="L162" s="263"/>
      <c r="M162" s="264" t="s">
        <v>19</v>
      </c>
      <c r="N162" s="265" t="s">
        <v>46</v>
      </c>
      <c r="O162" s="85"/>
      <c r="P162" s="214">
        <f>O162*H162</f>
        <v>0</v>
      </c>
      <c r="Q162" s="214">
        <v>4.0000000000000003E-05</v>
      </c>
      <c r="R162" s="214">
        <f>Q162*H162</f>
        <v>0.0018400000000000001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414</v>
      </c>
      <c r="AT162" s="216" t="s">
        <v>299</v>
      </c>
      <c r="AU162" s="216" t="s">
        <v>157</v>
      </c>
      <c r="AY162" s="18" t="s">
        <v>156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83</v>
      </c>
      <c r="BK162" s="217">
        <f>ROUND(I162*H162,2)</f>
        <v>0</v>
      </c>
      <c r="BL162" s="18" t="s">
        <v>321</v>
      </c>
      <c r="BM162" s="216" t="s">
        <v>1911</v>
      </c>
    </row>
    <row r="163" s="2" customFormat="1" ht="24.15" customHeight="1">
      <c r="A163" s="39"/>
      <c r="B163" s="40"/>
      <c r="C163" s="256" t="s">
        <v>627</v>
      </c>
      <c r="D163" s="256" t="s">
        <v>299</v>
      </c>
      <c r="E163" s="257" t="s">
        <v>1912</v>
      </c>
      <c r="F163" s="258" t="s">
        <v>1913</v>
      </c>
      <c r="G163" s="259" t="s">
        <v>295</v>
      </c>
      <c r="H163" s="260">
        <v>46</v>
      </c>
      <c r="I163" s="261"/>
      <c r="J163" s="262">
        <f>ROUND(I163*H163,2)</f>
        <v>0</v>
      </c>
      <c r="K163" s="258" t="s">
        <v>19</v>
      </c>
      <c r="L163" s="263"/>
      <c r="M163" s="264" t="s">
        <v>19</v>
      </c>
      <c r="N163" s="265" t="s">
        <v>46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414</v>
      </c>
      <c r="AT163" s="216" t="s">
        <v>299</v>
      </c>
      <c r="AU163" s="216" t="s">
        <v>157</v>
      </c>
      <c r="AY163" s="18" t="s">
        <v>156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83</v>
      </c>
      <c r="BK163" s="217">
        <f>ROUND(I163*H163,2)</f>
        <v>0</v>
      </c>
      <c r="BL163" s="18" t="s">
        <v>321</v>
      </c>
      <c r="BM163" s="216" t="s">
        <v>1914</v>
      </c>
    </row>
    <row r="164" s="2" customFormat="1" ht="24.15" customHeight="1">
      <c r="A164" s="39"/>
      <c r="B164" s="40"/>
      <c r="C164" s="256" t="s">
        <v>636</v>
      </c>
      <c r="D164" s="256" t="s">
        <v>299</v>
      </c>
      <c r="E164" s="257" t="s">
        <v>1915</v>
      </c>
      <c r="F164" s="258" t="s">
        <v>1916</v>
      </c>
      <c r="G164" s="259" t="s">
        <v>295</v>
      </c>
      <c r="H164" s="260">
        <v>46</v>
      </c>
      <c r="I164" s="261"/>
      <c r="J164" s="262">
        <f>ROUND(I164*H164,2)</f>
        <v>0</v>
      </c>
      <c r="K164" s="258" t="s">
        <v>19</v>
      </c>
      <c r="L164" s="263"/>
      <c r="M164" s="264" t="s">
        <v>19</v>
      </c>
      <c r="N164" s="265" t="s">
        <v>46</v>
      </c>
      <c r="O164" s="85"/>
      <c r="P164" s="214">
        <f>O164*H164</f>
        <v>0</v>
      </c>
      <c r="Q164" s="214">
        <v>2.0000000000000002E-05</v>
      </c>
      <c r="R164" s="214">
        <f>Q164*H164</f>
        <v>0.00092000000000000003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414</v>
      </c>
      <c r="AT164" s="216" t="s">
        <v>299</v>
      </c>
      <c r="AU164" s="216" t="s">
        <v>157</v>
      </c>
      <c r="AY164" s="18" t="s">
        <v>156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83</v>
      </c>
      <c r="BK164" s="217">
        <f>ROUND(I164*H164,2)</f>
        <v>0</v>
      </c>
      <c r="BL164" s="18" t="s">
        <v>321</v>
      </c>
      <c r="BM164" s="216" t="s">
        <v>1917</v>
      </c>
    </row>
    <row r="165" s="2" customFormat="1" ht="16.5" customHeight="1">
      <c r="A165" s="39"/>
      <c r="B165" s="40"/>
      <c r="C165" s="205" t="s">
        <v>649</v>
      </c>
      <c r="D165" s="205" t="s">
        <v>159</v>
      </c>
      <c r="E165" s="206" t="s">
        <v>1918</v>
      </c>
      <c r="F165" s="207" t="s">
        <v>1919</v>
      </c>
      <c r="G165" s="208" t="s">
        <v>295</v>
      </c>
      <c r="H165" s="209">
        <v>92</v>
      </c>
      <c r="I165" s="210"/>
      <c r="J165" s="211">
        <f>ROUND(I165*H165,2)</f>
        <v>0</v>
      </c>
      <c r="K165" s="207" t="s">
        <v>19</v>
      </c>
      <c r="L165" s="45"/>
      <c r="M165" s="212" t="s">
        <v>19</v>
      </c>
      <c r="N165" s="213" t="s">
        <v>46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321</v>
      </c>
      <c r="AT165" s="216" t="s">
        <v>159</v>
      </c>
      <c r="AU165" s="216" t="s">
        <v>157</v>
      </c>
      <c r="AY165" s="18" t="s">
        <v>156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83</v>
      </c>
      <c r="BK165" s="217">
        <f>ROUND(I165*H165,2)</f>
        <v>0</v>
      </c>
      <c r="BL165" s="18" t="s">
        <v>321</v>
      </c>
      <c r="BM165" s="216" t="s">
        <v>1920</v>
      </c>
    </row>
    <row r="166" s="2" customFormat="1" ht="16.5" customHeight="1">
      <c r="A166" s="39"/>
      <c r="B166" s="40"/>
      <c r="C166" s="205" t="s">
        <v>654</v>
      </c>
      <c r="D166" s="205" t="s">
        <v>159</v>
      </c>
      <c r="E166" s="206" t="s">
        <v>1921</v>
      </c>
      <c r="F166" s="207" t="s">
        <v>1922</v>
      </c>
      <c r="G166" s="208" t="s">
        <v>295</v>
      </c>
      <c r="H166" s="209">
        <v>5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46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321</v>
      </c>
      <c r="AT166" s="216" t="s">
        <v>159</v>
      </c>
      <c r="AU166" s="216" t="s">
        <v>157</v>
      </c>
      <c r="AY166" s="18" t="s">
        <v>156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83</v>
      </c>
      <c r="BK166" s="217">
        <f>ROUND(I166*H166,2)</f>
        <v>0</v>
      </c>
      <c r="BL166" s="18" t="s">
        <v>321</v>
      </c>
      <c r="BM166" s="216" t="s">
        <v>1923</v>
      </c>
    </row>
    <row r="167" s="2" customFormat="1" ht="16.5" customHeight="1">
      <c r="A167" s="39"/>
      <c r="B167" s="40"/>
      <c r="C167" s="205" t="s">
        <v>659</v>
      </c>
      <c r="D167" s="205" t="s">
        <v>159</v>
      </c>
      <c r="E167" s="206" t="s">
        <v>1924</v>
      </c>
      <c r="F167" s="207" t="s">
        <v>1925</v>
      </c>
      <c r="G167" s="208" t="s">
        <v>295</v>
      </c>
      <c r="H167" s="209">
        <v>110</v>
      </c>
      <c r="I167" s="210"/>
      <c r="J167" s="211">
        <f>ROUND(I167*H167,2)</f>
        <v>0</v>
      </c>
      <c r="K167" s="207" t="s">
        <v>19</v>
      </c>
      <c r="L167" s="45"/>
      <c r="M167" s="212" t="s">
        <v>19</v>
      </c>
      <c r="N167" s="213" t="s">
        <v>46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321</v>
      </c>
      <c r="AT167" s="216" t="s">
        <v>159</v>
      </c>
      <c r="AU167" s="216" t="s">
        <v>157</v>
      </c>
      <c r="AY167" s="18" t="s">
        <v>156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83</v>
      </c>
      <c r="BK167" s="217">
        <f>ROUND(I167*H167,2)</f>
        <v>0</v>
      </c>
      <c r="BL167" s="18" t="s">
        <v>321</v>
      </c>
      <c r="BM167" s="216" t="s">
        <v>1926</v>
      </c>
    </row>
    <row r="168" s="2" customFormat="1" ht="16.5" customHeight="1">
      <c r="A168" s="39"/>
      <c r="B168" s="40"/>
      <c r="C168" s="205" t="s">
        <v>668</v>
      </c>
      <c r="D168" s="205" t="s">
        <v>159</v>
      </c>
      <c r="E168" s="206" t="s">
        <v>1927</v>
      </c>
      <c r="F168" s="207" t="s">
        <v>1928</v>
      </c>
      <c r="G168" s="208" t="s">
        <v>295</v>
      </c>
      <c r="H168" s="209">
        <v>8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46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321</v>
      </c>
      <c r="AT168" s="216" t="s">
        <v>159</v>
      </c>
      <c r="AU168" s="216" t="s">
        <v>157</v>
      </c>
      <c r="AY168" s="18" t="s">
        <v>156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83</v>
      </c>
      <c r="BK168" s="217">
        <f>ROUND(I168*H168,2)</f>
        <v>0</v>
      </c>
      <c r="BL168" s="18" t="s">
        <v>321</v>
      </c>
      <c r="BM168" s="216" t="s">
        <v>1929</v>
      </c>
    </row>
    <row r="169" s="12" customFormat="1" ht="20.88" customHeight="1">
      <c r="A169" s="12"/>
      <c r="B169" s="189"/>
      <c r="C169" s="190"/>
      <c r="D169" s="191" t="s">
        <v>74</v>
      </c>
      <c r="E169" s="203" t="s">
        <v>1930</v>
      </c>
      <c r="F169" s="203" t="s">
        <v>1931</v>
      </c>
      <c r="G169" s="190"/>
      <c r="H169" s="190"/>
      <c r="I169" s="193"/>
      <c r="J169" s="204">
        <f>BK169</f>
        <v>0</v>
      </c>
      <c r="K169" s="190"/>
      <c r="L169" s="195"/>
      <c r="M169" s="196"/>
      <c r="N169" s="197"/>
      <c r="O169" s="197"/>
      <c r="P169" s="198">
        <f>SUM(P170:P198)</f>
        <v>0</v>
      </c>
      <c r="Q169" s="197"/>
      <c r="R169" s="198">
        <f>SUM(R170:R198)</f>
        <v>0.0032500000000000003</v>
      </c>
      <c r="S169" s="197"/>
      <c r="T169" s="199">
        <f>SUM(T170:T198)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0" t="s">
        <v>85</v>
      </c>
      <c r="AT169" s="201" t="s">
        <v>74</v>
      </c>
      <c r="AU169" s="201" t="s">
        <v>85</v>
      </c>
      <c r="AY169" s="200" t="s">
        <v>156</v>
      </c>
      <c r="BK169" s="202">
        <f>SUM(BK170:BK198)</f>
        <v>0</v>
      </c>
    </row>
    <row r="170" s="2" customFormat="1" ht="16.5" customHeight="1">
      <c r="A170" s="39"/>
      <c r="B170" s="40"/>
      <c r="C170" s="205" t="s">
        <v>677</v>
      </c>
      <c r="D170" s="205" t="s">
        <v>159</v>
      </c>
      <c r="E170" s="206" t="s">
        <v>1825</v>
      </c>
      <c r="F170" s="207" t="s">
        <v>1826</v>
      </c>
      <c r="G170" s="208" t="s">
        <v>295</v>
      </c>
      <c r="H170" s="209">
        <v>65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46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321</v>
      </c>
      <c r="AT170" s="216" t="s">
        <v>159</v>
      </c>
      <c r="AU170" s="216" t="s">
        <v>157</v>
      </c>
      <c r="AY170" s="18" t="s">
        <v>156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83</v>
      </c>
      <c r="BK170" s="217">
        <f>ROUND(I170*H170,2)</f>
        <v>0</v>
      </c>
      <c r="BL170" s="18" t="s">
        <v>321</v>
      </c>
      <c r="BM170" s="216" t="s">
        <v>1932</v>
      </c>
    </row>
    <row r="171" s="2" customFormat="1" ht="16.5" customHeight="1">
      <c r="A171" s="39"/>
      <c r="B171" s="40"/>
      <c r="C171" s="256" t="s">
        <v>699</v>
      </c>
      <c r="D171" s="256" t="s">
        <v>299</v>
      </c>
      <c r="E171" s="257" t="s">
        <v>1828</v>
      </c>
      <c r="F171" s="258" t="s">
        <v>1829</v>
      </c>
      <c r="G171" s="259" t="s">
        <v>295</v>
      </c>
      <c r="H171" s="260">
        <v>65</v>
      </c>
      <c r="I171" s="261"/>
      <c r="J171" s="262">
        <f>ROUND(I171*H171,2)</f>
        <v>0</v>
      </c>
      <c r="K171" s="258" t="s">
        <v>19</v>
      </c>
      <c r="L171" s="263"/>
      <c r="M171" s="264" t="s">
        <v>19</v>
      </c>
      <c r="N171" s="265" t="s">
        <v>46</v>
      </c>
      <c r="O171" s="85"/>
      <c r="P171" s="214">
        <f>O171*H171</f>
        <v>0</v>
      </c>
      <c r="Q171" s="214">
        <v>5.0000000000000002E-05</v>
      </c>
      <c r="R171" s="214">
        <f>Q171*H171</f>
        <v>0.0032500000000000003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414</v>
      </c>
      <c r="AT171" s="216" t="s">
        <v>299</v>
      </c>
      <c r="AU171" s="216" t="s">
        <v>157</v>
      </c>
      <c r="AY171" s="18" t="s">
        <v>156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83</v>
      </c>
      <c r="BK171" s="217">
        <f>ROUND(I171*H171,2)</f>
        <v>0</v>
      </c>
      <c r="BL171" s="18" t="s">
        <v>321</v>
      </c>
      <c r="BM171" s="216" t="s">
        <v>1933</v>
      </c>
    </row>
    <row r="172" s="2" customFormat="1" ht="16.5" customHeight="1">
      <c r="A172" s="39"/>
      <c r="B172" s="40"/>
      <c r="C172" s="205" t="s">
        <v>705</v>
      </c>
      <c r="D172" s="205" t="s">
        <v>159</v>
      </c>
      <c r="E172" s="206" t="s">
        <v>1934</v>
      </c>
      <c r="F172" s="207" t="s">
        <v>1935</v>
      </c>
      <c r="G172" s="208" t="s">
        <v>295</v>
      </c>
      <c r="H172" s="209">
        <v>25</v>
      </c>
      <c r="I172" s="210"/>
      <c r="J172" s="211">
        <f>ROUND(I172*H172,2)</f>
        <v>0</v>
      </c>
      <c r="K172" s="207" t="s">
        <v>19</v>
      </c>
      <c r="L172" s="45"/>
      <c r="M172" s="212" t="s">
        <v>19</v>
      </c>
      <c r="N172" s="213" t="s">
        <v>46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321</v>
      </c>
      <c r="AT172" s="216" t="s">
        <v>159</v>
      </c>
      <c r="AU172" s="216" t="s">
        <v>157</v>
      </c>
      <c r="AY172" s="18" t="s">
        <v>156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83</v>
      </c>
      <c r="BK172" s="217">
        <f>ROUND(I172*H172,2)</f>
        <v>0</v>
      </c>
      <c r="BL172" s="18" t="s">
        <v>321</v>
      </c>
      <c r="BM172" s="216" t="s">
        <v>1936</v>
      </c>
    </row>
    <row r="173" s="2" customFormat="1" ht="16.5" customHeight="1">
      <c r="A173" s="39"/>
      <c r="B173" s="40"/>
      <c r="C173" s="256" t="s">
        <v>712</v>
      </c>
      <c r="D173" s="256" t="s">
        <v>299</v>
      </c>
      <c r="E173" s="257" t="s">
        <v>1937</v>
      </c>
      <c r="F173" s="258" t="s">
        <v>1938</v>
      </c>
      <c r="G173" s="259" t="s">
        <v>1186</v>
      </c>
      <c r="H173" s="260">
        <v>25</v>
      </c>
      <c r="I173" s="261"/>
      <c r="J173" s="262">
        <f>ROUND(I173*H173,2)</f>
        <v>0</v>
      </c>
      <c r="K173" s="258" t="s">
        <v>19</v>
      </c>
      <c r="L173" s="263"/>
      <c r="M173" s="264" t="s">
        <v>19</v>
      </c>
      <c r="N173" s="265" t="s">
        <v>46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414</v>
      </c>
      <c r="AT173" s="216" t="s">
        <v>299</v>
      </c>
      <c r="AU173" s="216" t="s">
        <v>157</v>
      </c>
      <c r="AY173" s="18" t="s">
        <v>156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83</v>
      </c>
      <c r="BK173" s="217">
        <f>ROUND(I173*H173,2)</f>
        <v>0</v>
      </c>
      <c r="BL173" s="18" t="s">
        <v>321</v>
      </c>
      <c r="BM173" s="216" t="s">
        <v>1939</v>
      </c>
    </row>
    <row r="174" s="2" customFormat="1" ht="16.5" customHeight="1">
      <c r="A174" s="39"/>
      <c r="B174" s="40"/>
      <c r="C174" s="256" t="s">
        <v>718</v>
      </c>
      <c r="D174" s="256" t="s">
        <v>299</v>
      </c>
      <c r="E174" s="257" t="s">
        <v>1940</v>
      </c>
      <c r="F174" s="258" t="s">
        <v>1941</v>
      </c>
      <c r="G174" s="259" t="s">
        <v>1186</v>
      </c>
      <c r="H174" s="260">
        <v>25</v>
      </c>
      <c r="I174" s="261"/>
      <c r="J174" s="262">
        <f>ROUND(I174*H174,2)</f>
        <v>0</v>
      </c>
      <c r="K174" s="258" t="s">
        <v>19</v>
      </c>
      <c r="L174" s="263"/>
      <c r="M174" s="264" t="s">
        <v>19</v>
      </c>
      <c r="N174" s="265" t="s">
        <v>46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414</v>
      </c>
      <c r="AT174" s="216" t="s">
        <v>299</v>
      </c>
      <c r="AU174" s="216" t="s">
        <v>157</v>
      </c>
      <c r="AY174" s="18" t="s">
        <v>156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83</v>
      </c>
      <c r="BK174" s="217">
        <f>ROUND(I174*H174,2)</f>
        <v>0</v>
      </c>
      <c r="BL174" s="18" t="s">
        <v>321</v>
      </c>
      <c r="BM174" s="216" t="s">
        <v>1942</v>
      </c>
    </row>
    <row r="175" s="2" customFormat="1" ht="16.5" customHeight="1">
      <c r="A175" s="39"/>
      <c r="B175" s="40"/>
      <c r="C175" s="205" t="s">
        <v>722</v>
      </c>
      <c r="D175" s="205" t="s">
        <v>159</v>
      </c>
      <c r="E175" s="206" t="s">
        <v>1943</v>
      </c>
      <c r="F175" s="207" t="s">
        <v>1944</v>
      </c>
      <c r="G175" s="208" t="s">
        <v>295</v>
      </c>
      <c r="H175" s="209">
        <v>10</v>
      </c>
      <c r="I175" s="210"/>
      <c r="J175" s="211">
        <f>ROUND(I175*H175,2)</f>
        <v>0</v>
      </c>
      <c r="K175" s="207" t="s">
        <v>19</v>
      </c>
      <c r="L175" s="45"/>
      <c r="M175" s="212" t="s">
        <v>19</v>
      </c>
      <c r="N175" s="213" t="s">
        <v>46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321</v>
      </c>
      <c r="AT175" s="216" t="s">
        <v>159</v>
      </c>
      <c r="AU175" s="216" t="s">
        <v>157</v>
      </c>
      <c r="AY175" s="18" t="s">
        <v>156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83</v>
      </c>
      <c r="BK175" s="217">
        <f>ROUND(I175*H175,2)</f>
        <v>0</v>
      </c>
      <c r="BL175" s="18" t="s">
        <v>321</v>
      </c>
      <c r="BM175" s="216" t="s">
        <v>1945</v>
      </c>
    </row>
    <row r="176" s="2" customFormat="1" ht="16.5" customHeight="1">
      <c r="A176" s="39"/>
      <c r="B176" s="40"/>
      <c r="C176" s="256" t="s">
        <v>727</v>
      </c>
      <c r="D176" s="256" t="s">
        <v>299</v>
      </c>
      <c r="E176" s="257" t="s">
        <v>1946</v>
      </c>
      <c r="F176" s="258" t="s">
        <v>1947</v>
      </c>
      <c r="G176" s="259" t="s">
        <v>1186</v>
      </c>
      <c r="H176" s="260">
        <v>10</v>
      </c>
      <c r="I176" s="261"/>
      <c r="J176" s="262">
        <f>ROUND(I176*H176,2)</f>
        <v>0</v>
      </c>
      <c r="K176" s="258" t="s">
        <v>19</v>
      </c>
      <c r="L176" s="263"/>
      <c r="M176" s="264" t="s">
        <v>19</v>
      </c>
      <c r="N176" s="265" t="s">
        <v>46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414</v>
      </c>
      <c r="AT176" s="216" t="s">
        <v>299</v>
      </c>
      <c r="AU176" s="216" t="s">
        <v>157</v>
      </c>
      <c r="AY176" s="18" t="s">
        <v>156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83</v>
      </c>
      <c r="BK176" s="217">
        <f>ROUND(I176*H176,2)</f>
        <v>0</v>
      </c>
      <c r="BL176" s="18" t="s">
        <v>321</v>
      </c>
      <c r="BM176" s="216" t="s">
        <v>1948</v>
      </c>
    </row>
    <row r="177" s="2" customFormat="1" ht="16.5" customHeight="1">
      <c r="A177" s="39"/>
      <c r="B177" s="40"/>
      <c r="C177" s="256" t="s">
        <v>731</v>
      </c>
      <c r="D177" s="256" t="s">
        <v>299</v>
      </c>
      <c r="E177" s="257" t="s">
        <v>1949</v>
      </c>
      <c r="F177" s="258" t="s">
        <v>1950</v>
      </c>
      <c r="G177" s="259" t="s">
        <v>1186</v>
      </c>
      <c r="H177" s="260">
        <v>10</v>
      </c>
      <c r="I177" s="261"/>
      <c r="J177" s="262">
        <f>ROUND(I177*H177,2)</f>
        <v>0</v>
      </c>
      <c r="K177" s="258" t="s">
        <v>19</v>
      </c>
      <c r="L177" s="263"/>
      <c r="M177" s="264" t="s">
        <v>19</v>
      </c>
      <c r="N177" s="265" t="s">
        <v>46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414</v>
      </c>
      <c r="AT177" s="216" t="s">
        <v>299</v>
      </c>
      <c r="AU177" s="216" t="s">
        <v>157</v>
      </c>
      <c r="AY177" s="18" t="s">
        <v>156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83</v>
      </c>
      <c r="BK177" s="217">
        <f>ROUND(I177*H177,2)</f>
        <v>0</v>
      </c>
      <c r="BL177" s="18" t="s">
        <v>321</v>
      </c>
      <c r="BM177" s="216" t="s">
        <v>1951</v>
      </c>
    </row>
    <row r="178" s="2" customFormat="1" ht="16.5" customHeight="1">
      <c r="A178" s="39"/>
      <c r="B178" s="40"/>
      <c r="C178" s="205" t="s">
        <v>735</v>
      </c>
      <c r="D178" s="205" t="s">
        <v>159</v>
      </c>
      <c r="E178" s="206" t="s">
        <v>1952</v>
      </c>
      <c r="F178" s="207" t="s">
        <v>1953</v>
      </c>
      <c r="G178" s="208" t="s">
        <v>295</v>
      </c>
      <c r="H178" s="209">
        <v>25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46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321</v>
      </c>
      <c r="AT178" s="216" t="s">
        <v>159</v>
      </c>
      <c r="AU178" s="216" t="s">
        <v>157</v>
      </c>
      <c r="AY178" s="18" t="s">
        <v>156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83</v>
      </c>
      <c r="BK178" s="217">
        <f>ROUND(I178*H178,2)</f>
        <v>0</v>
      </c>
      <c r="BL178" s="18" t="s">
        <v>321</v>
      </c>
      <c r="BM178" s="216" t="s">
        <v>1954</v>
      </c>
    </row>
    <row r="179" s="2" customFormat="1" ht="16.5" customHeight="1">
      <c r="A179" s="39"/>
      <c r="B179" s="40"/>
      <c r="C179" s="256" t="s">
        <v>740</v>
      </c>
      <c r="D179" s="256" t="s">
        <v>299</v>
      </c>
      <c r="E179" s="257" t="s">
        <v>1955</v>
      </c>
      <c r="F179" s="258" t="s">
        <v>1956</v>
      </c>
      <c r="G179" s="259" t="s">
        <v>1186</v>
      </c>
      <c r="H179" s="260">
        <v>25</v>
      </c>
      <c r="I179" s="261"/>
      <c r="J179" s="262">
        <f>ROUND(I179*H179,2)</f>
        <v>0</v>
      </c>
      <c r="K179" s="258" t="s">
        <v>19</v>
      </c>
      <c r="L179" s="263"/>
      <c r="M179" s="264" t="s">
        <v>19</v>
      </c>
      <c r="N179" s="265" t="s">
        <v>46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414</v>
      </c>
      <c r="AT179" s="216" t="s">
        <v>299</v>
      </c>
      <c r="AU179" s="216" t="s">
        <v>157</v>
      </c>
      <c r="AY179" s="18" t="s">
        <v>156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83</v>
      </c>
      <c r="BK179" s="217">
        <f>ROUND(I179*H179,2)</f>
        <v>0</v>
      </c>
      <c r="BL179" s="18" t="s">
        <v>321</v>
      </c>
      <c r="BM179" s="216" t="s">
        <v>1957</v>
      </c>
    </row>
    <row r="180" s="2" customFormat="1" ht="16.5" customHeight="1">
      <c r="A180" s="39"/>
      <c r="B180" s="40"/>
      <c r="C180" s="205" t="s">
        <v>744</v>
      </c>
      <c r="D180" s="205" t="s">
        <v>159</v>
      </c>
      <c r="E180" s="206" t="s">
        <v>1958</v>
      </c>
      <c r="F180" s="207" t="s">
        <v>1959</v>
      </c>
      <c r="G180" s="208" t="s">
        <v>295</v>
      </c>
      <c r="H180" s="209">
        <v>25</v>
      </c>
      <c r="I180" s="210"/>
      <c r="J180" s="211">
        <f>ROUND(I180*H180,2)</f>
        <v>0</v>
      </c>
      <c r="K180" s="207" t="s">
        <v>19</v>
      </c>
      <c r="L180" s="45"/>
      <c r="M180" s="212" t="s">
        <v>19</v>
      </c>
      <c r="N180" s="213" t="s">
        <v>46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321</v>
      </c>
      <c r="AT180" s="216" t="s">
        <v>159</v>
      </c>
      <c r="AU180" s="216" t="s">
        <v>157</v>
      </c>
      <c r="AY180" s="18" t="s">
        <v>156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83</v>
      </c>
      <c r="BK180" s="217">
        <f>ROUND(I180*H180,2)</f>
        <v>0</v>
      </c>
      <c r="BL180" s="18" t="s">
        <v>321</v>
      </c>
      <c r="BM180" s="216" t="s">
        <v>1960</v>
      </c>
    </row>
    <row r="181" s="2" customFormat="1" ht="16.5" customHeight="1">
      <c r="A181" s="39"/>
      <c r="B181" s="40"/>
      <c r="C181" s="256" t="s">
        <v>753</v>
      </c>
      <c r="D181" s="256" t="s">
        <v>299</v>
      </c>
      <c r="E181" s="257" t="s">
        <v>1961</v>
      </c>
      <c r="F181" s="258" t="s">
        <v>1962</v>
      </c>
      <c r="G181" s="259" t="s">
        <v>1186</v>
      </c>
      <c r="H181" s="260">
        <v>25</v>
      </c>
      <c r="I181" s="261"/>
      <c r="J181" s="262">
        <f>ROUND(I181*H181,2)</f>
        <v>0</v>
      </c>
      <c r="K181" s="258" t="s">
        <v>19</v>
      </c>
      <c r="L181" s="263"/>
      <c r="M181" s="264" t="s">
        <v>19</v>
      </c>
      <c r="N181" s="265" t="s">
        <v>46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414</v>
      </c>
      <c r="AT181" s="216" t="s">
        <v>299</v>
      </c>
      <c r="AU181" s="216" t="s">
        <v>157</v>
      </c>
      <c r="AY181" s="18" t="s">
        <v>156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83</v>
      </c>
      <c r="BK181" s="217">
        <f>ROUND(I181*H181,2)</f>
        <v>0</v>
      </c>
      <c r="BL181" s="18" t="s">
        <v>321</v>
      </c>
      <c r="BM181" s="216" t="s">
        <v>1963</v>
      </c>
    </row>
    <row r="182" s="2" customFormat="1" ht="16.5" customHeight="1">
      <c r="A182" s="39"/>
      <c r="B182" s="40"/>
      <c r="C182" s="256" t="s">
        <v>759</v>
      </c>
      <c r="D182" s="256" t="s">
        <v>299</v>
      </c>
      <c r="E182" s="257" t="s">
        <v>1964</v>
      </c>
      <c r="F182" s="258" t="s">
        <v>1965</v>
      </c>
      <c r="G182" s="259" t="s">
        <v>1186</v>
      </c>
      <c r="H182" s="260">
        <v>25</v>
      </c>
      <c r="I182" s="261"/>
      <c r="J182" s="262">
        <f>ROUND(I182*H182,2)</f>
        <v>0</v>
      </c>
      <c r="K182" s="258" t="s">
        <v>19</v>
      </c>
      <c r="L182" s="263"/>
      <c r="M182" s="264" t="s">
        <v>19</v>
      </c>
      <c r="N182" s="265" t="s">
        <v>46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414</v>
      </c>
      <c r="AT182" s="216" t="s">
        <v>299</v>
      </c>
      <c r="AU182" s="216" t="s">
        <v>157</v>
      </c>
      <c r="AY182" s="18" t="s">
        <v>156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83</v>
      </c>
      <c r="BK182" s="217">
        <f>ROUND(I182*H182,2)</f>
        <v>0</v>
      </c>
      <c r="BL182" s="18" t="s">
        <v>321</v>
      </c>
      <c r="BM182" s="216" t="s">
        <v>1966</v>
      </c>
    </row>
    <row r="183" s="2" customFormat="1" ht="16.5" customHeight="1">
      <c r="A183" s="39"/>
      <c r="B183" s="40"/>
      <c r="C183" s="205" t="s">
        <v>766</v>
      </c>
      <c r="D183" s="205" t="s">
        <v>159</v>
      </c>
      <c r="E183" s="206" t="s">
        <v>1967</v>
      </c>
      <c r="F183" s="207" t="s">
        <v>1968</v>
      </c>
      <c r="G183" s="208" t="s">
        <v>295</v>
      </c>
      <c r="H183" s="209">
        <v>1</v>
      </c>
      <c r="I183" s="210"/>
      <c r="J183" s="211">
        <f>ROUND(I183*H183,2)</f>
        <v>0</v>
      </c>
      <c r="K183" s="207" t="s">
        <v>19</v>
      </c>
      <c r="L183" s="45"/>
      <c r="M183" s="212" t="s">
        <v>19</v>
      </c>
      <c r="N183" s="213" t="s">
        <v>46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321</v>
      </c>
      <c r="AT183" s="216" t="s">
        <v>159</v>
      </c>
      <c r="AU183" s="216" t="s">
        <v>157</v>
      </c>
      <c r="AY183" s="18" t="s">
        <v>156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83</v>
      </c>
      <c r="BK183" s="217">
        <f>ROUND(I183*H183,2)</f>
        <v>0</v>
      </c>
      <c r="BL183" s="18" t="s">
        <v>321</v>
      </c>
      <c r="BM183" s="216" t="s">
        <v>1969</v>
      </c>
    </row>
    <row r="184" s="2" customFormat="1" ht="16.5" customHeight="1">
      <c r="A184" s="39"/>
      <c r="B184" s="40"/>
      <c r="C184" s="205" t="s">
        <v>777</v>
      </c>
      <c r="D184" s="205" t="s">
        <v>159</v>
      </c>
      <c r="E184" s="206" t="s">
        <v>1970</v>
      </c>
      <c r="F184" s="207" t="s">
        <v>1971</v>
      </c>
      <c r="G184" s="208" t="s">
        <v>295</v>
      </c>
      <c r="H184" s="209">
        <v>25</v>
      </c>
      <c r="I184" s="210"/>
      <c r="J184" s="211">
        <f>ROUND(I184*H184,2)</f>
        <v>0</v>
      </c>
      <c r="K184" s="207" t="s">
        <v>19</v>
      </c>
      <c r="L184" s="45"/>
      <c r="M184" s="212" t="s">
        <v>19</v>
      </c>
      <c r="N184" s="213" t="s">
        <v>46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321</v>
      </c>
      <c r="AT184" s="216" t="s">
        <v>159</v>
      </c>
      <c r="AU184" s="216" t="s">
        <v>157</v>
      </c>
      <c r="AY184" s="18" t="s">
        <v>156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83</v>
      </c>
      <c r="BK184" s="217">
        <f>ROUND(I184*H184,2)</f>
        <v>0</v>
      </c>
      <c r="BL184" s="18" t="s">
        <v>321</v>
      </c>
      <c r="BM184" s="216" t="s">
        <v>1972</v>
      </c>
    </row>
    <row r="185" s="2" customFormat="1" ht="16.5" customHeight="1">
      <c r="A185" s="39"/>
      <c r="B185" s="40"/>
      <c r="C185" s="205" t="s">
        <v>782</v>
      </c>
      <c r="D185" s="205" t="s">
        <v>159</v>
      </c>
      <c r="E185" s="206" t="s">
        <v>1973</v>
      </c>
      <c r="F185" s="207" t="s">
        <v>1974</v>
      </c>
      <c r="G185" s="208" t="s">
        <v>295</v>
      </c>
      <c r="H185" s="209">
        <v>1</v>
      </c>
      <c r="I185" s="210"/>
      <c r="J185" s="211">
        <f>ROUND(I185*H185,2)</f>
        <v>0</v>
      </c>
      <c r="K185" s="207" t="s">
        <v>19</v>
      </c>
      <c r="L185" s="45"/>
      <c r="M185" s="212" t="s">
        <v>19</v>
      </c>
      <c r="N185" s="213" t="s">
        <v>46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321</v>
      </c>
      <c r="AT185" s="216" t="s">
        <v>159</v>
      </c>
      <c r="AU185" s="216" t="s">
        <v>157</v>
      </c>
      <c r="AY185" s="18" t="s">
        <v>156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83</v>
      </c>
      <c r="BK185" s="217">
        <f>ROUND(I185*H185,2)</f>
        <v>0</v>
      </c>
      <c r="BL185" s="18" t="s">
        <v>321</v>
      </c>
      <c r="BM185" s="216" t="s">
        <v>1975</v>
      </c>
    </row>
    <row r="186" s="2" customFormat="1" ht="16.5" customHeight="1">
      <c r="A186" s="39"/>
      <c r="B186" s="40"/>
      <c r="C186" s="256" t="s">
        <v>786</v>
      </c>
      <c r="D186" s="256" t="s">
        <v>299</v>
      </c>
      <c r="E186" s="257" t="s">
        <v>1976</v>
      </c>
      <c r="F186" s="258" t="s">
        <v>1977</v>
      </c>
      <c r="G186" s="259" t="s">
        <v>1186</v>
      </c>
      <c r="H186" s="260">
        <v>1</v>
      </c>
      <c r="I186" s="261"/>
      <c r="J186" s="262">
        <f>ROUND(I186*H186,2)</f>
        <v>0</v>
      </c>
      <c r="K186" s="258" t="s">
        <v>19</v>
      </c>
      <c r="L186" s="263"/>
      <c r="M186" s="264" t="s">
        <v>19</v>
      </c>
      <c r="N186" s="265" t="s">
        <v>46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414</v>
      </c>
      <c r="AT186" s="216" t="s">
        <v>299</v>
      </c>
      <c r="AU186" s="216" t="s">
        <v>157</v>
      </c>
      <c r="AY186" s="18" t="s">
        <v>156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83</v>
      </c>
      <c r="BK186" s="217">
        <f>ROUND(I186*H186,2)</f>
        <v>0</v>
      </c>
      <c r="BL186" s="18" t="s">
        <v>321</v>
      </c>
      <c r="BM186" s="216" t="s">
        <v>1978</v>
      </c>
    </row>
    <row r="187" s="2" customFormat="1" ht="16.5" customHeight="1">
      <c r="A187" s="39"/>
      <c r="B187" s="40"/>
      <c r="C187" s="256" t="s">
        <v>791</v>
      </c>
      <c r="D187" s="256" t="s">
        <v>299</v>
      </c>
      <c r="E187" s="257" t="s">
        <v>1979</v>
      </c>
      <c r="F187" s="258" t="s">
        <v>1980</v>
      </c>
      <c r="G187" s="259" t="s">
        <v>1186</v>
      </c>
      <c r="H187" s="260">
        <v>1</v>
      </c>
      <c r="I187" s="261"/>
      <c r="J187" s="262">
        <f>ROUND(I187*H187,2)</f>
        <v>0</v>
      </c>
      <c r="K187" s="258" t="s">
        <v>19</v>
      </c>
      <c r="L187" s="263"/>
      <c r="M187" s="264" t="s">
        <v>19</v>
      </c>
      <c r="N187" s="265" t="s">
        <v>46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414</v>
      </c>
      <c r="AT187" s="216" t="s">
        <v>299</v>
      </c>
      <c r="AU187" s="216" t="s">
        <v>157</v>
      </c>
      <c r="AY187" s="18" t="s">
        <v>156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83</v>
      </c>
      <c r="BK187" s="217">
        <f>ROUND(I187*H187,2)</f>
        <v>0</v>
      </c>
      <c r="BL187" s="18" t="s">
        <v>321</v>
      </c>
      <c r="BM187" s="216" t="s">
        <v>1981</v>
      </c>
    </row>
    <row r="188" s="2" customFormat="1" ht="16.5" customHeight="1">
      <c r="A188" s="39"/>
      <c r="B188" s="40"/>
      <c r="C188" s="205" t="s">
        <v>799</v>
      </c>
      <c r="D188" s="205" t="s">
        <v>159</v>
      </c>
      <c r="E188" s="206" t="s">
        <v>1982</v>
      </c>
      <c r="F188" s="207" t="s">
        <v>1983</v>
      </c>
      <c r="G188" s="208" t="s">
        <v>295</v>
      </c>
      <c r="H188" s="209">
        <v>10</v>
      </c>
      <c r="I188" s="210"/>
      <c r="J188" s="211">
        <f>ROUND(I188*H188,2)</f>
        <v>0</v>
      </c>
      <c r="K188" s="207" t="s">
        <v>19</v>
      </c>
      <c r="L188" s="45"/>
      <c r="M188" s="212" t="s">
        <v>19</v>
      </c>
      <c r="N188" s="213" t="s">
        <v>46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321</v>
      </c>
      <c r="AT188" s="216" t="s">
        <v>159</v>
      </c>
      <c r="AU188" s="216" t="s">
        <v>157</v>
      </c>
      <c r="AY188" s="18" t="s">
        <v>156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83</v>
      </c>
      <c r="BK188" s="217">
        <f>ROUND(I188*H188,2)</f>
        <v>0</v>
      </c>
      <c r="BL188" s="18" t="s">
        <v>321</v>
      </c>
      <c r="BM188" s="216" t="s">
        <v>1984</v>
      </c>
    </row>
    <row r="189" s="2" customFormat="1" ht="16.5" customHeight="1">
      <c r="A189" s="39"/>
      <c r="B189" s="40"/>
      <c r="C189" s="256" t="s">
        <v>806</v>
      </c>
      <c r="D189" s="256" t="s">
        <v>299</v>
      </c>
      <c r="E189" s="257" t="s">
        <v>1985</v>
      </c>
      <c r="F189" s="258" t="s">
        <v>1986</v>
      </c>
      <c r="G189" s="259" t="s">
        <v>1186</v>
      </c>
      <c r="H189" s="260">
        <v>10</v>
      </c>
      <c r="I189" s="261"/>
      <c r="J189" s="262">
        <f>ROUND(I189*H189,2)</f>
        <v>0</v>
      </c>
      <c r="K189" s="258" t="s">
        <v>19</v>
      </c>
      <c r="L189" s="263"/>
      <c r="M189" s="264" t="s">
        <v>19</v>
      </c>
      <c r="N189" s="265" t="s">
        <v>46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414</v>
      </c>
      <c r="AT189" s="216" t="s">
        <v>299</v>
      </c>
      <c r="AU189" s="216" t="s">
        <v>157</v>
      </c>
      <c r="AY189" s="18" t="s">
        <v>156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83</v>
      </c>
      <c r="BK189" s="217">
        <f>ROUND(I189*H189,2)</f>
        <v>0</v>
      </c>
      <c r="BL189" s="18" t="s">
        <v>321</v>
      </c>
      <c r="BM189" s="216" t="s">
        <v>1987</v>
      </c>
    </row>
    <row r="190" s="2" customFormat="1" ht="16.5" customHeight="1">
      <c r="A190" s="39"/>
      <c r="B190" s="40"/>
      <c r="C190" s="205" t="s">
        <v>820</v>
      </c>
      <c r="D190" s="205" t="s">
        <v>159</v>
      </c>
      <c r="E190" s="206" t="s">
        <v>1988</v>
      </c>
      <c r="F190" s="207" t="s">
        <v>1989</v>
      </c>
      <c r="G190" s="208" t="s">
        <v>295</v>
      </c>
      <c r="H190" s="209">
        <v>19</v>
      </c>
      <c r="I190" s="210"/>
      <c r="J190" s="211">
        <f>ROUND(I190*H190,2)</f>
        <v>0</v>
      </c>
      <c r="K190" s="207" t="s">
        <v>19</v>
      </c>
      <c r="L190" s="45"/>
      <c r="M190" s="212" t="s">
        <v>19</v>
      </c>
      <c r="N190" s="213" t="s">
        <v>46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321</v>
      </c>
      <c r="AT190" s="216" t="s">
        <v>159</v>
      </c>
      <c r="AU190" s="216" t="s">
        <v>157</v>
      </c>
      <c r="AY190" s="18" t="s">
        <v>156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83</v>
      </c>
      <c r="BK190" s="217">
        <f>ROUND(I190*H190,2)</f>
        <v>0</v>
      </c>
      <c r="BL190" s="18" t="s">
        <v>321</v>
      </c>
      <c r="BM190" s="216" t="s">
        <v>1990</v>
      </c>
    </row>
    <row r="191" s="2" customFormat="1" ht="16.5" customHeight="1">
      <c r="A191" s="39"/>
      <c r="B191" s="40"/>
      <c r="C191" s="256" t="s">
        <v>831</v>
      </c>
      <c r="D191" s="256" t="s">
        <v>299</v>
      </c>
      <c r="E191" s="257" t="s">
        <v>1991</v>
      </c>
      <c r="F191" s="258" t="s">
        <v>1992</v>
      </c>
      <c r="G191" s="259" t="s">
        <v>1186</v>
      </c>
      <c r="H191" s="260">
        <v>19</v>
      </c>
      <c r="I191" s="261"/>
      <c r="J191" s="262">
        <f>ROUND(I191*H191,2)</f>
        <v>0</v>
      </c>
      <c r="K191" s="258" t="s">
        <v>19</v>
      </c>
      <c r="L191" s="263"/>
      <c r="M191" s="264" t="s">
        <v>19</v>
      </c>
      <c r="N191" s="265" t="s">
        <v>46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414</v>
      </c>
      <c r="AT191" s="216" t="s">
        <v>299</v>
      </c>
      <c r="AU191" s="216" t="s">
        <v>157</v>
      </c>
      <c r="AY191" s="18" t="s">
        <v>156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83</v>
      </c>
      <c r="BK191" s="217">
        <f>ROUND(I191*H191,2)</f>
        <v>0</v>
      </c>
      <c r="BL191" s="18" t="s">
        <v>321</v>
      </c>
      <c r="BM191" s="216" t="s">
        <v>1993</v>
      </c>
    </row>
    <row r="192" s="2" customFormat="1" ht="16.5" customHeight="1">
      <c r="A192" s="39"/>
      <c r="B192" s="40"/>
      <c r="C192" s="205" t="s">
        <v>846</v>
      </c>
      <c r="D192" s="205" t="s">
        <v>159</v>
      </c>
      <c r="E192" s="206" t="s">
        <v>1994</v>
      </c>
      <c r="F192" s="207" t="s">
        <v>1995</v>
      </c>
      <c r="G192" s="208" t="s">
        <v>295</v>
      </c>
      <c r="H192" s="209">
        <v>2</v>
      </c>
      <c r="I192" s="210"/>
      <c r="J192" s="211">
        <f>ROUND(I192*H192,2)</f>
        <v>0</v>
      </c>
      <c r="K192" s="207" t="s">
        <v>19</v>
      </c>
      <c r="L192" s="45"/>
      <c r="M192" s="212" t="s">
        <v>19</v>
      </c>
      <c r="N192" s="213" t="s">
        <v>46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321</v>
      </c>
      <c r="AT192" s="216" t="s">
        <v>159</v>
      </c>
      <c r="AU192" s="216" t="s">
        <v>157</v>
      </c>
      <c r="AY192" s="18" t="s">
        <v>156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83</v>
      </c>
      <c r="BK192" s="217">
        <f>ROUND(I192*H192,2)</f>
        <v>0</v>
      </c>
      <c r="BL192" s="18" t="s">
        <v>321</v>
      </c>
      <c r="BM192" s="216" t="s">
        <v>1996</v>
      </c>
    </row>
    <row r="193" s="2" customFormat="1" ht="16.5" customHeight="1">
      <c r="A193" s="39"/>
      <c r="B193" s="40"/>
      <c r="C193" s="256" t="s">
        <v>864</v>
      </c>
      <c r="D193" s="256" t="s">
        <v>299</v>
      </c>
      <c r="E193" s="257" t="s">
        <v>1997</v>
      </c>
      <c r="F193" s="258" t="s">
        <v>1998</v>
      </c>
      <c r="G193" s="259" t="s">
        <v>1186</v>
      </c>
      <c r="H193" s="260">
        <v>2</v>
      </c>
      <c r="I193" s="261"/>
      <c r="J193" s="262">
        <f>ROUND(I193*H193,2)</f>
        <v>0</v>
      </c>
      <c r="K193" s="258" t="s">
        <v>19</v>
      </c>
      <c r="L193" s="263"/>
      <c r="M193" s="264" t="s">
        <v>19</v>
      </c>
      <c r="N193" s="265" t="s">
        <v>46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414</v>
      </c>
      <c r="AT193" s="216" t="s">
        <v>299</v>
      </c>
      <c r="AU193" s="216" t="s">
        <v>157</v>
      </c>
      <c r="AY193" s="18" t="s">
        <v>156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83</v>
      </c>
      <c r="BK193" s="217">
        <f>ROUND(I193*H193,2)</f>
        <v>0</v>
      </c>
      <c r="BL193" s="18" t="s">
        <v>321</v>
      </c>
      <c r="BM193" s="216" t="s">
        <v>1999</v>
      </c>
    </row>
    <row r="194" s="2" customFormat="1" ht="16.5" customHeight="1">
      <c r="A194" s="39"/>
      <c r="B194" s="40"/>
      <c r="C194" s="256" t="s">
        <v>873</v>
      </c>
      <c r="D194" s="256" t="s">
        <v>299</v>
      </c>
      <c r="E194" s="257" t="s">
        <v>2000</v>
      </c>
      <c r="F194" s="258" t="s">
        <v>2001</v>
      </c>
      <c r="G194" s="259" t="s">
        <v>1186</v>
      </c>
      <c r="H194" s="260">
        <v>2</v>
      </c>
      <c r="I194" s="261"/>
      <c r="J194" s="262">
        <f>ROUND(I194*H194,2)</f>
        <v>0</v>
      </c>
      <c r="K194" s="258" t="s">
        <v>19</v>
      </c>
      <c r="L194" s="263"/>
      <c r="M194" s="264" t="s">
        <v>19</v>
      </c>
      <c r="N194" s="265" t="s">
        <v>46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414</v>
      </c>
      <c r="AT194" s="216" t="s">
        <v>299</v>
      </c>
      <c r="AU194" s="216" t="s">
        <v>157</v>
      </c>
      <c r="AY194" s="18" t="s">
        <v>156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83</v>
      </c>
      <c r="BK194" s="217">
        <f>ROUND(I194*H194,2)</f>
        <v>0</v>
      </c>
      <c r="BL194" s="18" t="s">
        <v>321</v>
      </c>
      <c r="BM194" s="216" t="s">
        <v>2002</v>
      </c>
    </row>
    <row r="195" s="2" customFormat="1" ht="16.5" customHeight="1">
      <c r="A195" s="39"/>
      <c r="B195" s="40"/>
      <c r="C195" s="205" t="s">
        <v>878</v>
      </c>
      <c r="D195" s="205" t="s">
        <v>159</v>
      </c>
      <c r="E195" s="206" t="s">
        <v>2003</v>
      </c>
      <c r="F195" s="207" t="s">
        <v>2004</v>
      </c>
      <c r="G195" s="208" t="s">
        <v>295</v>
      </c>
      <c r="H195" s="209">
        <v>1</v>
      </c>
      <c r="I195" s="210"/>
      <c r="J195" s="211">
        <f>ROUND(I195*H195,2)</f>
        <v>0</v>
      </c>
      <c r="K195" s="207" t="s">
        <v>19</v>
      </c>
      <c r="L195" s="45"/>
      <c r="M195" s="212" t="s">
        <v>19</v>
      </c>
      <c r="N195" s="213" t="s">
        <v>46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321</v>
      </c>
      <c r="AT195" s="216" t="s">
        <v>159</v>
      </c>
      <c r="AU195" s="216" t="s">
        <v>157</v>
      </c>
      <c r="AY195" s="18" t="s">
        <v>156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83</v>
      </c>
      <c r="BK195" s="217">
        <f>ROUND(I195*H195,2)</f>
        <v>0</v>
      </c>
      <c r="BL195" s="18" t="s">
        <v>321</v>
      </c>
      <c r="BM195" s="216" t="s">
        <v>2005</v>
      </c>
    </row>
    <row r="196" s="2" customFormat="1" ht="16.5" customHeight="1">
      <c r="A196" s="39"/>
      <c r="B196" s="40"/>
      <c r="C196" s="256" t="s">
        <v>897</v>
      </c>
      <c r="D196" s="256" t="s">
        <v>299</v>
      </c>
      <c r="E196" s="257" t="s">
        <v>2006</v>
      </c>
      <c r="F196" s="258" t="s">
        <v>2007</v>
      </c>
      <c r="G196" s="259" t="s">
        <v>1186</v>
      </c>
      <c r="H196" s="260">
        <v>1</v>
      </c>
      <c r="I196" s="261"/>
      <c r="J196" s="262">
        <f>ROUND(I196*H196,2)</f>
        <v>0</v>
      </c>
      <c r="K196" s="258" t="s">
        <v>19</v>
      </c>
      <c r="L196" s="263"/>
      <c r="M196" s="264" t="s">
        <v>19</v>
      </c>
      <c r="N196" s="265" t="s">
        <v>46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414</v>
      </c>
      <c r="AT196" s="216" t="s">
        <v>299</v>
      </c>
      <c r="AU196" s="216" t="s">
        <v>157</v>
      </c>
      <c r="AY196" s="18" t="s">
        <v>156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83</v>
      </c>
      <c r="BK196" s="217">
        <f>ROUND(I196*H196,2)</f>
        <v>0</v>
      </c>
      <c r="BL196" s="18" t="s">
        <v>321</v>
      </c>
      <c r="BM196" s="216" t="s">
        <v>2008</v>
      </c>
    </row>
    <row r="197" s="2" customFormat="1" ht="16.5" customHeight="1">
      <c r="A197" s="39"/>
      <c r="B197" s="40"/>
      <c r="C197" s="205" t="s">
        <v>905</v>
      </c>
      <c r="D197" s="205" t="s">
        <v>159</v>
      </c>
      <c r="E197" s="206" t="s">
        <v>2009</v>
      </c>
      <c r="F197" s="207" t="s">
        <v>2010</v>
      </c>
      <c r="G197" s="208" t="s">
        <v>295</v>
      </c>
      <c r="H197" s="209">
        <v>1</v>
      </c>
      <c r="I197" s="210"/>
      <c r="J197" s="211">
        <f>ROUND(I197*H197,2)</f>
        <v>0</v>
      </c>
      <c r="K197" s="207" t="s">
        <v>19</v>
      </c>
      <c r="L197" s="45"/>
      <c r="M197" s="212" t="s">
        <v>19</v>
      </c>
      <c r="N197" s="213" t="s">
        <v>46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321</v>
      </c>
      <c r="AT197" s="216" t="s">
        <v>159</v>
      </c>
      <c r="AU197" s="216" t="s">
        <v>157</v>
      </c>
      <c r="AY197" s="18" t="s">
        <v>156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83</v>
      </c>
      <c r="BK197" s="217">
        <f>ROUND(I197*H197,2)</f>
        <v>0</v>
      </c>
      <c r="BL197" s="18" t="s">
        <v>321</v>
      </c>
      <c r="BM197" s="216" t="s">
        <v>2011</v>
      </c>
    </row>
    <row r="198" s="2" customFormat="1" ht="21.75" customHeight="1">
      <c r="A198" s="39"/>
      <c r="B198" s="40"/>
      <c r="C198" s="205" t="s">
        <v>910</v>
      </c>
      <c r="D198" s="205" t="s">
        <v>159</v>
      </c>
      <c r="E198" s="206" t="s">
        <v>2012</v>
      </c>
      <c r="F198" s="207" t="s">
        <v>2013</v>
      </c>
      <c r="G198" s="208" t="s">
        <v>295</v>
      </c>
      <c r="H198" s="209">
        <v>1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46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321</v>
      </c>
      <c r="AT198" s="216" t="s">
        <v>159</v>
      </c>
      <c r="AU198" s="216" t="s">
        <v>157</v>
      </c>
      <c r="AY198" s="18" t="s">
        <v>156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83</v>
      </c>
      <c r="BK198" s="217">
        <f>ROUND(I198*H198,2)</f>
        <v>0</v>
      </c>
      <c r="BL198" s="18" t="s">
        <v>321</v>
      </c>
      <c r="BM198" s="216" t="s">
        <v>2014</v>
      </c>
    </row>
    <row r="199" s="12" customFormat="1" ht="20.88" customHeight="1">
      <c r="A199" s="12"/>
      <c r="B199" s="189"/>
      <c r="C199" s="190"/>
      <c r="D199" s="191" t="s">
        <v>74</v>
      </c>
      <c r="E199" s="203" t="s">
        <v>2015</v>
      </c>
      <c r="F199" s="203" t="s">
        <v>2016</v>
      </c>
      <c r="G199" s="190"/>
      <c r="H199" s="190"/>
      <c r="I199" s="193"/>
      <c r="J199" s="204">
        <f>BK199</f>
        <v>0</v>
      </c>
      <c r="K199" s="190"/>
      <c r="L199" s="195"/>
      <c r="M199" s="196"/>
      <c r="N199" s="197"/>
      <c r="O199" s="197"/>
      <c r="P199" s="198">
        <f>SUM(P200:P211)</f>
        <v>0</v>
      </c>
      <c r="Q199" s="197"/>
      <c r="R199" s="198">
        <f>SUM(R200:R211)</f>
        <v>0</v>
      </c>
      <c r="S199" s="197"/>
      <c r="T199" s="199">
        <f>SUM(T200:T211)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0" t="s">
        <v>85</v>
      </c>
      <c r="AT199" s="201" t="s">
        <v>74</v>
      </c>
      <c r="AU199" s="201" t="s">
        <v>85</v>
      </c>
      <c r="AY199" s="200" t="s">
        <v>156</v>
      </c>
      <c r="BK199" s="202">
        <f>SUM(BK200:BK211)</f>
        <v>0</v>
      </c>
    </row>
    <row r="200" s="2" customFormat="1" ht="16.5" customHeight="1">
      <c r="A200" s="39"/>
      <c r="B200" s="40"/>
      <c r="C200" s="205" t="s">
        <v>915</v>
      </c>
      <c r="D200" s="205" t="s">
        <v>159</v>
      </c>
      <c r="E200" s="206" t="s">
        <v>2017</v>
      </c>
      <c r="F200" s="207" t="s">
        <v>2018</v>
      </c>
      <c r="G200" s="208" t="s">
        <v>295</v>
      </c>
      <c r="H200" s="209">
        <v>1</v>
      </c>
      <c r="I200" s="210"/>
      <c r="J200" s="211">
        <f>ROUND(I200*H200,2)</f>
        <v>0</v>
      </c>
      <c r="K200" s="207" t="s">
        <v>19</v>
      </c>
      <c r="L200" s="45"/>
      <c r="M200" s="212" t="s">
        <v>19</v>
      </c>
      <c r="N200" s="213" t="s">
        <v>46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321</v>
      </c>
      <c r="AT200" s="216" t="s">
        <v>159</v>
      </c>
      <c r="AU200" s="216" t="s">
        <v>157</v>
      </c>
      <c r="AY200" s="18" t="s">
        <v>156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83</v>
      </c>
      <c r="BK200" s="217">
        <f>ROUND(I200*H200,2)</f>
        <v>0</v>
      </c>
      <c r="BL200" s="18" t="s">
        <v>321</v>
      </c>
      <c r="BM200" s="216" t="s">
        <v>2019</v>
      </c>
    </row>
    <row r="201" s="2" customFormat="1" ht="24.15" customHeight="1">
      <c r="A201" s="39"/>
      <c r="B201" s="40"/>
      <c r="C201" s="256" t="s">
        <v>920</v>
      </c>
      <c r="D201" s="256" t="s">
        <v>299</v>
      </c>
      <c r="E201" s="257" t="s">
        <v>2020</v>
      </c>
      <c r="F201" s="258" t="s">
        <v>2021</v>
      </c>
      <c r="G201" s="259" t="s">
        <v>295</v>
      </c>
      <c r="H201" s="260">
        <v>1</v>
      </c>
      <c r="I201" s="261"/>
      <c r="J201" s="262">
        <f>ROUND(I201*H201,2)</f>
        <v>0</v>
      </c>
      <c r="K201" s="258" t="s">
        <v>19</v>
      </c>
      <c r="L201" s="263"/>
      <c r="M201" s="264" t="s">
        <v>19</v>
      </c>
      <c r="N201" s="265" t="s">
        <v>46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414</v>
      </c>
      <c r="AT201" s="216" t="s">
        <v>299</v>
      </c>
      <c r="AU201" s="216" t="s">
        <v>157</v>
      </c>
      <c r="AY201" s="18" t="s">
        <v>156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83</v>
      </c>
      <c r="BK201" s="217">
        <f>ROUND(I201*H201,2)</f>
        <v>0</v>
      </c>
      <c r="BL201" s="18" t="s">
        <v>321</v>
      </c>
      <c r="BM201" s="216" t="s">
        <v>2022</v>
      </c>
    </row>
    <row r="202" s="2" customFormat="1" ht="24.15" customHeight="1">
      <c r="A202" s="39"/>
      <c r="B202" s="40"/>
      <c r="C202" s="256" t="s">
        <v>925</v>
      </c>
      <c r="D202" s="256" t="s">
        <v>299</v>
      </c>
      <c r="E202" s="257" t="s">
        <v>2023</v>
      </c>
      <c r="F202" s="258" t="s">
        <v>2024</v>
      </c>
      <c r="G202" s="259" t="s">
        <v>295</v>
      </c>
      <c r="H202" s="260">
        <v>1</v>
      </c>
      <c r="I202" s="261"/>
      <c r="J202" s="262">
        <f>ROUND(I202*H202,2)</f>
        <v>0</v>
      </c>
      <c r="K202" s="258" t="s">
        <v>19</v>
      </c>
      <c r="L202" s="263"/>
      <c r="M202" s="264" t="s">
        <v>19</v>
      </c>
      <c r="N202" s="265" t="s">
        <v>46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414</v>
      </c>
      <c r="AT202" s="216" t="s">
        <v>299</v>
      </c>
      <c r="AU202" s="216" t="s">
        <v>157</v>
      </c>
      <c r="AY202" s="18" t="s">
        <v>156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83</v>
      </c>
      <c r="BK202" s="217">
        <f>ROUND(I202*H202,2)</f>
        <v>0</v>
      </c>
      <c r="BL202" s="18" t="s">
        <v>321</v>
      </c>
      <c r="BM202" s="216" t="s">
        <v>2025</v>
      </c>
    </row>
    <row r="203" s="2" customFormat="1" ht="16.5" customHeight="1">
      <c r="A203" s="39"/>
      <c r="B203" s="40"/>
      <c r="C203" s="205" t="s">
        <v>930</v>
      </c>
      <c r="D203" s="205" t="s">
        <v>159</v>
      </c>
      <c r="E203" s="206" t="s">
        <v>2026</v>
      </c>
      <c r="F203" s="207" t="s">
        <v>2027</v>
      </c>
      <c r="G203" s="208" t="s">
        <v>295</v>
      </c>
      <c r="H203" s="209">
        <v>1</v>
      </c>
      <c r="I203" s="210"/>
      <c r="J203" s="211">
        <f>ROUND(I203*H203,2)</f>
        <v>0</v>
      </c>
      <c r="K203" s="207" t="s">
        <v>19</v>
      </c>
      <c r="L203" s="45"/>
      <c r="M203" s="212" t="s">
        <v>19</v>
      </c>
      <c r="N203" s="213" t="s">
        <v>46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321</v>
      </c>
      <c r="AT203" s="216" t="s">
        <v>159</v>
      </c>
      <c r="AU203" s="216" t="s">
        <v>157</v>
      </c>
      <c r="AY203" s="18" t="s">
        <v>156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83</v>
      </c>
      <c r="BK203" s="217">
        <f>ROUND(I203*H203,2)</f>
        <v>0</v>
      </c>
      <c r="BL203" s="18" t="s">
        <v>321</v>
      </c>
      <c r="BM203" s="216" t="s">
        <v>2028</v>
      </c>
    </row>
    <row r="204" s="2" customFormat="1" ht="24.15" customHeight="1">
      <c r="A204" s="39"/>
      <c r="B204" s="40"/>
      <c r="C204" s="256" t="s">
        <v>943</v>
      </c>
      <c r="D204" s="256" t="s">
        <v>299</v>
      </c>
      <c r="E204" s="257" t="s">
        <v>2029</v>
      </c>
      <c r="F204" s="258" t="s">
        <v>2030</v>
      </c>
      <c r="G204" s="259" t="s">
        <v>1186</v>
      </c>
      <c r="H204" s="260">
        <v>1</v>
      </c>
      <c r="I204" s="261"/>
      <c r="J204" s="262">
        <f>ROUND(I204*H204,2)</f>
        <v>0</v>
      </c>
      <c r="K204" s="258" t="s">
        <v>19</v>
      </c>
      <c r="L204" s="263"/>
      <c r="M204" s="264" t="s">
        <v>19</v>
      </c>
      <c r="N204" s="265" t="s">
        <v>46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414</v>
      </c>
      <c r="AT204" s="216" t="s">
        <v>299</v>
      </c>
      <c r="AU204" s="216" t="s">
        <v>157</v>
      </c>
      <c r="AY204" s="18" t="s">
        <v>156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83</v>
      </c>
      <c r="BK204" s="217">
        <f>ROUND(I204*H204,2)</f>
        <v>0</v>
      </c>
      <c r="BL204" s="18" t="s">
        <v>321</v>
      </c>
      <c r="BM204" s="216" t="s">
        <v>2031</v>
      </c>
    </row>
    <row r="205" s="2" customFormat="1" ht="24.15" customHeight="1">
      <c r="A205" s="39"/>
      <c r="B205" s="40"/>
      <c r="C205" s="256" t="s">
        <v>949</v>
      </c>
      <c r="D205" s="256" t="s">
        <v>299</v>
      </c>
      <c r="E205" s="257" t="s">
        <v>2032</v>
      </c>
      <c r="F205" s="258" t="s">
        <v>2033</v>
      </c>
      <c r="G205" s="259" t="s">
        <v>295</v>
      </c>
      <c r="H205" s="260">
        <v>1</v>
      </c>
      <c r="I205" s="261"/>
      <c r="J205" s="262">
        <f>ROUND(I205*H205,2)</f>
        <v>0</v>
      </c>
      <c r="K205" s="258" t="s">
        <v>19</v>
      </c>
      <c r="L205" s="263"/>
      <c r="M205" s="264" t="s">
        <v>19</v>
      </c>
      <c r="N205" s="265" t="s">
        <v>46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414</v>
      </c>
      <c r="AT205" s="216" t="s">
        <v>299</v>
      </c>
      <c r="AU205" s="216" t="s">
        <v>157</v>
      </c>
      <c r="AY205" s="18" t="s">
        <v>156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83</v>
      </c>
      <c r="BK205" s="217">
        <f>ROUND(I205*H205,2)</f>
        <v>0</v>
      </c>
      <c r="BL205" s="18" t="s">
        <v>321</v>
      </c>
      <c r="BM205" s="216" t="s">
        <v>2034</v>
      </c>
    </row>
    <row r="206" s="2" customFormat="1" ht="16.5" customHeight="1">
      <c r="A206" s="39"/>
      <c r="B206" s="40"/>
      <c r="C206" s="205" t="s">
        <v>956</v>
      </c>
      <c r="D206" s="205" t="s">
        <v>159</v>
      </c>
      <c r="E206" s="206" t="s">
        <v>2035</v>
      </c>
      <c r="F206" s="207" t="s">
        <v>2036</v>
      </c>
      <c r="G206" s="208" t="s">
        <v>295</v>
      </c>
      <c r="H206" s="209">
        <v>4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46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321</v>
      </c>
      <c r="AT206" s="216" t="s">
        <v>159</v>
      </c>
      <c r="AU206" s="216" t="s">
        <v>157</v>
      </c>
      <c r="AY206" s="18" t="s">
        <v>156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83</v>
      </c>
      <c r="BK206" s="217">
        <f>ROUND(I206*H206,2)</f>
        <v>0</v>
      </c>
      <c r="BL206" s="18" t="s">
        <v>321</v>
      </c>
      <c r="BM206" s="216" t="s">
        <v>2037</v>
      </c>
    </row>
    <row r="207" s="2" customFormat="1" ht="24.15" customHeight="1">
      <c r="A207" s="39"/>
      <c r="B207" s="40"/>
      <c r="C207" s="256" t="s">
        <v>962</v>
      </c>
      <c r="D207" s="256" t="s">
        <v>299</v>
      </c>
      <c r="E207" s="257" t="s">
        <v>2038</v>
      </c>
      <c r="F207" s="258" t="s">
        <v>2039</v>
      </c>
      <c r="G207" s="259" t="s">
        <v>295</v>
      </c>
      <c r="H207" s="260">
        <v>4</v>
      </c>
      <c r="I207" s="261"/>
      <c r="J207" s="262">
        <f>ROUND(I207*H207,2)</f>
        <v>0</v>
      </c>
      <c r="K207" s="258" t="s">
        <v>19</v>
      </c>
      <c r="L207" s="263"/>
      <c r="M207" s="264" t="s">
        <v>19</v>
      </c>
      <c r="N207" s="265" t="s">
        <v>46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414</v>
      </c>
      <c r="AT207" s="216" t="s">
        <v>299</v>
      </c>
      <c r="AU207" s="216" t="s">
        <v>157</v>
      </c>
      <c r="AY207" s="18" t="s">
        <v>156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83</v>
      </c>
      <c r="BK207" s="217">
        <f>ROUND(I207*H207,2)</f>
        <v>0</v>
      </c>
      <c r="BL207" s="18" t="s">
        <v>321</v>
      </c>
      <c r="BM207" s="216" t="s">
        <v>2040</v>
      </c>
    </row>
    <row r="208" s="2" customFormat="1" ht="24.15" customHeight="1">
      <c r="A208" s="39"/>
      <c r="B208" s="40"/>
      <c r="C208" s="256" t="s">
        <v>968</v>
      </c>
      <c r="D208" s="256" t="s">
        <v>299</v>
      </c>
      <c r="E208" s="257" t="s">
        <v>2041</v>
      </c>
      <c r="F208" s="258" t="s">
        <v>2042</v>
      </c>
      <c r="G208" s="259" t="s">
        <v>295</v>
      </c>
      <c r="H208" s="260">
        <v>4</v>
      </c>
      <c r="I208" s="261"/>
      <c r="J208" s="262">
        <f>ROUND(I208*H208,2)</f>
        <v>0</v>
      </c>
      <c r="K208" s="258" t="s">
        <v>19</v>
      </c>
      <c r="L208" s="263"/>
      <c r="M208" s="264" t="s">
        <v>19</v>
      </c>
      <c r="N208" s="265" t="s">
        <v>46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414</v>
      </c>
      <c r="AT208" s="216" t="s">
        <v>299</v>
      </c>
      <c r="AU208" s="216" t="s">
        <v>157</v>
      </c>
      <c r="AY208" s="18" t="s">
        <v>156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83</v>
      </c>
      <c r="BK208" s="217">
        <f>ROUND(I208*H208,2)</f>
        <v>0</v>
      </c>
      <c r="BL208" s="18" t="s">
        <v>321</v>
      </c>
      <c r="BM208" s="216" t="s">
        <v>2043</v>
      </c>
    </row>
    <row r="209" s="2" customFormat="1" ht="16.5" customHeight="1">
      <c r="A209" s="39"/>
      <c r="B209" s="40"/>
      <c r="C209" s="205" t="s">
        <v>975</v>
      </c>
      <c r="D209" s="205" t="s">
        <v>159</v>
      </c>
      <c r="E209" s="206" t="s">
        <v>2044</v>
      </c>
      <c r="F209" s="207" t="s">
        <v>2045</v>
      </c>
      <c r="G209" s="208" t="s">
        <v>295</v>
      </c>
      <c r="H209" s="209">
        <v>4</v>
      </c>
      <c r="I209" s="210"/>
      <c r="J209" s="211">
        <f>ROUND(I209*H209,2)</f>
        <v>0</v>
      </c>
      <c r="K209" s="207" t="s">
        <v>19</v>
      </c>
      <c r="L209" s="45"/>
      <c r="M209" s="212" t="s">
        <v>19</v>
      </c>
      <c r="N209" s="213" t="s">
        <v>46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321</v>
      </c>
      <c r="AT209" s="216" t="s">
        <v>159</v>
      </c>
      <c r="AU209" s="216" t="s">
        <v>157</v>
      </c>
      <c r="AY209" s="18" t="s">
        <v>156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83</v>
      </c>
      <c r="BK209" s="217">
        <f>ROUND(I209*H209,2)</f>
        <v>0</v>
      </c>
      <c r="BL209" s="18" t="s">
        <v>321</v>
      </c>
      <c r="BM209" s="216" t="s">
        <v>2046</v>
      </c>
    </row>
    <row r="210" s="2" customFormat="1" ht="21.75" customHeight="1">
      <c r="A210" s="39"/>
      <c r="B210" s="40"/>
      <c r="C210" s="205" t="s">
        <v>979</v>
      </c>
      <c r="D210" s="205" t="s">
        <v>159</v>
      </c>
      <c r="E210" s="206" t="s">
        <v>2047</v>
      </c>
      <c r="F210" s="207" t="s">
        <v>2048</v>
      </c>
      <c r="G210" s="208" t="s">
        <v>295</v>
      </c>
      <c r="H210" s="209">
        <v>1</v>
      </c>
      <c r="I210" s="210"/>
      <c r="J210" s="211">
        <f>ROUND(I210*H210,2)</f>
        <v>0</v>
      </c>
      <c r="K210" s="207" t="s">
        <v>19</v>
      </c>
      <c r="L210" s="45"/>
      <c r="M210" s="212" t="s">
        <v>19</v>
      </c>
      <c r="N210" s="213" t="s">
        <v>46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321</v>
      </c>
      <c r="AT210" s="216" t="s">
        <v>159</v>
      </c>
      <c r="AU210" s="216" t="s">
        <v>157</v>
      </c>
      <c r="AY210" s="18" t="s">
        <v>156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83</v>
      </c>
      <c r="BK210" s="217">
        <f>ROUND(I210*H210,2)</f>
        <v>0</v>
      </c>
      <c r="BL210" s="18" t="s">
        <v>321</v>
      </c>
      <c r="BM210" s="216" t="s">
        <v>2049</v>
      </c>
    </row>
    <row r="211" s="2" customFormat="1" ht="16.5" customHeight="1">
      <c r="A211" s="39"/>
      <c r="B211" s="40"/>
      <c r="C211" s="205" t="s">
        <v>983</v>
      </c>
      <c r="D211" s="205" t="s">
        <v>159</v>
      </c>
      <c r="E211" s="206" t="s">
        <v>2050</v>
      </c>
      <c r="F211" s="207" t="s">
        <v>2051</v>
      </c>
      <c r="G211" s="208" t="s">
        <v>295</v>
      </c>
      <c r="H211" s="209">
        <v>4</v>
      </c>
      <c r="I211" s="210"/>
      <c r="J211" s="211">
        <f>ROUND(I211*H211,2)</f>
        <v>0</v>
      </c>
      <c r="K211" s="207" t="s">
        <v>19</v>
      </c>
      <c r="L211" s="45"/>
      <c r="M211" s="212" t="s">
        <v>19</v>
      </c>
      <c r="N211" s="213" t="s">
        <v>46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321</v>
      </c>
      <c r="AT211" s="216" t="s">
        <v>159</v>
      </c>
      <c r="AU211" s="216" t="s">
        <v>157</v>
      </c>
      <c r="AY211" s="18" t="s">
        <v>156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83</v>
      </c>
      <c r="BK211" s="217">
        <f>ROUND(I211*H211,2)</f>
        <v>0</v>
      </c>
      <c r="BL211" s="18" t="s">
        <v>321</v>
      </c>
      <c r="BM211" s="216" t="s">
        <v>2052</v>
      </c>
    </row>
    <row r="212" s="12" customFormat="1" ht="20.88" customHeight="1">
      <c r="A212" s="12"/>
      <c r="B212" s="189"/>
      <c r="C212" s="190"/>
      <c r="D212" s="191" t="s">
        <v>74</v>
      </c>
      <c r="E212" s="203" t="s">
        <v>2053</v>
      </c>
      <c r="F212" s="203" t="s">
        <v>2054</v>
      </c>
      <c r="G212" s="190"/>
      <c r="H212" s="190"/>
      <c r="I212" s="193"/>
      <c r="J212" s="204">
        <f>BK212</f>
        <v>0</v>
      </c>
      <c r="K212" s="190"/>
      <c r="L212" s="195"/>
      <c r="M212" s="196"/>
      <c r="N212" s="197"/>
      <c r="O212" s="197"/>
      <c r="P212" s="198">
        <f>SUM(P213:P225)</f>
        <v>0</v>
      </c>
      <c r="Q212" s="197"/>
      <c r="R212" s="198">
        <f>SUM(R213:R225)</f>
        <v>0</v>
      </c>
      <c r="S212" s="197"/>
      <c r="T212" s="199">
        <f>SUM(T213:T225)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0" t="s">
        <v>85</v>
      </c>
      <c r="AT212" s="201" t="s">
        <v>74</v>
      </c>
      <c r="AU212" s="201" t="s">
        <v>85</v>
      </c>
      <c r="AY212" s="200" t="s">
        <v>156</v>
      </c>
      <c r="BK212" s="202">
        <f>SUM(BK213:BK225)</f>
        <v>0</v>
      </c>
    </row>
    <row r="213" s="2" customFormat="1" ht="16.5" customHeight="1">
      <c r="A213" s="39"/>
      <c r="B213" s="40"/>
      <c r="C213" s="205" t="s">
        <v>989</v>
      </c>
      <c r="D213" s="205" t="s">
        <v>159</v>
      </c>
      <c r="E213" s="206" t="s">
        <v>2055</v>
      </c>
      <c r="F213" s="207" t="s">
        <v>2056</v>
      </c>
      <c r="G213" s="208" t="s">
        <v>295</v>
      </c>
      <c r="H213" s="209">
        <v>2</v>
      </c>
      <c r="I213" s="210"/>
      <c r="J213" s="211">
        <f>ROUND(I213*H213,2)</f>
        <v>0</v>
      </c>
      <c r="K213" s="207" t="s">
        <v>19</v>
      </c>
      <c r="L213" s="45"/>
      <c r="M213" s="212" t="s">
        <v>19</v>
      </c>
      <c r="N213" s="213" t="s">
        <v>46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321</v>
      </c>
      <c r="AT213" s="216" t="s">
        <v>159</v>
      </c>
      <c r="AU213" s="216" t="s">
        <v>157</v>
      </c>
      <c r="AY213" s="18" t="s">
        <v>156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83</v>
      </c>
      <c r="BK213" s="217">
        <f>ROUND(I213*H213,2)</f>
        <v>0</v>
      </c>
      <c r="BL213" s="18" t="s">
        <v>321</v>
      </c>
      <c r="BM213" s="216" t="s">
        <v>2057</v>
      </c>
    </row>
    <row r="214" s="2" customFormat="1" ht="24.15" customHeight="1">
      <c r="A214" s="39"/>
      <c r="B214" s="40"/>
      <c r="C214" s="256" t="s">
        <v>993</v>
      </c>
      <c r="D214" s="256" t="s">
        <v>299</v>
      </c>
      <c r="E214" s="257" t="s">
        <v>2058</v>
      </c>
      <c r="F214" s="258" t="s">
        <v>2059</v>
      </c>
      <c r="G214" s="259" t="s">
        <v>295</v>
      </c>
      <c r="H214" s="260">
        <v>2</v>
      </c>
      <c r="I214" s="261"/>
      <c r="J214" s="262">
        <f>ROUND(I214*H214,2)</f>
        <v>0</v>
      </c>
      <c r="K214" s="258" t="s">
        <v>19</v>
      </c>
      <c r="L214" s="263"/>
      <c r="M214" s="264" t="s">
        <v>19</v>
      </c>
      <c r="N214" s="265" t="s">
        <v>46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414</v>
      </c>
      <c r="AT214" s="216" t="s">
        <v>299</v>
      </c>
      <c r="AU214" s="216" t="s">
        <v>157</v>
      </c>
      <c r="AY214" s="18" t="s">
        <v>156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83</v>
      </c>
      <c r="BK214" s="217">
        <f>ROUND(I214*H214,2)</f>
        <v>0</v>
      </c>
      <c r="BL214" s="18" t="s">
        <v>321</v>
      </c>
      <c r="BM214" s="216" t="s">
        <v>2060</v>
      </c>
    </row>
    <row r="215" s="2" customFormat="1" ht="16.5" customHeight="1">
      <c r="A215" s="39"/>
      <c r="B215" s="40"/>
      <c r="C215" s="205" t="s">
        <v>997</v>
      </c>
      <c r="D215" s="205" t="s">
        <v>159</v>
      </c>
      <c r="E215" s="206" t="s">
        <v>2061</v>
      </c>
      <c r="F215" s="207" t="s">
        <v>2062</v>
      </c>
      <c r="G215" s="208" t="s">
        <v>295</v>
      </c>
      <c r="H215" s="209">
        <v>2</v>
      </c>
      <c r="I215" s="210"/>
      <c r="J215" s="211">
        <f>ROUND(I215*H215,2)</f>
        <v>0</v>
      </c>
      <c r="K215" s="207" t="s">
        <v>19</v>
      </c>
      <c r="L215" s="45"/>
      <c r="M215" s="212" t="s">
        <v>19</v>
      </c>
      <c r="N215" s="213" t="s">
        <v>46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321</v>
      </c>
      <c r="AT215" s="216" t="s">
        <v>159</v>
      </c>
      <c r="AU215" s="216" t="s">
        <v>157</v>
      </c>
      <c r="AY215" s="18" t="s">
        <v>156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83</v>
      </c>
      <c r="BK215" s="217">
        <f>ROUND(I215*H215,2)</f>
        <v>0</v>
      </c>
      <c r="BL215" s="18" t="s">
        <v>321</v>
      </c>
      <c r="BM215" s="216" t="s">
        <v>2063</v>
      </c>
    </row>
    <row r="216" s="2" customFormat="1" ht="24.15" customHeight="1">
      <c r="A216" s="39"/>
      <c r="B216" s="40"/>
      <c r="C216" s="256" t="s">
        <v>1001</v>
      </c>
      <c r="D216" s="256" t="s">
        <v>299</v>
      </c>
      <c r="E216" s="257" t="s">
        <v>2064</v>
      </c>
      <c r="F216" s="258" t="s">
        <v>2065</v>
      </c>
      <c r="G216" s="259" t="s">
        <v>295</v>
      </c>
      <c r="H216" s="260">
        <v>2</v>
      </c>
      <c r="I216" s="261"/>
      <c r="J216" s="262">
        <f>ROUND(I216*H216,2)</f>
        <v>0</v>
      </c>
      <c r="K216" s="258" t="s">
        <v>19</v>
      </c>
      <c r="L216" s="263"/>
      <c r="M216" s="264" t="s">
        <v>19</v>
      </c>
      <c r="N216" s="265" t="s">
        <v>46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414</v>
      </c>
      <c r="AT216" s="216" t="s">
        <v>299</v>
      </c>
      <c r="AU216" s="216" t="s">
        <v>157</v>
      </c>
      <c r="AY216" s="18" t="s">
        <v>156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83</v>
      </c>
      <c r="BK216" s="217">
        <f>ROUND(I216*H216,2)</f>
        <v>0</v>
      </c>
      <c r="BL216" s="18" t="s">
        <v>321</v>
      </c>
      <c r="BM216" s="216" t="s">
        <v>2066</v>
      </c>
    </row>
    <row r="217" s="2" customFormat="1" ht="16.5" customHeight="1">
      <c r="A217" s="39"/>
      <c r="B217" s="40"/>
      <c r="C217" s="205" t="s">
        <v>1005</v>
      </c>
      <c r="D217" s="205" t="s">
        <v>159</v>
      </c>
      <c r="E217" s="206" t="s">
        <v>2067</v>
      </c>
      <c r="F217" s="207" t="s">
        <v>2068</v>
      </c>
      <c r="G217" s="208" t="s">
        <v>295</v>
      </c>
      <c r="H217" s="209">
        <v>1</v>
      </c>
      <c r="I217" s="210"/>
      <c r="J217" s="211">
        <f>ROUND(I217*H217,2)</f>
        <v>0</v>
      </c>
      <c r="K217" s="207" t="s">
        <v>19</v>
      </c>
      <c r="L217" s="45"/>
      <c r="M217" s="212" t="s">
        <v>19</v>
      </c>
      <c r="N217" s="213" t="s">
        <v>46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321</v>
      </c>
      <c r="AT217" s="216" t="s">
        <v>159</v>
      </c>
      <c r="AU217" s="216" t="s">
        <v>157</v>
      </c>
      <c r="AY217" s="18" t="s">
        <v>156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83</v>
      </c>
      <c r="BK217" s="217">
        <f>ROUND(I217*H217,2)</f>
        <v>0</v>
      </c>
      <c r="BL217" s="18" t="s">
        <v>321</v>
      </c>
      <c r="BM217" s="216" t="s">
        <v>2069</v>
      </c>
    </row>
    <row r="218" s="2" customFormat="1" ht="24.15" customHeight="1">
      <c r="A218" s="39"/>
      <c r="B218" s="40"/>
      <c r="C218" s="256" t="s">
        <v>1009</v>
      </c>
      <c r="D218" s="256" t="s">
        <v>299</v>
      </c>
      <c r="E218" s="257" t="s">
        <v>2070</v>
      </c>
      <c r="F218" s="258" t="s">
        <v>2071</v>
      </c>
      <c r="G218" s="259" t="s">
        <v>295</v>
      </c>
      <c r="H218" s="260">
        <v>1</v>
      </c>
      <c r="I218" s="261"/>
      <c r="J218" s="262">
        <f>ROUND(I218*H218,2)</f>
        <v>0</v>
      </c>
      <c r="K218" s="258" t="s">
        <v>19</v>
      </c>
      <c r="L218" s="263"/>
      <c r="M218" s="264" t="s">
        <v>19</v>
      </c>
      <c r="N218" s="265" t="s">
        <v>46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414</v>
      </c>
      <c r="AT218" s="216" t="s">
        <v>299</v>
      </c>
      <c r="AU218" s="216" t="s">
        <v>157</v>
      </c>
      <c r="AY218" s="18" t="s">
        <v>156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83</v>
      </c>
      <c r="BK218" s="217">
        <f>ROUND(I218*H218,2)</f>
        <v>0</v>
      </c>
      <c r="BL218" s="18" t="s">
        <v>321</v>
      </c>
      <c r="BM218" s="216" t="s">
        <v>2072</v>
      </c>
    </row>
    <row r="219" s="2" customFormat="1" ht="16.5" customHeight="1">
      <c r="A219" s="39"/>
      <c r="B219" s="40"/>
      <c r="C219" s="205" t="s">
        <v>1015</v>
      </c>
      <c r="D219" s="205" t="s">
        <v>159</v>
      </c>
      <c r="E219" s="206" t="s">
        <v>2073</v>
      </c>
      <c r="F219" s="207" t="s">
        <v>2074</v>
      </c>
      <c r="G219" s="208" t="s">
        <v>295</v>
      </c>
      <c r="H219" s="209">
        <v>2</v>
      </c>
      <c r="I219" s="210"/>
      <c r="J219" s="211">
        <f>ROUND(I219*H219,2)</f>
        <v>0</v>
      </c>
      <c r="K219" s="207" t="s">
        <v>19</v>
      </c>
      <c r="L219" s="45"/>
      <c r="M219" s="212" t="s">
        <v>19</v>
      </c>
      <c r="N219" s="213" t="s">
        <v>46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321</v>
      </c>
      <c r="AT219" s="216" t="s">
        <v>159</v>
      </c>
      <c r="AU219" s="216" t="s">
        <v>157</v>
      </c>
      <c r="AY219" s="18" t="s">
        <v>156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83</v>
      </c>
      <c r="BK219" s="217">
        <f>ROUND(I219*H219,2)</f>
        <v>0</v>
      </c>
      <c r="BL219" s="18" t="s">
        <v>321</v>
      </c>
      <c r="BM219" s="216" t="s">
        <v>2075</v>
      </c>
    </row>
    <row r="220" s="2" customFormat="1" ht="24.15" customHeight="1">
      <c r="A220" s="39"/>
      <c r="B220" s="40"/>
      <c r="C220" s="256" t="s">
        <v>1019</v>
      </c>
      <c r="D220" s="256" t="s">
        <v>299</v>
      </c>
      <c r="E220" s="257" t="s">
        <v>2076</v>
      </c>
      <c r="F220" s="258" t="s">
        <v>2077</v>
      </c>
      <c r="G220" s="259" t="s">
        <v>295</v>
      </c>
      <c r="H220" s="260">
        <v>2</v>
      </c>
      <c r="I220" s="261"/>
      <c r="J220" s="262">
        <f>ROUND(I220*H220,2)</f>
        <v>0</v>
      </c>
      <c r="K220" s="258" t="s">
        <v>19</v>
      </c>
      <c r="L220" s="263"/>
      <c r="M220" s="264" t="s">
        <v>19</v>
      </c>
      <c r="N220" s="265" t="s">
        <v>46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414</v>
      </c>
      <c r="AT220" s="216" t="s">
        <v>299</v>
      </c>
      <c r="AU220" s="216" t="s">
        <v>157</v>
      </c>
      <c r="AY220" s="18" t="s">
        <v>156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83</v>
      </c>
      <c r="BK220" s="217">
        <f>ROUND(I220*H220,2)</f>
        <v>0</v>
      </c>
      <c r="BL220" s="18" t="s">
        <v>321</v>
      </c>
      <c r="BM220" s="216" t="s">
        <v>2078</v>
      </c>
    </row>
    <row r="221" s="2" customFormat="1" ht="16.5" customHeight="1">
      <c r="A221" s="39"/>
      <c r="B221" s="40"/>
      <c r="C221" s="205" t="s">
        <v>1023</v>
      </c>
      <c r="D221" s="205" t="s">
        <v>159</v>
      </c>
      <c r="E221" s="206" t="s">
        <v>2079</v>
      </c>
      <c r="F221" s="207" t="s">
        <v>2080</v>
      </c>
      <c r="G221" s="208" t="s">
        <v>295</v>
      </c>
      <c r="H221" s="209">
        <v>1</v>
      </c>
      <c r="I221" s="210"/>
      <c r="J221" s="211">
        <f>ROUND(I221*H221,2)</f>
        <v>0</v>
      </c>
      <c r="K221" s="207" t="s">
        <v>19</v>
      </c>
      <c r="L221" s="45"/>
      <c r="M221" s="212" t="s">
        <v>19</v>
      </c>
      <c r="N221" s="213" t="s">
        <v>46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321</v>
      </c>
      <c r="AT221" s="216" t="s">
        <v>159</v>
      </c>
      <c r="AU221" s="216" t="s">
        <v>157</v>
      </c>
      <c r="AY221" s="18" t="s">
        <v>156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83</v>
      </c>
      <c r="BK221" s="217">
        <f>ROUND(I221*H221,2)</f>
        <v>0</v>
      </c>
      <c r="BL221" s="18" t="s">
        <v>321</v>
      </c>
      <c r="BM221" s="216" t="s">
        <v>2081</v>
      </c>
    </row>
    <row r="222" s="2" customFormat="1" ht="24.15" customHeight="1">
      <c r="A222" s="39"/>
      <c r="B222" s="40"/>
      <c r="C222" s="256" t="s">
        <v>1027</v>
      </c>
      <c r="D222" s="256" t="s">
        <v>299</v>
      </c>
      <c r="E222" s="257" t="s">
        <v>2082</v>
      </c>
      <c r="F222" s="258" t="s">
        <v>2083</v>
      </c>
      <c r="G222" s="259" t="s">
        <v>295</v>
      </c>
      <c r="H222" s="260">
        <v>1</v>
      </c>
      <c r="I222" s="261"/>
      <c r="J222" s="262">
        <f>ROUND(I222*H222,2)</f>
        <v>0</v>
      </c>
      <c r="K222" s="258" t="s">
        <v>19</v>
      </c>
      <c r="L222" s="263"/>
      <c r="M222" s="264" t="s">
        <v>19</v>
      </c>
      <c r="N222" s="265" t="s">
        <v>46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414</v>
      </c>
      <c r="AT222" s="216" t="s">
        <v>299</v>
      </c>
      <c r="AU222" s="216" t="s">
        <v>157</v>
      </c>
      <c r="AY222" s="18" t="s">
        <v>156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83</v>
      </c>
      <c r="BK222" s="217">
        <f>ROUND(I222*H222,2)</f>
        <v>0</v>
      </c>
      <c r="BL222" s="18" t="s">
        <v>321</v>
      </c>
      <c r="BM222" s="216" t="s">
        <v>2084</v>
      </c>
    </row>
    <row r="223" s="2" customFormat="1" ht="24.15" customHeight="1">
      <c r="A223" s="39"/>
      <c r="B223" s="40"/>
      <c r="C223" s="256" t="s">
        <v>1031</v>
      </c>
      <c r="D223" s="256" t="s">
        <v>299</v>
      </c>
      <c r="E223" s="257" t="s">
        <v>2085</v>
      </c>
      <c r="F223" s="258" t="s">
        <v>2086</v>
      </c>
      <c r="G223" s="259" t="s">
        <v>295</v>
      </c>
      <c r="H223" s="260">
        <v>2</v>
      </c>
      <c r="I223" s="261"/>
      <c r="J223" s="262">
        <f>ROUND(I223*H223,2)</f>
        <v>0</v>
      </c>
      <c r="K223" s="258" t="s">
        <v>19</v>
      </c>
      <c r="L223" s="263"/>
      <c r="M223" s="264" t="s">
        <v>19</v>
      </c>
      <c r="N223" s="265" t="s">
        <v>46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414</v>
      </c>
      <c r="AT223" s="216" t="s">
        <v>299</v>
      </c>
      <c r="AU223" s="216" t="s">
        <v>157</v>
      </c>
      <c r="AY223" s="18" t="s">
        <v>156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83</v>
      </c>
      <c r="BK223" s="217">
        <f>ROUND(I223*H223,2)</f>
        <v>0</v>
      </c>
      <c r="BL223" s="18" t="s">
        <v>321</v>
      </c>
      <c r="BM223" s="216" t="s">
        <v>2087</v>
      </c>
    </row>
    <row r="224" s="2" customFormat="1" ht="16.5" customHeight="1">
      <c r="A224" s="39"/>
      <c r="B224" s="40"/>
      <c r="C224" s="205" t="s">
        <v>1035</v>
      </c>
      <c r="D224" s="205" t="s">
        <v>159</v>
      </c>
      <c r="E224" s="206" t="s">
        <v>1843</v>
      </c>
      <c r="F224" s="207" t="s">
        <v>1844</v>
      </c>
      <c r="G224" s="208" t="s">
        <v>295</v>
      </c>
      <c r="H224" s="209">
        <v>1</v>
      </c>
      <c r="I224" s="210"/>
      <c r="J224" s="211">
        <f>ROUND(I224*H224,2)</f>
        <v>0</v>
      </c>
      <c r="K224" s="207" t="s">
        <v>19</v>
      </c>
      <c r="L224" s="45"/>
      <c r="M224" s="212" t="s">
        <v>19</v>
      </c>
      <c r="N224" s="213" t="s">
        <v>46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321</v>
      </c>
      <c r="AT224" s="216" t="s">
        <v>159</v>
      </c>
      <c r="AU224" s="216" t="s">
        <v>157</v>
      </c>
      <c r="AY224" s="18" t="s">
        <v>156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83</v>
      </c>
      <c r="BK224" s="217">
        <f>ROUND(I224*H224,2)</f>
        <v>0</v>
      </c>
      <c r="BL224" s="18" t="s">
        <v>321</v>
      </c>
      <c r="BM224" s="216" t="s">
        <v>2088</v>
      </c>
    </row>
    <row r="225" s="2" customFormat="1" ht="24.15" customHeight="1">
      <c r="A225" s="39"/>
      <c r="B225" s="40"/>
      <c r="C225" s="256" t="s">
        <v>1040</v>
      </c>
      <c r="D225" s="256" t="s">
        <v>299</v>
      </c>
      <c r="E225" s="257" t="s">
        <v>2089</v>
      </c>
      <c r="F225" s="258" t="s">
        <v>2090</v>
      </c>
      <c r="G225" s="259" t="s">
        <v>295</v>
      </c>
      <c r="H225" s="260">
        <v>1</v>
      </c>
      <c r="I225" s="261"/>
      <c r="J225" s="262">
        <f>ROUND(I225*H225,2)</f>
        <v>0</v>
      </c>
      <c r="K225" s="258" t="s">
        <v>19</v>
      </c>
      <c r="L225" s="263"/>
      <c r="M225" s="264" t="s">
        <v>19</v>
      </c>
      <c r="N225" s="265" t="s">
        <v>46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414</v>
      </c>
      <c r="AT225" s="216" t="s">
        <v>299</v>
      </c>
      <c r="AU225" s="216" t="s">
        <v>157</v>
      </c>
      <c r="AY225" s="18" t="s">
        <v>156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83</v>
      </c>
      <c r="BK225" s="217">
        <f>ROUND(I225*H225,2)</f>
        <v>0</v>
      </c>
      <c r="BL225" s="18" t="s">
        <v>321</v>
      </c>
      <c r="BM225" s="216" t="s">
        <v>2091</v>
      </c>
    </row>
    <row r="226" s="12" customFormat="1" ht="20.88" customHeight="1">
      <c r="A226" s="12"/>
      <c r="B226" s="189"/>
      <c r="C226" s="190"/>
      <c r="D226" s="191" t="s">
        <v>74</v>
      </c>
      <c r="E226" s="203" t="s">
        <v>82</v>
      </c>
      <c r="F226" s="203" t="s">
        <v>2092</v>
      </c>
      <c r="G226" s="190"/>
      <c r="H226" s="190"/>
      <c r="I226" s="193"/>
      <c r="J226" s="204">
        <f>BK226</f>
        <v>0</v>
      </c>
      <c r="K226" s="190"/>
      <c r="L226" s="195"/>
      <c r="M226" s="196"/>
      <c r="N226" s="197"/>
      <c r="O226" s="197"/>
      <c r="P226" s="198">
        <f>SUM(P227:P243)</f>
        <v>0</v>
      </c>
      <c r="Q226" s="197"/>
      <c r="R226" s="198">
        <f>SUM(R227:R243)</f>
        <v>0.0021999999999999997</v>
      </c>
      <c r="S226" s="197"/>
      <c r="T226" s="199">
        <f>SUM(T227:T243)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0" t="s">
        <v>85</v>
      </c>
      <c r="AT226" s="201" t="s">
        <v>74</v>
      </c>
      <c r="AU226" s="201" t="s">
        <v>85</v>
      </c>
      <c r="AY226" s="200" t="s">
        <v>156</v>
      </c>
      <c r="BK226" s="202">
        <f>SUM(BK227:BK243)</f>
        <v>0</v>
      </c>
    </row>
    <row r="227" s="2" customFormat="1" ht="16.5" customHeight="1">
      <c r="A227" s="39"/>
      <c r="B227" s="40"/>
      <c r="C227" s="205" t="s">
        <v>1044</v>
      </c>
      <c r="D227" s="205" t="s">
        <v>159</v>
      </c>
      <c r="E227" s="206" t="s">
        <v>1825</v>
      </c>
      <c r="F227" s="207" t="s">
        <v>1826</v>
      </c>
      <c r="G227" s="208" t="s">
        <v>295</v>
      </c>
      <c r="H227" s="209">
        <v>10</v>
      </c>
      <c r="I227" s="210"/>
      <c r="J227" s="211">
        <f>ROUND(I227*H227,2)</f>
        <v>0</v>
      </c>
      <c r="K227" s="207" t="s">
        <v>19</v>
      </c>
      <c r="L227" s="45"/>
      <c r="M227" s="212" t="s">
        <v>19</v>
      </c>
      <c r="N227" s="213" t="s">
        <v>46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321</v>
      </c>
      <c r="AT227" s="216" t="s">
        <v>159</v>
      </c>
      <c r="AU227" s="216" t="s">
        <v>157</v>
      </c>
      <c r="AY227" s="18" t="s">
        <v>156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83</v>
      </c>
      <c r="BK227" s="217">
        <f>ROUND(I227*H227,2)</f>
        <v>0</v>
      </c>
      <c r="BL227" s="18" t="s">
        <v>321</v>
      </c>
      <c r="BM227" s="216" t="s">
        <v>2093</v>
      </c>
    </row>
    <row r="228" s="2" customFormat="1" ht="16.5" customHeight="1">
      <c r="A228" s="39"/>
      <c r="B228" s="40"/>
      <c r="C228" s="256" t="s">
        <v>1050</v>
      </c>
      <c r="D228" s="256" t="s">
        <v>299</v>
      </c>
      <c r="E228" s="257" t="s">
        <v>1828</v>
      </c>
      <c r="F228" s="258" t="s">
        <v>1829</v>
      </c>
      <c r="G228" s="259" t="s">
        <v>295</v>
      </c>
      <c r="H228" s="260">
        <v>10</v>
      </c>
      <c r="I228" s="261"/>
      <c r="J228" s="262">
        <f>ROUND(I228*H228,2)</f>
        <v>0</v>
      </c>
      <c r="K228" s="258" t="s">
        <v>19</v>
      </c>
      <c r="L228" s="263"/>
      <c r="M228" s="264" t="s">
        <v>19</v>
      </c>
      <c r="N228" s="265" t="s">
        <v>46</v>
      </c>
      <c r="O228" s="85"/>
      <c r="P228" s="214">
        <f>O228*H228</f>
        <v>0</v>
      </c>
      <c r="Q228" s="214">
        <v>5.0000000000000002E-05</v>
      </c>
      <c r="R228" s="214">
        <f>Q228*H228</f>
        <v>0.00050000000000000001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414</v>
      </c>
      <c r="AT228" s="216" t="s">
        <v>299</v>
      </c>
      <c r="AU228" s="216" t="s">
        <v>157</v>
      </c>
      <c r="AY228" s="18" t="s">
        <v>156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83</v>
      </c>
      <c r="BK228" s="217">
        <f>ROUND(I228*H228,2)</f>
        <v>0</v>
      </c>
      <c r="BL228" s="18" t="s">
        <v>321</v>
      </c>
      <c r="BM228" s="216" t="s">
        <v>2094</v>
      </c>
    </row>
    <row r="229" s="2" customFormat="1" ht="16.5" customHeight="1">
      <c r="A229" s="39"/>
      <c r="B229" s="40"/>
      <c r="C229" s="205" t="s">
        <v>1054</v>
      </c>
      <c r="D229" s="205" t="s">
        <v>159</v>
      </c>
      <c r="E229" s="206" t="s">
        <v>2095</v>
      </c>
      <c r="F229" s="207" t="s">
        <v>2096</v>
      </c>
      <c r="G229" s="208" t="s">
        <v>295</v>
      </c>
      <c r="H229" s="209">
        <v>1</v>
      </c>
      <c r="I229" s="210"/>
      <c r="J229" s="211">
        <f>ROUND(I229*H229,2)</f>
        <v>0</v>
      </c>
      <c r="K229" s="207" t="s">
        <v>19</v>
      </c>
      <c r="L229" s="45"/>
      <c r="M229" s="212" t="s">
        <v>19</v>
      </c>
      <c r="N229" s="213" t="s">
        <v>46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321</v>
      </c>
      <c r="AT229" s="216" t="s">
        <v>159</v>
      </c>
      <c r="AU229" s="216" t="s">
        <v>157</v>
      </c>
      <c r="AY229" s="18" t="s">
        <v>156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83</v>
      </c>
      <c r="BK229" s="217">
        <f>ROUND(I229*H229,2)</f>
        <v>0</v>
      </c>
      <c r="BL229" s="18" t="s">
        <v>321</v>
      </c>
      <c r="BM229" s="216" t="s">
        <v>2097</v>
      </c>
    </row>
    <row r="230" s="2" customFormat="1" ht="16.5" customHeight="1">
      <c r="A230" s="39"/>
      <c r="B230" s="40"/>
      <c r="C230" s="256" t="s">
        <v>1059</v>
      </c>
      <c r="D230" s="256" t="s">
        <v>299</v>
      </c>
      <c r="E230" s="257" t="s">
        <v>2098</v>
      </c>
      <c r="F230" s="258" t="s">
        <v>2099</v>
      </c>
      <c r="G230" s="259" t="s">
        <v>295</v>
      </c>
      <c r="H230" s="260">
        <v>1</v>
      </c>
      <c r="I230" s="261"/>
      <c r="J230" s="262">
        <f>ROUND(I230*H230,2)</f>
        <v>0</v>
      </c>
      <c r="K230" s="258" t="s">
        <v>19</v>
      </c>
      <c r="L230" s="263"/>
      <c r="M230" s="264" t="s">
        <v>19</v>
      </c>
      <c r="N230" s="265" t="s">
        <v>46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414</v>
      </c>
      <c r="AT230" s="216" t="s">
        <v>299</v>
      </c>
      <c r="AU230" s="216" t="s">
        <v>157</v>
      </c>
      <c r="AY230" s="18" t="s">
        <v>156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83</v>
      </c>
      <c r="BK230" s="217">
        <f>ROUND(I230*H230,2)</f>
        <v>0</v>
      </c>
      <c r="BL230" s="18" t="s">
        <v>321</v>
      </c>
      <c r="BM230" s="216" t="s">
        <v>2100</v>
      </c>
    </row>
    <row r="231" s="2" customFormat="1" ht="16.5" customHeight="1">
      <c r="A231" s="39"/>
      <c r="B231" s="40"/>
      <c r="C231" s="205" t="s">
        <v>1064</v>
      </c>
      <c r="D231" s="205" t="s">
        <v>159</v>
      </c>
      <c r="E231" s="206" t="s">
        <v>2101</v>
      </c>
      <c r="F231" s="207" t="s">
        <v>2102</v>
      </c>
      <c r="G231" s="208" t="s">
        <v>295</v>
      </c>
      <c r="H231" s="209">
        <v>1</v>
      </c>
      <c r="I231" s="210"/>
      <c r="J231" s="211">
        <f>ROUND(I231*H231,2)</f>
        <v>0</v>
      </c>
      <c r="K231" s="207" t="s">
        <v>19</v>
      </c>
      <c r="L231" s="45"/>
      <c r="M231" s="212" t="s">
        <v>19</v>
      </c>
      <c r="N231" s="213" t="s">
        <v>46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321</v>
      </c>
      <c r="AT231" s="216" t="s">
        <v>159</v>
      </c>
      <c r="AU231" s="216" t="s">
        <v>157</v>
      </c>
      <c r="AY231" s="18" t="s">
        <v>156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83</v>
      </c>
      <c r="BK231" s="217">
        <f>ROUND(I231*H231,2)</f>
        <v>0</v>
      </c>
      <c r="BL231" s="18" t="s">
        <v>321</v>
      </c>
      <c r="BM231" s="216" t="s">
        <v>2103</v>
      </c>
    </row>
    <row r="232" s="2" customFormat="1" ht="16.5" customHeight="1">
      <c r="A232" s="39"/>
      <c r="B232" s="40"/>
      <c r="C232" s="256" t="s">
        <v>1073</v>
      </c>
      <c r="D232" s="256" t="s">
        <v>299</v>
      </c>
      <c r="E232" s="257" t="s">
        <v>2104</v>
      </c>
      <c r="F232" s="258" t="s">
        <v>2105</v>
      </c>
      <c r="G232" s="259" t="s">
        <v>295</v>
      </c>
      <c r="H232" s="260">
        <v>1</v>
      </c>
      <c r="I232" s="261"/>
      <c r="J232" s="262">
        <f>ROUND(I232*H232,2)</f>
        <v>0</v>
      </c>
      <c r="K232" s="258" t="s">
        <v>19</v>
      </c>
      <c r="L232" s="263"/>
      <c r="M232" s="264" t="s">
        <v>19</v>
      </c>
      <c r="N232" s="265" t="s">
        <v>46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414</v>
      </c>
      <c r="AT232" s="216" t="s">
        <v>299</v>
      </c>
      <c r="AU232" s="216" t="s">
        <v>157</v>
      </c>
      <c r="AY232" s="18" t="s">
        <v>156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83</v>
      </c>
      <c r="BK232" s="217">
        <f>ROUND(I232*H232,2)</f>
        <v>0</v>
      </c>
      <c r="BL232" s="18" t="s">
        <v>321</v>
      </c>
      <c r="BM232" s="216" t="s">
        <v>2106</v>
      </c>
    </row>
    <row r="233" s="2" customFormat="1" ht="16.5" customHeight="1">
      <c r="A233" s="39"/>
      <c r="B233" s="40"/>
      <c r="C233" s="205" t="s">
        <v>1078</v>
      </c>
      <c r="D233" s="205" t="s">
        <v>159</v>
      </c>
      <c r="E233" s="206" t="s">
        <v>2107</v>
      </c>
      <c r="F233" s="207" t="s">
        <v>2108</v>
      </c>
      <c r="G233" s="208" t="s">
        <v>295</v>
      </c>
      <c r="H233" s="209">
        <v>1</v>
      </c>
      <c r="I233" s="210"/>
      <c r="J233" s="211">
        <f>ROUND(I233*H233,2)</f>
        <v>0</v>
      </c>
      <c r="K233" s="207" t="s">
        <v>19</v>
      </c>
      <c r="L233" s="45"/>
      <c r="M233" s="212" t="s">
        <v>19</v>
      </c>
      <c r="N233" s="213" t="s">
        <v>46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321</v>
      </c>
      <c r="AT233" s="216" t="s">
        <v>159</v>
      </c>
      <c r="AU233" s="216" t="s">
        <v>157</v>
      </c>
      <c r="AY233" s="18" t="s">
        <v>156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83</v>
      </c>
      <c r="BK233" s="217">
        <f>ROUND(I233*H233,2)</f>
        <v>0</v>
      </c>
      <c r="BL233" s="18" t="s">
        <v>321</v>
      </c>
      <c r="BM233" s="216" t="s">
        <v>2109</v>
      </c>
    </row>
    <row r="234" s="2" customFormat="1" ht="16.5" customHeight="1">
      <c r="A234" s="39"/>
      <c r="B234" s="40"/>
      <c r="C234" s="256" t="s">
        <v>1084</v>
      </c>
      <c r="D234" s="256" t="s">
        <v>299</v>
      </c>
      <c r="E234" s="257" t="s">
        <v>2110</v>
      </c>
      <c r="F234" s="258" t="s">
        <v>2111</v>
      </c>
      <c r="G234" s="259" t="s">
        <v>295</v>
      </c>
      <c r="H234" s="260">
        <v>1</v>
      </c>
      <c r="I234" s="261"/>
      <c r="J234" s="262">
        <f>ROUND(I234*H234,2)</f>
        <v>0</v>
      </c>
      <c r="K234" s="258" t="s">
        <v>19</v>
      </c>
      <c r="L234" s="263"/>
      <c r="M234" s="264" t="s">
        <v>19</v>
      </c>
      <c r="N234" s="265" t="s">
        <v>46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414</v>
      </c>
      <c r="AT234" s="216" t="s">
        <v>299</v>
      </c>
      <c r="AU234" s="216" t="s">
        <v>157</v>
      </c>
      <c r="AY234" s="18" t="s">
        <v>156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83</v>
      </c>
      <c r="BK234" s="217">
        <f>ROUND(I234*H234,2)</f>
        <v>0</v>
      </c>
      <c r="BL234" s="18" t="s">
        <v>321</v>
      </c>
      <c r="BM234" s="216" t="s">
        <v>2112</v>
      </c>
    </row>
    <row r="235" s="2" customFormat="1" ht="16.5" customHeight="1">
      <c r="A235" s="39"/>
      <c r="B235" s="40"/>
      <c r="C235" s="205" t="s">
        <v>1089</v>
      </c>
      <c r="D235" s="205" t="s">
        <v>159</v>
      </c>
      <c r="E235" s="206" t="s">
        <v>2113</v>
      </c>
      <c r="F235" s="207" t="s">
        <v>2114</v>
      </c>
      <c r="G235" s="208" t="s">
        <v>295</v>
      </c>
      <c r="H235" s="209">
        <v>20</v>
      </c>
      <c r="I235" s="210"/>
      <c r="J235" s="211">
        <f>ROUND(I235*H235,2)</f>
        <v>0</v>
      </c>
      <c r="K235" s="207" t="s">
        <v>19</v>
      </c>
      <c r="L235" s="45"/>
      <c r="M235" s="212" t="s">
        <v>19</v>
      </c>
      <c r="N235" s="213" t="s">
        <v>46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321</v>
      </c>
      <c r="AT235" s="216" t="s">
        <v>159</v>
      </c>
      <c r="AU235" s="216" t="s">
        <v>157</v>
      </c>
      <c r="AY235" s="18" t="s">
        <v>156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83</v>
      </c>
      <c r="BK235" s="217">
        <f>ROUND(I235*H235,2)</f>
        <v>0</v>
      </c>
      <c r="BL235" s="18" t="s">
        <v>321</v>
      </c>
      <c r="BM235" s="216" t="s">
        <v>2115</v>
      </c>
    </row>
    <row r="236" s="2" customFormat="1" ht="24.15" customHeight="1">
      <c r="A236" s="39"/>
      <c r="B236" s="40"/>
      <c r="C236" s="256" t="s">
        <v>1094</v>
      </c>
      <c r="D236" s="256" t="s">
        <v>299</v>
      </c>
      <c r="E236" s="257" t="s">
        <v>2116</v>
      </c>
      <c r="F236" s="258" t="s">
        <v>2117</v>
      </c>
      <c r="G236" s="259" t="s">
        <v>295</v>
      </c>
      <c r="H236" s="260">
        <v>20</v>
      </c>
      <c r="I236" s="261"/>
      <c r="J236" s="262">
        <f>ROUND(I236*H236,2)</f>
        <v>0</v>
      </c>
      <c r="K236" s="258" t="s">
        <v>19</v>
      </c>
      <c r="L236" s="263"/>
      <c r="M236" s="264" t="s">
        <v>19</v>
      </c>
      <c r="N236" s="265" t="s">
        <v>46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414</v>
      </c>
      <c r="AT236" s="216" t="s">
        <v>299</v>
      </c>
      <c r="AU236" s="216" t="s">
        <v>157</v>
      </c>
      <c r="AY236" s="18" t="s">
        <v>156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83</v>
      </c>
      <c r="BK236" s="217">
        <f>ROUND(I236*H236,2)</f>
        <v>0</v>
      </c>
      <c r="BL236" s="18" t="s">
        <v>321</v>
      </c>
      <c r="BM236" s="216" t="s">
        <v>2118</v>
      </c>
    </row>
    <row r="237" s="2" customFormat="1" ht="16.5" customHeight="1">
      <c r="A237" s="39"/>
      <c r="B237" s="40"/>
      <c r="C237" s="205" t="s">
        <v>1099</v>
      </c>
      <c r="D237" s="205" t="s">
        <v>159</v>
      </c>
      <c r="E237" s="206" t="s">
        <v>2119</v>
      </c>
      <c r="F237" s="207" t="s">
        <v>2120</v>
      </c>
      <c r="G237" s="208" t="s">
        <v>295</v>
      </c>
      <c r="H237" s="209">
        <v>10</v>
      </c>
      <c r="I237" s="210"/>
      <c r="J237" s="211">
        <f>ROUND(I237*H237,2)</f>
        <v>0</v>
      </c>
      <c r="K237" s="207" t="s">
        <v>19</v>
      </c>
      <c r="L237" s="45"/>
      <c r="M237" s="212" t="s">
        <v>19</v>
      </c>
      <c r="N237" s="213" t="s">
        <v>46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321</v>
      </c>
      <c r="AT237" s="216" t="s">
        <v>159</v>
      </c>
      <c r="AU237" s="216" t="s">
        <v>157</v>
      </c>
      <c r="AY237" s="18" t="s">
        <v>156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83</v>
      </c>
      <c r="BK237" s="217">
        <f>ROUND(I237*H237,2)</f>
        <v>0</v>
      </c>
      <c r="BL237" s="18" t="s">
        <v>321</v>
      </c>
      <c r="BM237" s="216" t="s">
        <v>2121</v>
      </c>
    </row>
    <row r="238" s="2" customFormat="1" ht="24.15" customHeight="1">
      <c r="A238" s="39"/>
      <c r="B238" s="40"/>
      <c r="C238" s="256" t="s">
        <v>1104</v>
      </c>
      <c r="D238" s="256" t="s">
        <v>299</v>
      </c>
      <c r="E238" s="257" t="s">
        <v>1915</v>
      </c>
      <c r="F238" s="258" t="s">
        <v>1916</v>
      </c>
      <c r="G238" s="259" t="s">
        <v>295</v>
      </c>
      <c r="H238" s="260">
        <v>10</v>
      </c>
      <c r="I238" s="261"/>
      <c r="J238" s="262">
        <f>ROUND(I238*H238,2)</f>
        <v>0</v>
      </c>
      <c r="K238" s="258" t="s">
        <v>19</v>
      </c>
      <c r="L238" s="263"/>
      <c r="M238" s="264" t="s">
        <v>19</v>
      </c>
      <c r="N238" s="265" t="s">
        <v>46</v>
      </c>
      <c r="O238" s="85"/>
      <c r="P238" s="214">
        <f>O238*H238</f>
        <v>0</v>
      </c>
      <c r="Q238" s="214">
        <v>2.0000000000000002E-05</v>
      </c>
      <c r="R238" s="214">
        <f>Q238*H238</f>
        <v>0.00020000000000000001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414</v>
      </c>
      <c r="AT238" s="216" t="s">
        <v>299</v>
      </c>
      <c r="AU238" s="216" t="s">
        <v>157</v>
      </c>
      <c r="AY238" s="18" t="s">
        <v>156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83</v>
      </c>
      <c r="BK238" s="217">
        <f>ROUND(I238*H238,2)</f>
        <v>0</v>
      </c>
      <c r="BL238" s="18" t="s">
        <v>321</v>
      </c>
      <c r="BM238" s="216" t="s">
        <v>2122</v>
      </c>
    </row>
    <row r="239" s="2" customFormat="1" ht="24.15" customHeight="1">
      <c r="A239" s="39"/>
      <c r="B239" s="40"/>
      <c r="C239" s="256" t="s">
        <v>1109</v>
      </c>
      <c r="D239" s="256" t="s">
        <v>299</v>
      </c>
      <c r="E239" s="257" t="s">
        <v>2123</v>
      </c>
      <c r="F239" s="258" t="s">
        <v>2124</v>
      </c>
      <c r="G239" s="259" t="s">
        <v>295</v>
      </c>
      <c r="H239" s="260">
        <v>10</v>
      </c>
      <c r="I239" s="261"/>
      <c r="J239" s="262">
        <f>ROUND(I239*H239,2)</f>
        <v>0</v>
      </c>
      <c r="K239" s="258" t="s">
        <v>19</v>
      </c>
      <c r="L239" s="263"/>
      <c r="M239" s="264" t="s">
        <v>19</v>
      </c>
      <c r="N239" s="265" t="s">
        <v>46</v>
      </c>
      <c r="O239" s="85"/>
      <c r="P239" s="214">
        <f>O239*H239</f>
        <v>0</v>
      </c>
      <c r="Q239" s="214">
        <v>1.0000000000000001E-05</v>
      </c>
      <c r="R239" s="214">
        <f>Q239*H239</f>
        <v>0.00010000000000000001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414</v>
      </c>
      <c r="AT239" s="216" t="s">
        <v>299</v>
      </c>
      <c r="AU239" s="216" t="s">
        <v>157</v>
      </c>
      <c r="AY239" s="18" t="s">
        <v>156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83</v>
      </c>
      <c r="BK239" s="217">
        <f>ROUND(I239*H239,2)</f>
        <v>0</v>
      </c>
      <c r="BL239" s="18" t="s">
        <v>321</v>
      </c>
      <c r="BM239" s="216" t="s">
        <v>2125</v>
      </c>
    </row>
    <row r="240" s="2" customFormat="1" ht="16.5" customHeight="1">
      <c r="A240" s="39"/>
      <c r="B240" s="40"/>
      <c r="C240" s="256" t="s">
        <v>1115</v>
      </c>
      <c r="D240" s="256" t="s">
        <v>299</v>
      </c>
      <c r="E240" s="257" t="s">
        <v>2126</v>
      </c>
      <c r="F240" s="258" t="s">
        <v>2127</v>
      </c>
      <c r="G240" s="259" t="s">
        <v>295</v>
      </c>
      <c r="H240" s="260">
        <v>10</v>
      </c>
      <c r="I240" s="261"/>
      <c r="J240" s="262">
        <f>ROUND(I240*H240,2)</f>
        <v>0</v>
      </c>
      <c r="K240" s="258" t="s">
        <v>19</v>
      </c>
      <c r="L240" s="263"/>
      <c r="M240" s="264" t="s">
        <v>19</v>
      </c>
      <c r="N240" s="265" t="s">
        <v>46</v>
      </c>
      <c r="O240" s="85"/>
      <c r="P240" s="214">
        <f>O240*H240</f>
        <v>0</v>
      </c>
      <c r="Q240" s="214">
        <v>0.00013999999999999999</v>
      </c>
      <c r="R240" s="214">
        <f>Q240*H240</f>
        <v>0.0013999999999999998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414</v>
      </c>
      <c r="AT240" s="216" t="s">
        <v>299</v>
      </c>
      <c r="AU240" s="216" t="s">
        <v>157</v>
      </c>
      <c r="AY240" s="18" t="s">
        <v>156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83</v>
      </c>
      <c r="BK240" s="217">
        <f>ROUND(I240*H240,2)</f>
        <v>0</v>
      </c>
      <c r="BL240" s="18" t="s">
        <v>321</v>
      </c>
      <c r="BM240" s="216" t="s">
        <v>2128</v>
      </c>
    </row>
    <row r="241" s="2" customFormat="1" ht="16.5" customHeight="1">
      <c r="A241" s="39"/>
      <c r="B241" s="40"/>
      <c r="C241" s="205" t="s">
        <v>1120</v>
      </c>
      <c r="D241" s="205" t="s">
        <v>159</v>
      </c>
      <c r="E241" s="206" t="s">
        <v>2129</v>
      </c>
      <c r="F241" s="207" t="s">
        <v>2130</v>
      </c>
      <c r="G241" s="208" t="s">
        <v>295</v>
      </c>
      <c r="H241" s="209">
        <v>1</v>
      </c>
      <c r="I241" s="210"/>
      <c r="J241" s="211">
        <f>ROUND(I241*H241,2)</f>
        <v>0</v>
      </c>
      <c r="K241" s="207" t="s">
        <v>19</v>
      </c>
      <c r="L241" s="45"/>
      <c r="M241" s="212" t="s">
        <v>19</v>
      </c>
      <c r="N241" s="213" t="s">
        <v>46</v>
      </c>
      <c r="O241" s="85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321</v>
      </c>
      <c r="AT241" s="216" t="s">
        <v>159</v>
      </c>
      <c r="AU241" s="216" t="s">
        <v>157</v>
      </c>
      <c r="AY241" s="18" t="s">
        <v>156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83</v>
      </c>
      <c r="BK241" s="217">
        <f>ROUND(I241*H241,2)</f>
        <v>0</v>
      </c>
      <c r="BL241" s="18" t="s">
        <v>321</v>
      </c>
      <c r="BM241" s="216" t="s">
        <v>2131</v>
      </c>
    </row>
    <row r="242" s="2" customFormat="1" ht="16.5" customHeight="1">
      <c r="A242" s="39"/>
      <c r="B242" s="40"/>
      <c r="C242" s="205" t="s">
        <v>1125</v>
      </c>
      <c r="D242" s="205" t="s">
        <v>159</v>
      </c>
      <c r="E242" s="206" t="s">
        <v>2132</v>
      </c>
      <c r="F242" s="207" t="s">
        <v>2133</v>
      </c>
      <c r="G242" s="208" t="s">
        <v>295</v>
      </c>
      <c r="H242" s="209">
        <v>9</v>
      </c>
      <c r="I242" s="210"/>
      <c r="J242" s="211">
        <f>ROUND(I242*H242,2)</f>
        <v>0</v>
      </c>
      <c r="K242" s="207" t="s">
        <v>19</v>
      </c>
      <c r="L242" s="45"/>
      <c r="M242" s="212" t="s">
        <v>19</v>
      </c>
      <c r="N242" s="213" t="s">
        <v>46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321</v>
      </c>
      <c r="AT242" s="216" t="s">
        <v>159</v>
      </c>
      <c r="AU242" s="216" t="s">
        <v>157</v>
      </c>
      <c r="AY242" s="18" t="s">
        <v>156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83</v>
      </c>
      <c r="BK242" s="217">
        <f>ROUND(I242*H242,2)</f>
        <v>0</v>
      </c>
      <c r="BL242" s="18" t="s">
        <v>321</v>
      </c>
      <c r="BM242" s="216" t="s">
        <v>2134</v>
      </c>
    </row>
    <row r="243" s="2" customFormat="1" ht="24.15" customHeight="1">
      <c r="A243" s="39"/>
      <c r="B243" s="40"/>
      <c r="C243" s="256" t="s">
        <v>1131</v>
      </c>
      <c r="D243" s="256" t="s">
        <v>299</v>
      </c>
      <c r="E243" s="257" t="s">
        <v>2135</v>
      </c>
      <c r="F243" s="258" t="s">
        <v>2136</v>
      </c>
      <c r="G243" s="259" t="s">
        <v>295</v>
      </c>
      <c r="H243" s="260">
        <v>9</v>
      </c>
      <c r="I243" s="261"/>
      <c r="J243" s="262">
        <f>ROUND(I243*H243,2)</f>
        <v>0</v>
      </c>
      <c r="K243" s="258" t="s">
        <v>19</v>
      </c>
      <c r="L243" s="263"/>
      <c r="M243" s="264" t="s">
        <v>19</v>
      </c>
      <c r="N243" s="265" t="s">
        <v>46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414</v>
      </c>
      <c r="AT243" s="216" t="s">
        <v>299</v>
      </c>
      <c r="AU243" s="216" t="s">
        <v>157</v>
      </c>
      <c r="AY243" s="18" t="s">
        <v>156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83</v>
      </c>
      <c r="BK243" s="217">
        <f>ROUND(I243*H243,2)</f>
        <v>0</v>
      </c>
      <c r="BL243" s="18" t="s">
        <v>321</v>
      </c>
      <c r="BM243" s="216" t="s">
        <v>2137</v>
      </c>
    </row>
    <row r="244" s="12" customFormat="1" ht="20.88" customHeight="1">
      <c r="A244" s="12"/>
      <c r="B244" s="189"/>
      <c r="C244" s="190"/>
      <c r="D244" s="191" t="s">
        <v>74</v>
      </c>
      <c r="E244" s="203" t="s">
        <v>2138</v>
      </c>
      <c r="F244" s="203" t="s">
        <v>2139</v>
      </c>
      <c r="G244" s="190"/>
      <c r="H244" s="190"/>
      <c r="I244" s="193"/>
      <c r="J244" s="204">
        <f>BK244</f>
        <v>0</v>
      </c>
      <c r="K244" s="190"/>
      <c r="L244" s="195"/>
      <c r="M244" s="196"/>
      <c r="N244" s="197"/>
      <c r="O244" s="197"/>
      <c r="P244" s="198">
        <f>SUM(P245:P275)</f>
        <v>0</v>
      </c>
      <c r="Q244" s="197"/>
      <c r="R244" s="198">
        <f>SUM(R245:R275)</f>
        <v>0.095549999999999996</v>
      </c>
      <c r="S244" s="197"/>
      <c r="T244" s="199">
        <f>SUM(T245:T275)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0" t="s">
        <v>85</v>
      </c>
      <c r="AT244" s="201" t="s">
        <v>74</v>
      </c>
      <c r="AU244" s="201" t="s">
        <v>85</v>
      </c>
      <c r="AY244" s="200" t="s">
        <v>156</v>
      </c>
      <c r="BK244" s="202">
        <f>SUM(BK245:BK275)</f>
        <v>0</v>
      </c>
    </row>
    <row r="245" s="2" customFormat="1" ht="16.5" customHeight="1">
      <c r="A245" s="39"/>
      <c r="B245" s="40"/>
      <c r="C245" s="205" t="s">
        <v>1135</v>
      </c>
      <c r="D245" s="205" t="s">
        <v>159</v>
      </c>
      <c r="E245" s="206" t="s">
        <v>2140</v>
      </c>
      <c r="F245" s="207" t="s">
        <v>2141</v>
      </c>
      <c r="G245" s="208" t="s">
        <v>317</v>
      </c>
      <c r="H245" s="209">
        <v>300</v>
      </c>
      <c r="I245" s="210"/>
      <c r="J245" s="211">
        <f>ROUND(I245*H245,2)</f>
        <v>0</v>
      </c>
      <c r="K245" s="207" t="s">
        <v>19</v>
      </c>
      <c r="L245" s="45"/>
      <c r="M245" s="212" t="s">
        <v>19</v>
      </c>
      <c r="N245" s="213" t="s">
        <v>46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321</v>
      </c>
      <c r="AT245" s="216" t="s">
        <v>159</v>
      </c>
      <c r="AU245" s="216" t="s">
        <v>157</v>
      </c>
      <c r="AY245" s="18" t="s">
        <v>156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83</v>
      </c>
      <c r="BK245" s="217">
        <f>ROUND(I245*H245,2)</f>
        <v>0</v>
      </c>
      <c r="BL245" s="18" t="s">
        <v>321</v>
      </c>
      <c r="BM245" s="216" t="s">
        <v>2142</v>
      </c>
    </row>
    <row r="246" s="2" customFormat="1" ht="16.5" customHeight="1">
      <c r="A246" s="39"/>
      <c r="B246" s="40"/>
      <c r="C246" s="256" t="s">
        <v>1139</v>
      </c>
      <c r="D246" s="256" t="s">
        <v>299</v>
      </c>
      <c r="E246" s="257" t="s">
        <v>2143</v>
      </c>
      <c r="F246" s="258" t="s">
        <v>2144</v>
      </c>
      <c r="G246" s="259" t="s">
        <v>317</v>
      </c>
      <c r="H246" s="260">
        <v>315</v>
      </c>
      <c r="I246" s="261"/>
      <c r="J246" s="262">
        <f>ROUND(I246*H246,2)</f>
        <v>0</v>
      </c>
      <c r="K246" s="258" t="s">
        <v>19</v>
      </c>
      <c r="L246" s="263"/>
      <c r="M246" s="264" t="s">
        <v>19</v>
      </c>
      <c r="N246" s="265" t="s">
        <v>46</v>
      </c>
      <c r="O246" s="85"/>
      <c r="P246" s="214">
        <f>O246*H246</f>
        <v>0</v>
      </c>
      <c r="Q246" s="214">
        <v>6.9999999999999994E-05</v>
      </c>
      <c r="R246" s="214">
        <f>Q246*H246</f>
        <v>0.022049999999999997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414</v>
      </c>
      <c r="AT246" s="216" t="s">
        <v>299</v>
      </c>
      <c r="AU246" s="216" t="s">
        <v>157</v>
      </c>
      <c r="AY246" s="18" t="s">
        <v>156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83</v>
      </c>
      <c r="BK246" s="217">
        <f>ROUND(I246*H246,2)</f>
        <v>0</v>
      </c>
      <c r="BL246" s="18" t="s">
        <v>321</v>
      </c>
      <c r="BM246" s="216" t="s">
        <v>2145</v>
      </c>
    </row>
    <row r="247" s="14" customFormat="1">
      <c r="A247" s="14"/>
      <c r="B247" s="234"/>
      <c r="C247" s="235"/>
      <c r="D247" s="225" t="s">
        <v>168</v>
      </c>
      <c r="E247" s="236" t="s">
        <v>19</v>
      </c>
      <c r="F247" s="237" t="s">
        <v>2146</v>
      </c>
      <c r="G247" s="235"/>
      <c r="H247" s="238">
        <v>315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4" t="s">
        <v>168</v>
      </c>
      <c r="AU247" s="244" t="s">
        <v>157</v>
      </c>
      <c r="AV247" s="14" t="s">
        <v>85</v>
      </c>
      <c r="AW247" s="14" t="s">
        <v>35</v>
      </c>
      <c r="AX247" s="14" t="s">
        <v>83</v>
      </c>
      <c r="AY247" s="244" t="s">
        <v>156</v>
      </c>
    </row>
    <row r="248" s="2" customFormat="1" ht="16.5" customHeight="1">
      <c r="A248" s="39"/>
      <c r="B248" s="40"/>
      <c r="C248" s="205" t="s">
        <v>1143</v>
      </c>
      <c r="D248" s="205" t="s">
        <v>159</v>
      </c>
      <c r="E248" s="206" t="s">
        <v>2147</v>
      </c>
      <c r="F248" s="207" t="s">
        <v>2148</v>
      </c>
      <c r="G248" s="208" t="s">
        <v>317</v>
      </c>
      <c r="H248" s="209">
        <v>1000</v>
      </c>
      <c r="I248" s="210"/>
      <c r="J248" s="211">
        <f>ROUND(I248*H248,2)</f>
        <v>0</v>
      </c>
      <c r="K248" s="207" t="s">
        <v>19</v>
      </c>
      <c r="L248" s="45"/>
      <c r="M248" s="212" t="s">
        <v>19</v>
      </c>
      <c r="N248" s="213" t="s">
        <v>46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321</v>
      </c>
      <c r="AT248" s="216" t="s">
        <v>159</v>
      </c>
      <c r="AU248" s="216" t="s">
        <v>157</v>
      </c>
      <c r="AY248" s="18" t="s">
        <v>156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83</v>
      </c>
      <c r="BK248" s="217">
        <f>ROUND(I248*H248,2)</f>
        <v>0</v>
      </c>
      <c r="BL248" s="18" t="s">
        <v>321</v>
      </c>
      <c r="BM248" s="216" t="s">
        <v>2149</v>
      </c>
    </row>
    <row r="249" s="2" customFormat="1" ht="16.5" customHeight="1">
      <c r="A249" s="39"/>
      <c r="B249" s="40"/>
      <c r="C249" s="256" t="s">
        <v>1147</v>
      </c>
      <c r="D249" s="256" t="s">
        <v>299</v>
      </c>
      <c r="E249" s="257" t="s">
        <v>2143</v>
      </c>
      <c r="F249" s="258" t="s">
        <v>2144</v>
      </c>
      <c r="G249" s="259" t="s">
        <v>317</v>
      </c>
      <c r="H249" s="260">
        <v>1050</v>
      </c>
      <c r="I249" s="261"/>
      <c r="J249" s="262">
        <f>ROUND(I249*H249,2)</f>
        <v>0</v>
      </c>
      <c r="K249" s="258" t="s">
        <v>19</v>
      </c>
      <c r="L249" s="263"/>
      <c r="M249" s="264" t="s">
        <v>19</v>
      </c>
      <c r="N249" s="265" t="s">
        <v>46</v>
      </c>
      <c r="O249" s="85"/>
      <c r="P249" s="214">
        <f>O249*H249</f>
        <v>0</v>
      </c>
      <c r="Q249" s="214">
        <v>6.9999999999999994E-05</v>
      </c>
      <c r="R249" s="214">
        <f>Q249*H249</f>
        <v>0.073499999999999996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414</v>
      </c>
      <c r="AT249" s="216" t="s">
        <v>299</v>
      </c>
      <c r="AU249" s="216" t="s">
        <v>157</v>
      </c>
      <c r="AY249" s="18" t="s">
        <v>156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83</v>
      </c>
      <c r="BK249" s="217">
        <f>ROUND(I249*H249,2)</f>
        <v>0</v>
      </c>
      <c r="BL249" s="18" t="s">
        <v>321</v>
      </c>
      <c r="BM249" s="216" t="s">
        <v>2150</v>
      </c>
    </row>
    <row r="250" s="14" customFormat="1">
      <c r="A250" s="14"/>
      <c r="B250" s="234"/>
      <c r="C250" s="235"/>
      <c r="D250" s="225" t="s">
        <v>168</v>
      </c>
      <c r="E250" s="236" t="s">
        <v>19</v>
      </c>
      <c r="F250" s="237" t="s">
        <v>2151</v>
      </c>
      <c r="G250" s="235"/>
      <c r="H250" s="238">
        <v>1050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4" t="s">
        <v>168</v>
      </c>
      <c r="AU250" s="244" t="s">
        <v>157</v>
      </c>
      <c r="AV250" s="14" t="s">
        <v>85</v>
      </c>
      <c r="AW250" s="14" t="s">
        <v>35</v>
      </c>
      <c r="AX250" s="14" t="s">
        <v>83</v>
      </c>
      <c r="AY250" s="244" t="s">
        <v>156</v>
      </c>
    </row>
    <row r="251" s="2" customFormat="1" ht="16.5" customHeight="1">
      <c r="A251" s="39"/>
      <c r="B251" s="40"/>
      <c r="C251" s="205" t="s">
        <v>1152</v>
      </c>
      <c r="D251" s="205" t="s">
        <v>159</v>
      </c>
      <c r="E251" s="206" t="s">
        <v>2152</v>
      </c>
      <c r="F251" s="207" t="s">
        <v>2153</v>
      </c>
      <c r="G251" s="208" t="s">
        <v>317</v>
      </c>
      <c r="H251" s="209">
        <v>50</v>
      </c>
      <c r="I251" s="210"/>
      <c r="J251" s="211">
        <f>ROUND(I251*H251,2)</f>
        <v>0</v>
      </c>
      <c r="K251" s="207" t="s">
        <v>19</v>
      </c>
      <c r="L251" s="45"/>
      <c r="M251" s="212" t="s">
        <v>19</v>
      </c>
      <c r="N251" s="213" t="s">
        <v>46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321</v>
      </c>
      <c r="AT251" s="216" t="s">
        <v>159</v>
      </c>
      <c r="AU251" s="216" t="s">
        <v>157</v>
      </c>
      <c r="AY251" s="18" t="s">
        <v>156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83</v>
      </c>
      <c r="BK251" s="217">
        <f>ROUND(I251*H251,2)</f>
        <v>0</v>
      </c>
      <c r="BL251" s="18" t="s">
        <v>321</v>
      </c>
      <c r="BM251" s="216" t="s">
        <v>2154</v>
      </c>
    </row>
    <row r="252" s="2" customFormat="1" ht="16.5" customHeight="1">
      <c r="A252" s="39"/>
      <c r="B252" s="40"/>
      <c r="C252" s="256" t="s">
        <v>1157</v>
      </c>
      <c r="D252" s="256" t="s">
        <v>299</v>
      </c>
      <c r="E252" s="257" t="s">
        <v>2155</v>
      </c>
      <c r="F252" s="258" t="s">
        <v>2156</v>
      </c>
      <c r="G252" s="259" t="s">
        <v>317</v>
      </c>
      <c r="H252" s="260">
        <v>50</v>
      </c>
      <c r="I252" s="261"/>
      <c r="J252" s="262">
        <f>ROUND(I252*H252,2)</f>
        <v>0</v>
      </c>
      <c r="K252" s="258" t="s">
        <v>19</v>
      </c>
      <c r="L252" s="263"/>
      <c r="M252" s="264" t="s">
        <v>19</v>
      </c>
      <c r="N252" s="265" t="s">
        <v>46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414</v>
      </c>
      <c r="AT252" s="216" t="s">
        <v>299</v>
      </c>
      <c r="AU252" s="216" t="s">
        <v>157</v>
      </c>
      <c r="AY252" s="18" t="s">
        <v>156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83</v>
      </c>
      <c r="BK252" s="217">
        <f>ROUND(I252*H252,2)</f>
        <v>0</v>
      </c>
      <c r="BL252" s="18" t="s">
        <v>321</v>
      </c>
      <c r="BM252" s="216" t="s">
        <v>2157</v>
      </c>
    </row>
    <row r="253" s="2" customFormat="1" ht="16.5" customHeight="1">
      <c r="A253" s="39"/>
      <c r="B253" s="40"/>
      <c r="C253" s="256" t="s">
        <v>1162</v>
      </c>
      <c r="D253" s="256" t="s">
        <v>299</v>
      </c>
      <c r="E253" s="257" t="s">
        <v>2158</v>
      </c>
      <c r="F253" s="258" t="s">
        <v>2159</v>
      </c>
      <c r="G253" s="259" t="s">
        <v>295</v>
      </c>
      <c r="H253" s="260">
        <v>2</v>
      </c>
      <c r="I253" s="261"/>
      <c r="J253" s="262">
        <f>ROUND(I253*H253,2)</f>
        <v>0</v>
      </c>
      <c r="K253" s="258" t="s">
        <v>19</v>
      </c>
      <c r="L253" s="263"/>
      <c r="M253" s="264" t="s">
        <v>19</v>
      </c>
      <c r="N253" s="265" t="s">
        <v>46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414</v>
      </c>
      <c r="AT253" s="216" t="s">
        <v>299</v>
      </c>
      <c r="AU253" s="216" t="s">
        <v>157</v>
      </c>
      <c r="AY253" s="18" t="s">
        <v>156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83</v>
      </c>
      <c r="BK253" s="217">
        <f>ROUND(I253*H253,2)</f>
        <v>0</v>
      </c>
      <c r="BL253" s="18" t="s">
        <v>321</v>
      </c>
      <c r="BM253" s="216" t="s">
        <v>2160</v>
      </c>
    </row>
    <row r="254" s="2" customFormat="1" ht="16.5" customHeight="1">
      <c r="A254" s="39"/>
      <c r="B254" s="40"/>
      <c r="C254" s="205" t="s">
        <v>1168</v>
      </c>
      <c r="D254" s="205" t="s">
        <v>159</v>
      </c>
      <c r="E254" s="206" t="s">
        <v>2161</v>
      </c>
      <c r="F254" s="207" t="s">
        <v>2162</v>
      </c>
      <c r="G254" s="208" t="s">
        <v>295</v>
      </c>
      <c r="H254" s="209">
        <v>50</v>
      </c>
      <c r="I254" s="210"/>
      <c r="J254" s="211">
        <f>ROUND(I254*H254,2)</f>
        <v>0</v>
      </c>
      <c r="K254" s="207" t="s">
        <v>19</v>
      </c>
      <c r="L254" s="45"/>
      <c r="M254" s="212" t="s">
        <v>19</v>
      </c>
      <c r="N254" s="213" t="s">
        <v>46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321</v>
      </c>
      <c r="AT254" s="216" t="s">
        <v>159</v>
      </c>
      <c r="AU254" s="216" t="s">
        <v>157</v>
      </c>
      <c r="AY254" s="18" t="s">
        <v>156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83</v>
      </c>
      <c r="BK254" s="217">
        <f>ROUND(I254*H254,2)</f>
        <v>0</v>
      </c>
      <c r="BL254" s="18" t="s">
        <v>321</v>
      </c>
      <c r="BM254" s="216" t="s">
        <v>2163</v>
      </c>
    </row>
    <row r="255" s="2" customFormat="1" ht="16.5" customHeight="1">
      <c r="A255" s="39"/>
      <c r="B255" s="40"/>
      <c r="C255" s="256" t="s">
        <v>1175</v>
      </c>
      <c r="D255" s="256" t="s">
        <v>299</v>
      </c>
      <c r="E255" s="257" t="s">
        <v>2164</v>
      </c>
      <c r="F255" s="258" t="s">
        <v>2165</v>
      </c>
      <c r="G255" s="259" t="s">
        <v>295</v>
      </c>
      <c r="H255" s="260">
        <v>50</v>
      </c>
      <c r="I255" s="261"/>
      <c r="J255" s="262">
        <f>ROUND(I255*H255,2)</f>
        <v>0</v>
      </c>
      <c r="K255" s="258" t="s">
        <v>19</v>
      </c>
      <c r="L255" s="263"/>
      <c r="M255" s="264" t="s">
        <v>19</v>
      </c>
      <c r="N255" s="265" t="s">
        <v>46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414</v>
      </c>
      <c r="AT255" s="216" t="s">
        <v>299</v>
      </c>
      <c r="AU255" s="216" t="s">
        <v>157</v>
      </c>
      <c r="AY255" s="18" t="s">
        <v>156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83</v>
      </c>
      <c r="BK255" s="217">
        <f>ROUND(I255*H255,2)</f>
        <v>0</v>
      </c>
      <c r="BL255" s="18" t="s">
        <v>321</v>
      </c>
      <c r="BM255" s="216" t="s">
        <v>2166</v>
      </c>
    </row>
    <row r="256" s="2" customFormat="1" ht="16.5" customHeight="1">
      <c r="A256" s="39"/>
      <c r="B256" s="40"/>
      <c r="C256" s="256" t="s">
        <v>1183</v>
      </c>
      <c r="D256" s="256" t="s">
        <v>299</v>
      </c>
      <c r="E256" s="257" t="s">
        <v>2167</v>
      </c>
      <c r="F256" s="258" t="s">
        <v>2168</v>
      </c>
      <c r="G256" s="259" t="s">
        <v>295</v>
      </c>
      <c r="H256" s="260">
        <v>100</v>
      </c>
      <c r="I256" s="261"/>
      <c r="J256" s="262">
        <f>ROUND(I256*H256,2)</f>
        <v>0</v>
      </c>
      <c r="K256" s="258" t="s">
        <v>19</v>
      </c>
      <c r="L256" s="263"/>
      <c r="M256" s="264" t="s">
        <v>19</v>
      </c>
      <c r="N256" s="265" t="s">
        <v>46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414</v>
      </c>
      <c r="AT256" s="216" t="s">
        <v>299</v>
      </c>
      <c r="AU256" s="216" t="s">
        <v>157</v>
      </c>
      <c r="AY256" s="18" t="s">
        <v>156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83</v>
      </c>
      <c r="BK256" s="217">
        <f>ROUND(I256*H256,2)</f>
        <v>0</v>
      </c>
      <c r="BL256" s="18" t="s">
        <v>321</v>
      </c>
      <c r="BM256" s="216" t="s">
        <v>2169</v>
      </c>
    </row>
    <row r="257" s="2" customFormat="1" ht="16.5" customHeight="1">
      <c r="A257" s="39"/>
      <c r="B257" s="40"/>
      <c r="C257" s="205" t="s">
        <v>1188</v>
      </c>
      <c r="D257" s="205" t="s">
        <v>159</v>
      </c>
      <c r="E257" s="206" t="s">
        <v>2170</v>
      </c>
      <c r="F257" s="207" t="s">
        <v>2171</v>
      </c>
      <c r="G257" s="208" t="s">
        <v>295</v>
      </c>
      <c r="H257" s="209">
        <v>600</v>
      </c>
      <c r="I257" s="210"/>
      <c r="J257" s="211">
        <f>ROUND(I257*H257,2)</f>
        <v>0</v>
      </c>
      <c r="K257" s="207" t="s">
        <v>19</v>
      </c>
      <c r="L257" s="45"/>
      <c r="M257" s="212" t="s">
        <v>19</v>
      </c>
      <c r="N257" s="213" t="s">
        <v>46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321</v>
      </c>
      <c r="AT257" s="216" t="s">
        <v>159</v>
      </c>
      <c r="AU257" s="216" t="s">
        <v>157</v>
      </c>
      <c r="AY257" s="18" t="s">
        <v>156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83</v>
      </c>
      <c r="BK257" s="217">
        <f>ROUND(I257*H257,2)</f>
        <v>0</v>
      </c>
      <c r="BL257" s="18" t="s">
        <v>321</v>
      </c>
      <c r="BM257" s="216" t="s">
        <v>2172</v>
      </c>
    </row>
    <row r="258" s="2" customFormat="1" ht="16.5" customHeight="1">
      <c r="A258" s="39"/>
      <c r="B258" s="40"/>
      <c r="C258" s="256" t="s">
        <v>1192</v>
      </c>
      <c r="D258" s="256" t="s">
        <v>299</v>
      </c>
      <c r="E258" s="257" t="s">
        <v>2173</v>
      </c>
      <c r="F258" s="258" t="s">
        <v>2174</v>
      </c>
      <c r="G258" s="259" t="s">
        <v>295</v>
      </c>
      <c r="H258" s="260">
        <v>600</v>
      </c>
      <c r="I258" s="261"/>
      <c r="J258" s="262">
        <f>ROUND(I258*H258,2)</f>
        <v>0</v>
      </c>
      <c r="K258" s="258" t="s">
        <v>19</v>
      </c>
      <c r="L258" s="263"/>
      <c r="M258" s="264" t="s">
        <v>19</v>
      </c>
      <c r="N258" s="265" t="s">
        <v>46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414</v>
      </c>
      <c r="AT258" s="216" t="s">
        <v>299</v>
      </c>
      <c r="AU258" s="216" t="s">
        <v>157</v>
      </c>
      <c r="AY258" s="18" t="s">
        <v>156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83</v>
      </c>
      <c r="BK258" s="217">
        <f>ROUND(I258*H258,2)</f>
        <v>0</v>
      </c>
      <c r="BL258" s="18" t="s">
        <v>321</v>
      </c>
      <c r="BM258" s="216" t="s">
        <v>2175</v>
      </c>
    </row>
    <row r="259" s="2" customFormat="1" ht="16.5" customHeight="1">
      <c r="A259" s="39"/>
      <c r="B259" s="40"/>
      <c r="C259" s="205" t="s">
        <v>1196</v>
      </c>
      <c r="D259" s="205" t="s">
        <v>159</v>
      </c>
      <c r="E259" s="206" t="s">
        <v>2176</v>
      </c>
      <c r="F259" s="207" t="s">
        <v>2177</v>
      </c>
      <c r="G259" s="208" t="s">
        <v>295</v>
      </c>
      <c r="H259" s="209">
        <v>4800</v>
      </c>
      <c r="I259" s="210"/>
      <c r="J259" s="211">
        <f>ROUND(I259*H259,2)</f>
        <v>0</v>
      </c>
      <c r="K259" s="207" t="s">
        <v>19</v>
      </c>
      <c r="L259" s="45"/>
      <c r="M259" s="212" t="s">
        <v>19</v>
      </c>
      <c r="N259" s="213" t="s">
        <v>46</v>
      </c>
      <c r="O259" s="85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321</v>
      </c>
      <c r="AT259" s="216" t="s">
        <v>159</v>
      </c>
      <c r="AU259" s="216" t="s">
        <v>157</v>
      </c>
      <c r="AY259" s="18" t="s">
        <v>156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83</v>
      </c>
      <c r="BK259" s="217">
        <f>ROUND(I259*H259,2)</f>
        <v>0</v>
      </c>
      <c r="BL259" s="18" t="s">
        <v>321</v>
      </c>
      <c r="BM259" s="216" t="s">
        <v>2178</v>
      </c>
    </row>
    <row r="260" s="2" customFormat="1" ht="24.15" customHeight="1">
      <c r="A260" s="39"/>
      <c r="B260" s="40"/>
      <c r="C260" s="256" t="s">
        <v>1202</v>
      </c>
      <c r="D260" s="256" t="s">
        <v>299</v>
      </c>
      <c r="E260" s="257" t="s">
        <v>2179</v>
      </c>
      <c r="F260" s="258" t="s">
        <v>2180</v>
      </c>
      <c r="G260" s="259" t="s">
        <v>295</v>
      </c>
      <c r="H260" s="260">
        <v>4800</v>
      </c>
      <c r="I260" s="261"/>
      <c r="J260" s="262">
        <f>ROUND(I260*H260,2)</f>
        <v>0</v>
      </c>
      <c r="K260" s="258" t="s">
        <v>19</v>
      </c>
      <c r="L260" s="263"/>
      <c r="M260" s="264" t="s">
        <v>19</v>
      </c>
      <c r="N260" s="265" t="s">
        <v>46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414</v>
      </c>
      <c r="AT260" s="216" t="s">
        <v>299</v>
      </c>
      <c r="AU260" s="216" t="s">
        <v>157</v>
      </c>
      <c r="AY260" s="18" t="s">
        <v>156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83</v>
      </c>
      <c r="BK260" s="217">
        <f>ROUND(I260*H260,2)</f>
        <v>0</v>
      </c>
      <c r="BL260" s="18" t="s">
        <v>321</v>
      </c>
      <c r="BM260" s="216" t="s">
        <v>2181</v>
      </c>
    </row>
    <row r="261" s="2" customFormat="1" ht="16.5" customHeight="1">
      <c r="A261" s="39"/>
      <c r="B261" s="40"/>
      <c r="C261" s="205" t="s">
        <v>1209</v>
      </c>
      <c r="D261" s="205" t="s">
        <v>159</v>
      </c>
      <c r="E261" s="206" t="s">
        <v>2182</v>
      </c>
      <c r="F261" s="207" t="s">
        <v>2183</v>
      </c>
      <c r="G261" s="208" t="s">
        <v>317</v>
      </c>
      <c r="H261" s="209">
        <v>11850</v>
      </c>
      <c r="I261" s="210"/>
      <c r="J261" s="211">
        <f>ROUND(I261*H261,2)</f>
        <v>0</v>
      </c>
      <c r="K261" s="207" t="s">
        <v>19</v>
      </c>
      <c r="L261" s="45"/>
      <c r="M261" s="212" t="s">
        <v>19</v>
      </c>
      <c r="N261" s="213" t="s">
        <v>46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321</v>
      </c>
      <c r="AT261" s="216" t="s">
        <v>159</v>
      </c>
      <c r="AU261" s="216" t="s">
        <v>157</v>
      </c>
      <c r="AY261" s="18" t="s">
        <v>156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83</v>
      </c>
      <c r="BK261" s="217">
        <f>ROUND(I261*H261,2)</f>
        <v>0</v>
      </c>
      <c r="BL261" s="18" t="s">
        <v>321</v>
      </c>
      <c r="BM261" s="216" t="s">
        <v>2184</v>
      </c>
    </row>
    <row r="262" s="2" customFormat="1" ht="24.15" customHeight="1">
      <c r="A262" s="39"/>
      <c r="B262" s="40"/>
      <c r="C262" s="256" t="s">
        <v>1215</v>
      </c>
      <c r="D262" s="256" t="s">
        <v>299</v>
      </c>
      <c r="E262" s="257" t="s">
        <v>2185</v>
      </c>
      <c r="F262" s="258" t="s">
        <v>2186</v>
      </c>
      <c r="G262" s="259" t="s">
        <v>317</v>
      </c>
      <c r="H262" s="260">
        <v>650</v>
      </c>
      <c r="I262" s="261"/>
      <c r="J262" s="262">
        <f>ROUND(I262*H262,2)</f>
        <v>0</v>
      </c>
      <c r="K262" s="258" t="s">
        <v>19</v>
      </c>
      <c r="L262" s="263"/>
      <c r="M262" s="264" t="s">
        <v>19</v>
      </c>
      <c r="N262" s="265" t="s">
        <v>46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414</v>
      </c>
      <c r="AT262" s="216" t="s">
        <v>299</v>
      </c>
      <c r="AU262" s="216" t="s">
        <v>157</v>
      </c>
      <c r="AY262" s="18" t="s">
        <v>156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83</v>
      </c>
      <c r="BK262" s="217">
        <f>ROUND(I262*H262,2)</f>
        <v>0</v>
      </c>
      <c r="BL262" s="18" t="s">
        <v>321</v>
      </c>
      <c r="BM262" s="216" t="s">
        <v>2187</v>
      </c>
    </row>
    <row r="263" s="2" customFormat="1">
      <c r="A263" s="39"/>
      <c r="B263" s="40"/>
      <c r="C263" s="41"/>
      <c r="D263" s="225" t="s">
        <v>1329</v>
      </c>
      <c r="E263" s="41"/>
      <c r="F263" s="267" t="s">
        <v>2188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1329</v>
      </c>
      <c r="AU263" s="18" t="s">
        <v>157</v>
      </c>
    </row>
    <row r="264" s="2" customFormat="1" ht="24.15" customHeight="1">
      <c r="A264" s="39"/>
      <c r="B264" s="40"/>
      <c r="C264" s="256" t="s">
        <v>1219</v>
      </c>
      <c r="D264" s="256" t="s">
        <v>299</v>
      </c>
      <c r="E264" s="257" t="s">
        <v>2189</v>
      </c>
      <c r="F264" s="258" t="s">
        <v>2190</v>
      </c>
      <c r="G264" s="259" t="s">
        <v>317</v>
      </c>
      <c r="H264" s="260">
        <v>2200</v>
      </c>
      <c r="I264" s="261"/>
      <c r="J264" s="262">
        <f>ROUND(I264*H264,2)</f>
        <v>0</v>
      </c>
      <c r="K264" s="258" t="s">
        <v>19</v>
      </c>
      <c r="L264" s="263"/>
      <c r="M264" s="264" t="s">
        <v>19</v>
      </c>
      <c r="N264" s="265" t="s">
        <v>46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414</v>
      </c>
      <c r="AT264" s="216" t="s">
        <v>299</v>
      </c>
      <c r="AU264" s="216" t="s">
        <v>157</v>
      </c>
      <c r="AY264" s="18" t="s">
        <v>156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83</v>
      </c>
      <c r="BK264" s="217">
        <f>ROUND(I264*H264,2)</f>
        <v>0</v>
      </c>
      <c r="BL264" s="18" t="s">
        <v>321</v>
      </c>
      <c r="BM264" s="216" t="s">
        <v>2191</v>
      </c>
    </row>
    <row r="265" s="2" customFormat="1">
      <c r="A265" s="39"/>
      <c r="B265" s="40"/>
      <c r="C265" s="41"/>
      <c r="D265" s="225" t="s">
        <v>1329</v>
      </c>
      <c r="E265" s="41"/>
      <c r="F265" s="267" t="s">
        <v>2192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1329</v>
      </c>
      <c r="AU265" s="18" t="s">
        <v>157</v>
      </c>
    </row>
    <row r="266" s="2" customFormat="1" ht="24.15" customHeight="1">
      <c r="A266" s="39"/>
      <c r="B266" s="40"/>
      <c r="C266" s="256" t="s">
        <v>1225</v>
      </c>
      <c r="D266" s="256" t="s">
        <v>299</v>
      </c>
      <c r="E266" s="257" t="s">
        <v>2193</v>
      </c>
      <c r="F266" s="258" t="s">
        <v>2194</v>
      </c>
      <c r="G266" s="259" t="s">
        <v>317</v>
      </c>
      <c r="H266" s="260">
        <v>6800</v>
      </c>
      <c r="I266" s="261"/>
      <c r="J266" s="262">
        <f>ROUND(I266*H266,2)</f>
        <v>0</v>
      </c>
      <c r="K266" s="258" t="s">
        <v>19</v>
      </c>
      <c r="L266" s="263"/>
      <c r="M266" s="264" t="s">
        <v>19</v>
      </c>
      <c r="N266" s="265" t="s">
        <v>46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414</v>
      </c>
      <c r="AT266" s="216" t="s">
        <v>299</v>
      </c>
      <c r="AU266" s="216" t="s">
        <v>157</v>
      </c>
      <c r="AY266" s="18" t="s">
        <v>156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83</v>
      </c>
      <c r="BK266" s="217">
        <f>ROUND(I266*H266,2)</f>
        <v>0</v>
      </c>
      <c r="BL266" s="18" t="s">
        <v>321</v>
      </c>
      <c r="BM266" s="216" t="s">
        <v>2195</v>
      </c>
    </row>
    <row r="267" s="2" customFormat="1">
      <c r="A267" s="39"/>
      <c r="B267" s="40"/>
      <c r="C267" s="41"/>
      <c r="D267" s="225" t="s">
        <v>1329</v>
      </c>
      <c r="E267" s="41"/>
      <c r="F267" s="267" t="s">
        <v>2196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1329</v>
      </c>
      <c r="AU267" s="18" t="s">
        <v>157</v>
      </c>
    </row>
    <row r="268" s="2" customFormat="1" ht="24.15" customHeight="1">
      <c r="A268" s="39"/>
      <c r="B268" s="40"/>
      <c r="C268" s="256" t="s">
        <v>1230</v>
      </c>
      <c r="D268" s="256" t="s">
        <v>299</v>
      </c>
      <c r="E268" s="257" t="s">
        <v>2197</v>
      </c>
      <c r="F268" s="258" t="s">
        <v>2198</v>
      </c>
      <c r="G268" s="259" t="s">
        <v>317</v>
      </c>
      <c r="H268" s="260">
        <v>900</v>
      </c>
      <c r="I268" s="261"/>
      <c r="J268" s="262">
        <f>ROUND(I268*H268,2)</f>
        <v>0</v>
      </c>
      <c r="K268" s="258" t="s">
        <v>19</v>
      </c>
      <c r="L268" s="263"/>
      <c r="M268" s="264" t="s">
        <v>19</v>
      </c>
      <c r="N268" s="265" t="s">
        <v>46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414</v>
      </c>
      <c r="AT268" s="216" t="s">
        <v>299</v>
      </c>
      <c r="AU268" s="216" t="s">
        <v>157</v>
      </c>
      <c r="AY268" s="18" t="s">
        <v>156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83</v>
      </c>
      <c r="BK268" s="217">
        <f>ROUND(I268*H268,2)</f>
        <v>0</v>
      </c>
      <c r="BL268" s="18" t="s">
        <v>321</v>
      </c>
      <c r="BM268" s="216" t="s">
        <v>2199</v>
      </c>
    </row>
    <row r="269" s="2" customFormat="1">
      <c r="A269" s="39"/>
      <c r="B269" s="40"/>
      <c r="C269" s="41"/>
      <c r="D269" s="225" t="s">
        <v>1329</v>
      </c>
      <c r="E269" s="41"/>
      <c r="F269" s="267" t="s">
        <v>2200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1329</v>
      </c>
      <c r="AU269" s="18" t="s">
        <v>157</v>
      </c>
    </row>
    <row r="270" s="2" customFormat="1" ht="24.15" customHeight="1">
      <c r="A270" s="39"/>
      <c r="B270" s="40"/>
      <c r="C270" s="256" t="s">
        <v>1234</v>
      </c>
      <c r="D270" s="256" t="s">
        <v>299</v>
      </c>
      <c r="E270" s="257" t="s">
        <v>2201</v>
      </c>
      <c r="F270" s="258" t="s">
        <v>2202</v>
      </c>
      <c r="G270" s="259" t="s">
        <v>317</v>
      </c>
      <c r="H270" s="260">
        <v>300</v>
      </c>
      <c r="I270" s="261"/>
      <c r="J270" s="262">
        <f>ROUND(I270*H270,2)</f>
        <v>0</v>
      </c>
      <c r="K270" s="258" t="s">
        <v>19</v>
      </c>
      <c r="L270" s="263"/>
      <c r="M270" s="264" t="s">
        <v>19</v>
      </c>
      <c r="N270" s="265" t="s">
        <v>46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414</v>
      </c>
      <c r="AT270" s="216" t="s">
        <v>299</v>
      </c>
      <c r="AU270" s="216" t="s">
        <v>157</v>
      </c>
      <c r="AY270" s="18" t="s">
        <v>156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83</v>
      </c>
      <c r="BK270" s="217">
        <f>ROUND(I270*H270,2)</f>
        <v>0</v>
      </c>
      <c r="BL270" s="18" t="s">
        <v>321</v>
      </c>
      <c r="BM270" s="216" t="s">
        <v>2203</v>
      </c>
    </row>
    <row r="271" s="2" customFormat="1">
      <c r="A271" s="39"/>
      <c r="B271" s="40"/>
      <c r="C271" s="41"/>
      <c r="D271" s="225" t="s">
        <v>1329</v>
      </c>
      <c r="E271" s="41"/>
      <c r="F271" s="267" t="s">
        <v>2204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1329</v>
      </c>
      <c r="AU271" s="18" t="s">
        <v>157</v>
      </c>
    </row>
    <row r="272" s="2" customFormat="1" ht="24.15" customHeight="1">
      <c r="A272" s="39"/>
      <c r="B272" s="40"/>
      <c r="C272" s="256" t="s">
        <v>1240</v>
      </c>
      <c r="D272" s="256" t="s">
        <v>299</v>
      </c>
      <c r="E272" s="257" t="s">
        <v>2205</v>
      </c>
      <c r="F272" s="258" t="s">
        <v>2206</v>
      </c>
      <c r="G272" s="259" t="s">
        <v>317</v>
      </c>
      <c r="H272" s="260">
        <v>700</v>
      </c>
      <c r="I272" s="261"/>
      <c r="J272" s="262">
        <f>ROUND(I272*H272,2)</f>
        <v>0</v>
      </c>
      <c r="K272" s="258" t="s">
        <v>19</v>
      </c>
      <c r="L272" s="263"/>
      <c r="M272" s="264" t="s">
        <v>19</v>
      </c>
      <c r="N272" s="265" t="s">
        <v>46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414</v>
      </c>
      <c r="AT272" s="216" t="s">
        <v>299</v>
      </c>
      <c r="AU272" s="216" t="s">
        <v>157</v>
      </c>
      <c r="AY272" s="18" t="s">
        <v>156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83</v>
      </c>
      <c r="BK272" s="217">
        <f>ROUND(I272*H272,2)</f>
        <v>0</v>
      </c>
      <c r="BL272" s="18" t="s">
        <v>321</v>
      </c>
      <c r="BM272" s="216" t="s">
        <v>2207</v>
      </c>
    </row>
    <row r="273" s="2" customFormat="1">
      <c r="A273" s="39"/>
      <c r="B273" s="40"/>
      <c r="C273" s="41"/>
      <c r="D273" s="225" t="s">
        <v>1329</v>
      </c>
      <c r="E273" s="41"/>
      <c r="F273" s="267" t="s">
        <v>2208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1329</v>
      </c>
      <c r="AU273" s="18" t="s">
        <v>157</v>
      </c>
    </row>
    <row r="274" s="2" customFormat="1" ht="24.15" customHeight="1">
      <c r="A274" s="39"/>
      <c r="B274" s="40"/>
      <c r="C274" s="256" t="s">
        <v>1244</v>
      </c>
      <c r="D274" s="256" t="s">
        <v>299</v>
      </c>
      <c r="E274" s="257" t="s">
        <v>2209</v>
      </c>
      <c r="F274" s="258" t="s">
        <v>2210</v>
      </c>
      <c r="G274" s="259" t="s">
        <v>317</v>
      </c>
      <c r="H274" s="260">
        <v>300</v>
      </c>
      <c r="I274" s="261"/>
      <c r="J274" s="262">
        <f>ROUND(I274*H274,2)</f>
        <v>0</v>
      </c>
      <c r="K274" s="258" t="s">
        <v>19</v>
      </c>
      <c r="L274" s="263"/>
      <c r="M274" s="264" t="s">
        <v>19</v>
      </c>
      <c r="N274" s="265" t="s">
        <v>46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414</v>
      </c>
      <c r="AT274" s="216" t="s">
        <v>299</v>
      </c>
      <c r="AU274" s="216" t="s">
        <v>157</v>
      </c>
      <c r="AY274" s="18" t="s">
        <v>156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83</v>
      </c>
      <c r="BK274" s="217">
        <f>ROUND(I274*H274,2)</f>
        <v>0</v>
      </c>
      <c r="BL274" s="18" t="s">
        <v>321</v>
      </c>
      <c r="BM274" s="216" t="s">
        <v>2211</v>
      </c>
    </row>
    <row r="275" s="2" customFormat="1">
      <c r="A275" s="39"/>
      <c r="B275" s="40"/>
      <c r="C275" s="41"/>
      <c r="D275" s="225" t="s">
        <v>1329</v>
      </c>
      <c r="E275" s="41"/>
      <c r="F275" s="267" t="s">
        <v>2212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1329</v>
      </c>
      <c r="AU275" s="18" t="s">
        <v>157</v>
      </c>
    </row>
    <row r="276" s="12" customFormat="1" ht="20.88" customHeight="1">
      <c r="A276" s="12"/>
      <c r="B276" s="189"/>
      <c r="C276" s="190"/>
      <c r="D276" s="191" t="s">
        <v>74</v>
      </c>
      <c r="E276" s="203" t="s">
        <v>2213</v>
      </c>
      <c r="F276" s="203" t="s">
        <v>2214</v>
      </c>
      <c r="G276" s="190"/>
      <c r="H276" s="190"/>
      <c r="I276" s="193"/>
      <c r="J276" s="204">
        <f>BK276</f>
        <v>0</v>
      </c>
      <c r="K276" s="190"/>
      <c r="L276" s="195"/>
      <c r="M276" s="196"/>
      <c r="N276" s="197"/>
      <c r="O276" s="197"/>
      <c r="P276" s="198">
        <f>SUM(P277:P291)</f>
        <v>0</v>
      </c>
      <c r="Q276" s="197"/>
      <c r="R276" s="198">
        <f>SUM(R277:R291)</f>
        <v>0</v>
      </c>
      <c r="S276" s="197"/>
      <c r="T276" s="199">
        <f>SUM(T277:T291)</f>
        <v>0.077560000000000004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0" t="s">
        <v>85</v>
      </c>
      <c r="AT276" s="201" t="s">
        <v>74</v>
      </c>
      <c r="AU276" s="201" t="s">
        <v>85</v>
      </c>
      <c r="AY276" s="200" t="s">
        <v>156</v>
      </c>
      <c r="BK276" s="202">
        <f>SUM(BK277:BK291)</f>
        <v>0</v>
      </c>
    </row>
    <row r="277" s="2" customFormat="1" ht="16.5" customHeight="1">
      <c r="A277" s="39"/>
      <c r="B277" s="40"/>
      <c r="C277" s="205" t="s">
        <v>1248</v>
      </c>
      <c r="D277" s="205" t="s">
        <v>159</v>
      </c>
      <c r="E277" s="206" t="s">
        <v>2215</v>
      </c>
      <c r="F277" s="207" t="s">
        <v>2216</v>
      </c>
      <c r="G277" s="208" t="s">
        <v>2217</v>
      </c>
      <c r="H277" s="209">
        <v>1</v>
      </c>
      <c r="I277" s="210"/>
      <c r="J277" s="211">
        <f>ROUND(I277*H277,2)</f>
        <v>0</v>
      </c>
      <c r="K277" s="207" t="s">
        <v>19</v>
      </c>
      <c r="L277" s="45"/>
      <c r="M277" s="212" t="s">
        <v>19</v>
      </c>
      <c r="N277" s="213" t="s">
        <v>46</v>
      </c>
      <c r="O277" s="85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2218</v>
      </c>
      <c r="AT277" s="216" t="s">
        <v>159</v>
      </c>
      <c r="AU277" s="216" t="s">
        <v>157</v>
      </c>
      <c r="AY277" s="18" t="s">
        <v>156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83</v>
      </c>
      <c r="BK277" s="217">
        <f>ROUND(I277*H277,2)</f>
        <v>0</v>
      </c>
      <c r="BL277" s="18" t="s">
        <v>2218</v>
      </c>
      <c r="BM277" s="216" t="s">
        <v>2219</v>
      </c>
    </row>
    <row r="278" s="2" customFormat="1" ht="16.5" customHeight="1">
      <c r="A278" s="39"/>
      <c r="B278" s="40"/>
      <c r="C278" s="205" t="s">
        <v>1252</v>
      </c>
      <c r="D278" s="205" t="s">
        <v>159</v>
      </c>
      <c r="E278" s="206" t="s">
        <v>2220</v>
      </c>
      <c r="F278" s="207" t="s">
        <v>2221</v>
      </c>
      <c r="G278" s="208" t="s">
        <v>295</v>
      </c>
      <c r="H278" s="209">
        <v>40</v>
      </c>
      <c r="I278" s="210"/>
      <c r="J278" s="211">
        <f>ROUND(I278*H278,2)</f>
        <v>0</v>
      </c>
      <c r="K278" s="207" t="s">
        <v>19</v>
      </c>
      <c r="L278" s="45"/>
      <c r="M278" s="212" t="s">
        <v>19</v>
      </c>
      <c r="N278" s="213" t="s">
        <v>46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0.00020000000000000001</v>
      </c>
      <c r="T278" s="215">
        <f>S278*H278</f>
        <v>0.0080000000000000002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321</v>
      </c>
      <c r="AT278" s="216" t="s">
        <v>159</v>
      </c>
      <c r="AU278" s="216" t="s">
        <v>157</v>
      </c>
      <c r="AY278" s="18" t="s">
        <v>156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83</v>
      </c>
      <c r="BK278" s="217">
        <f>ROUND(I278*H278,2)</f>
        <v>0</v>
      </c>
      <c r="BL278" s="18" t="s">
        <v>321</v>
      </c>
      <c r="BM278" s="216" t="s">
        <v>2222</v>
      </c>
    </row>
    <row r="279" s="2" customFormat="1" ht="16.5" customHeight="1">
      <c r="A279" s="39"/>
      <c r="B279" s="40"/>
      <c r="C279" s="205" t="s">
        <v>1257</v>
      </c>
      <c r="D279" s="205" t="s">
        <v>159</v>
      </c>
      <c r="E279" s="206" t="s">
        <v>2223</v>
      </c>
      <c r="F279" s="207" t="s">
        <v>2224</v>
      </c>
      <c r="G279" s="208" t="s">
        <v>295</v>
      </c>
      <c r="H279" s="209">
        <v>3</v>
      </c>
      <c r="I279" s="210"/>
      <c r="J279" s="211">
        <f>ROUND(I279*H279,2)</f>
        <v>0</v>
      </c>
      <c r="K279" s="207" t="s">
        <v>19</v>
      </c>
      <c r="L279" s="45"/>
      <c r="M279" s="212" t="s">
        <v>19</v>
      </c>
      <c r="N279" s="213" t="s">
        <v>46</v>
      </c>
      <c r="O279" s="85"/>
      <c r="P279" s="214">
        <f>O279*H279</f>
        <v>0</v>
      </c>
      <c r="Q279" s="214">
        <v>0</v>
      </c>
      <c r="R279" s="214">
        <f>Q279*H279</f>
        <v>0</v>
      </c>
      <c r="S279" s="214">
        <v>0.00020000000000000001</v>
      </c>
      <c r="T279" s="215">
        <f>S279*H279</f>
        <v>0.00060000000000000006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321</v>
      </c>
      <c r="AT279" s="216" t="s">
        <v>159</v>
      </c>
      <c r="AU279" s="216" t="s">
        <v>157</v>
      </c>
      <c r="AY279" s="18" t="s">
        <v>156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83</v>
      </c>
      <c r="BK279" s="217">
        <f>ROUND(I279*H279,2)</f>
        <v>0</v>
      </c>
      <c r="BL279" s="18" t="s">
        <v>321</v>
      </c>
      <c r="BM279" s="216" t="s">
        <v>2225</v>
      </c>
    </row>
    <row r="280" s="2" customFormat="1" ht="16.5" customHeight="1">
      <c r="A280" s="39"/>
      <c r="B280" s="40"/>
      <c r="C280" s="205" t="s">
        <v>1261</v>
      </c>
      <c r="D280" s="205" t="s">
        <v>159</v>
      </c>
      <c r="E280" s="206" t="s">
        <v>2226</v>
      </c>
      <c r="F280" s="207" t="s">
        <v>2227</v>
      </c>
      <c r="G280" s="208" t="s">
        <v>295</v>
      </c>
      <c r="H280" s="209">
        <v>40</v>
      </c>
      <c r="I280" s="210"/>
      <c r="J280" s="211">
        <f>ROUND(I280*H280,2)</f>
        <v>0</v>
      </c>
      <c r="K280" s="207" t="s">
        <v>19</v>
      </c>
      <c r="L280" s="45"/>
      <c r="M280" s="212" t="s">
        <v>19</v>
      </c>
      <c r="N280" s="213" t="s">
        <v>46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0.001</v>
      </c>
      <c r="T280" s="215">
        <f>S280*H280</f>
        <v>0.040000000000000001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321</v>
      </c>
      <c r="AT280" s="216" t="s">
        <v>159</v>
      </c>
      <c r="AU280" s="216" t="s">
        <v>157</v>
      </c>
      <c r="AY280" s="18" t="s">
        <v>156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83</v>
      </c>
      <c r="BK280" s="217">
        <f>ROUND(I280*H280,2)</f>
        <v>0</v>
      </c>
      <c r="BL280" s="18" t="s">
        <v>321</v>
      </c>
      <c r="BM280" s="216" t="s">
        <v>2228</v>
      </c>
    </row>
    <row r="281" s="2" customFormat="1" ht="16.5" customHeight="1">
      <c r="A281" s="39"/>
      <c r="B281" s="40"/>
      <c r="C281" s="205" t="s">
        <v>1268</v>
      </c>
      <c r="D281" s="205" t="s">
        <v>159</v>
      </c>
      <c r="E281" s="206" t="s">
        <v>2229</v>
      </c>
      <c r="F281" s="207" t="s">
        <v>2230</v>
      </c>
      <c r="G281" s="208" t="s">
        <v>295</v>
      </c>
      <c r="H281" s="209">
        <v>4</v>
      </c>
      <c r="I281" s="210"/>
      <c r="J281" s="211">
        <f>ROUND(I281*H281,2)</f>
        <v>0</v>
      </c>
      <c r="K281" s="207" t="s">
        <v>19</v>
      </c>
      <c r="L281" s="45"/>
      <c r="M281" s="212" t="s">
        <v>19</v>
      </c>
      <c r="N281" s="213" t="s">
        <v>46</v>
      </c>
      <c r="O281" s="85"/>
      <c r="P281" s="214">
        <f>O281*H281</f>
        <v>0</v>
      </c>
      <c r="Q281" s="214">
        <v>0</v>
      </c>
      <c r="R281" s="214">
        <f>Q281*H281</f>
        <v>0</v>
      </c>
      <c r="S281" s="214">
        <v>0.000215</v>
      </c>
      <c r="T281" s="215">
        <f>S281*H281</f>
        <v>0.00085999999999999998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321</v>
      </c>
      <c r="AT281" s="216" t="s">
        <v>159</v>
      </c>
      <c r="AU281" s="216" t="s">
        <v>157</v>
      </c>
      <c r="AY281" s="18" t="s">
        <v>156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83</v>
      </c>
      <c r="BK281" s="217">
        <f>ROUND(I281*H281,2)</f>
        <v>0</v>
      </c>
      <c r="BL281" s="18" t="s">
        <v>321</v>
      </c>
      <c r="BM281" s="216" t="s">
        <v>2231</v>
      </c>
    </row>
    <row r="282" s="2" customFormat="1" ht="16.5" customHeight="1">
      <c r="A282" s="39"/>
      <c r="B282" s="40"/>
      <c r="C282" s="205" t="s">
        <v>1273</v>
      </c>
      <c r="D282" s="205" t="s">
        <v>159</v>
      </c>
      <c r="E282" s="206" t="s">
        <v>2232</v>
      </c>
      <c r="F282" s="207" t="s">
        <v>2233</v>
      </c>
      <c r="G282" s="208" t="s">
        <v>295</v>
      </c>
      <c r="H282" s="209">
        <v>2</v>
      </c>
      <c r="I282" s="210"/>
      <c r="J282" s="211">
        <f>ROUND(I282*H282,2)</f>
        <v>0</v>
      </c>
      <c r="K282" s="207" t="s">
        <v>19</v>
      </c>
      <c r="L282" s="45"/>
      <c r="M282" s="212" t="s">
        <v>19</v>
      </c>
      <c r="N282" s="213" t="s">
        <v>46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0.00040000000000000002</v>
      </c>
      <c r="T282" s="215">
        <f>S282*H282</f>
        <v>0.00080000000000000004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321</v>
      </c>
      <c r="AT282" s="216" t="s">
        <v>159</v>
      </c>
      <c r="AU282" s="216" t="s">
        <v>157</v>
      </c>
      <c r="AY282" s="18" t="s">
        <v>156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83</v>
      </c>
      <c r="BK282" s="217">
        <f>ROUND(I282*H282,2)</f>
        <v>0</v>
      </c>
      <c r="BL282" s="18" t="s">
        <v>321</v>
      </c>
      <c r="BM282" s="216" t="s">
        <v>2234</v>
      </c>
    </row>
    <row r="283" s="2" customFormat="1" ht="16.5" customHeight="1">
      <c r="A283" s="39"/>
      <c r="B283" s="40"/>
      <c r="C283" s="205" t="s">
        <v>1278</v>
      </c>
      <c r="D283" s="205" t="s">
        <v>159</v>
      </c>
      <c r="E283" s="206" t="s">
        <v>2235</v>
      </c>
      <c r="F283" s="207" t="s">
        <v>2236</v>
      </c>
      <c r="G283" s="208" t="s">
        <v>295</v>
      </c>
      <c r="H283" s="209">
        <v>2</v>
      </c>
      <c r="I283" s="210"/>
      <c r="J283" s="211">
        <f>ROUND(I283*H283,2)</f>
        <v>0</v>
      </c>
      <c r="K283" s="207" t="s">
        <v>19</v>
      </c>
      <c r="L283" s="45"/>
      <c r="M283" s="212" t="s">
        <v>19</v>
      </c>
      <c r="N283" s="213" t="s">
        <v>46</v>
      </c>
      <c r="O283" s="85"/>
      <c r="P283" s="214">
        <f>O283*H283</f>
        <v>0</v>
      </c>
      <c r="Q283" s="214">
        <v>0</v>
      </c>
      <c r="R283" s="214">
        <f>Q283*H283</f>
        <v>0</v>
      </c>
      <c r="S283" s="214">
        <v>0.001</v>
      </c>
      <c r="T283" s="215">
        <f>S283*H283</f>
        <v>0.002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321</v>
      </c>
      <c r="AT283" s="216" t="s">
        <v>159</v>
      </c>
      <c r="AU283" s="216" t="s">
        <v>157</v>
      </c>
      <c r="AY283" s="18" t="s">
        <v>156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83</v>
      </c>
      <c r="BK283" s="217">
        <f>ROUND(I283*H283,2)</f>
        <v>0</v>
      </c>
      <c r="BL283" s="18" t="s">
        <v>321</v>
      </c>
      <c r="BM283" s="216" t="s">
        <v>2237</v>
      </c>
    </row>
    <row r="284" s="2" customFormat="1" ht="16.5" customHeight="1">
      <c r="A284" s="39"/>
      <c r="B284" s="40"/>
      <c r="C284" s="205" t="s">
        <v>1285</v>
      </c>
      <c r="D284" s="205" t="s">
        <v>159</v>
      </c>
      <c r="E284" s="206" t="s">
        <v>2238</v>
      </c>
      <c r="F284" s="207" t="s">
        <v>2239</v>
      </c>
      <c r="G284" s="208" t="s">
        <v>295</v>
      </c>
      <c r="H284" s="209">
        <v>1</v>
      </c>
      <c r="I284" s="210"/>
      <c r="J284" s="211">
        <f>ROUND(I284*H284,2)</f>
        <v>0</v>
      </c>
      <c r="K284" s="207" t="s">
        <v>19</v>
      </c>
      <c r="L284" s="45"/>
      <c r="M284" s="212" t="s">
        <v>19</v>
      </c>
      <c r="N284" s="213" t="s">
        <v>46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0.00029999999999999997</v>
      </c>
      <c r="T284" s="215">
        <f>S284*H284</f>
        <v>0.00029999999999999997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321</v>
      </c>
      <c r="AT284" s="216" t="s">
        <v>159</v>
      </c>
      <c r="AU284" s="216" t="s">
        <v>157</v>
      </c>
      <c r="AY284" s="18" t="s">
        <v>156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83</v>
      </c>
      <c r="BK284" s="217">
        <f>ROUND(I284*H284,2)</f>
        <v>0</v>
      </c>
      <c r="BL284" s="18" t="s">
        <v>321</v>
      </c>
      <c r="BM284" s="216" t="s">
        <v>2240</v>
      </c>
    </row>
    <row r="285" s="2" customFormat="1" ht="16.5" customHeight="1">
      <c r="A285" s="39"/>
      <c r="B285" s="40"/>
      <c r="C285" s="205" t="s">
        <v>1290</v>
      </c>
      <c r="D285" s="205" t="s">
        <v>159</v>
      </c>
      <c r="E285" s="206" t="s">
        <v>2241</v>
      </c>
      <c r="F285" s="207" t="s">
        <v>2242</v>
      </c>
      <c r="G285" s="208" t="s">
        <v>295</v>
      </c>
      <c r="H285" s="209">
        <v>10</v>
      </c>
      <c r="I285" s="210"/>
      <c r="J285" s="211">
        <f>ROUND(I285*H285,2)</f>
        <v>0</v>
      </c>
      <c r="K285" s="207" t="s">
        <v>19</v>
      </c>
      <c r="L285" s="45"/>
      <c r="M285" s="212" t="s">
        <v>19</v>
      </c>
      <c r="N285" s="213" t="s">
        <v>46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0.0025000000000000001</v>
      </c>
      <c r="T285" s="215">
        <f>S285*H285</f>
        <v>0.025000000000000001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321</v>
      </c>
      <c r="AT285" s="216" t="s">
        <v>159</v>
      </c>
      <c r="AU285" s="216" t="s">
        <v>157</v>
      </c>
      <c r="AY285" s="18" t="s">
        <v>156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83</v>
      </c>
      <c r="BK285" s="217">
        <f>ROUND(I285*H285,2)</f>
        <v>0</v>
      </c>
      <c r="BL285" s="18" t="s">
        <v>321</v>
      </c>
      <c r="BM285" s="216" t="s">
        <v>2243</v>
      </c>
    </row>
    <row r="286" s="2" customFormat="1" ht="24.15" customHeight="1">
      <c r="A286" s="39"/>
      <c r="B286" s="40"/>
      <c r="C286" s="205" t="s">
        <v>1295</v>
      </c>
      <c r="D286" s="205" t="s">
        <v>159</v>
      </c>
      <c r="E286" s="206" t="s">
        <v>2244</v>
      </c>
      <c r="F286" s="207" t="s">
        <v>2245</v>
      </c>
      <c r="G286" s="208" t="s">
        <v>429</v>
      </c>
      <c r="H286" s="266"/>
      <c r="I286" s="210"/>
      <c r="J286" s="211">
        <f>ROUND(I286*H286,2)</f>
        <v>0</v>
      </c>
      <c r="K286" s="207" t="s">
        <v>19</v>
      </c>
      <c r="L286" s="45"/>
      <c r="M286" s="212" t="s">
        <v>19</v>
      </c>
      <c r="N286" s="213" t="s">
        <v>46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321</v>
      </c>
      <c r="AT286" s="216" t="s">
        <v>159</v>
      </c>
      <c r="AU286" s="216" t="s">
        <v>157</v>
      </c>
      <c r="AY286" s="18" t="s">
        <v>156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83</v>
      </c>
      <c r="BK286" s="217">
        <f>ROUND(I286*H286,2)</f>
        <v>0</v>
      </c>
      <c r="BL286" s="18" t="s">
        <v>321</v>
      </c>
      <c r="BM286" s="216" t="s">
        <v>2246</v>
      </c>
    </row>
    <row r="287" s="2" customFormat="1" ht="16.5" customHeight="1">
      <c r="A287" s="39"/>
      <c r="B287" s="40"/>
      <c r="C287" s="205" t="s">
        <v>1300</v>
      </c>
      <c r="D287" s="205" t="s">
        <v>159</v>
      </c>
      <c r="E287" s="206" t="s">
        <v>2247</v>
      </c>
      <c r="F287" s="207" t="s">
        <v>2248</v>
      </c>
      <c r="G287" s="208" t="s">
        <v>2249</v>
      </c>
      <c r="H287" s="209">
        <v>40</v>
      </c>
      <c r="I287" s="210"/>
      <c r="J287" s="211">
        <f>ROUND(I287*H287,2)</f>
        <v>0</v>
      </c>
      <c r="K287" s="207" t="s">
        <v>19</v>
      </c>
      <c r="L287" s="45"/>
      <c r="M287" s="212" t="s">
        <v>19</v>
      </c>
      <c r="N287" s="213" t="s">
        <v>46</v>
      </c>
      <c r="O287" s="85"/>
      <c r="P287" s="214">
        <f>O287*H287</f>
        <v>0</v>
      </c>
      <c r="Q287" s="214">
        <v>0</v>
      </c>
      <c r="R287" s="214">
        <f>Q287*H287</f>
        <v>0</v>
      </c>
      <c r="S287" s="214">
        <v>0</v>
      </c>
      <c r="T287" s="21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6" t="s">
        <v>321</v>
      </c>
      <c r="AT287" s="216" t="s">
        <v>159</v>
      </c>
      <c r="AU287" s="216" t="s">
        <v>157</v>
      </c>
      <c r="AY287" s="18" t="s">
        <v>156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8" t="s">
        <v>83</v>
      </c>
      <c r="BK287" s="217">
        <f>ROUND(I287*H287,2)</f>
        <v>0</v>
      </c>
      <c r="BL287" s="18" t="s">
        <v>321</v>
      </c>
      <c r="BM287" s="216" t="s">
        <v>2250</v>
      </c>
    </row>
    <row r="288" s="2" customFormat="1" ht="16.5" customHeight="1">
      <c r="A288" s="39"/>
      <c r="B288" s="40"/>
      <c r="C288" s="205" t="s">
        <v>1305</v>
      </c>
      <c r="D288" s="205" t="s">
        <v>159</v>
      </c>
      <c r="E288" s="206" t="s">
        <v>2251</v>
      </c>
      <c r="F288" s="207" t="s">
        <v>2252</v>
      </c>
      <c r="G288" s="208" t="s">
        <v>2249</v>
      </c>
      <c r="H288" s="209">
        <v>40</v>
      </c>
      <c r="I288" s="210"/>
      <c r="J288" s="211">
        <f>ROUND(I288*H288,2)</f>
        <v>0</v>
      </c>
      <c r="K288" s="207" t="s">
        <v>19</v>
      </c>
      <c r="L288" s="45"/>
      <c r="M288" s="212" t="s">
        <v>19</v>
      </c>
      <c r="N288" s="213" t="s">
        <v>46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321</v>
      </c>
      <c r="AT288" s="216" t="s">
        <v>159</v>
      </c>
      <c r="AU288" s="216" t="s">
        <v>157</v>
      </c>
      <c r="AY288" s="18" t="s">
        <v>156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83</v>
      </c>
      <c r="BK288" s="217">
        <f>ROUND(I288*H288,2)</f>
        <v>0</v>
      </c>
      <c r="BL288" s="18" t="s">
        <v>321</v>
      </c>
      <c r="BM288" s="216" t="s">
        <v>2253</v>
      </c>
    </row>
    <row r="289" s="2" customFormat="1" ht="21.75" customHeight="1">
      <c r="A289" s="39"/>
      <c r="B289" s="40"/>
      <c r="C289" s="205" t="s">
        <v>1310</v>
      </c>
      <c r="D289" s="205" t="s">
        <v>159</v>
      </c>
      <c r="E289" s="206" t="s">
        <v>2254</v>
      </c>
      <c r="F289" s="207" t="s">
        <v>2255</v>
      </c>
      <c r="G289" s="208" t="s">
        <v>2249</v>
      </c>
      <c r="H289" s="209">
        <v>40</v>
      </c>
      <c r="I289" s="210"/>
      <c r="J289" s="211">
        <f>ROUND(I289*H289,2)</f>
        <v>0</v>
      </c>
      <c r="K289" s="207" t="s">
        <v>19</v>
      </c>
      <c r="L289" s="45"/>
      <c r="M289" s="212" t="s">
        <v>19</v>
      </c>
      <c r="N289" s="213" t="s">
        <v>46</v>
      </c>
      <c r="O289" s="85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321</v>
      </c>
      <c r="AT289" s="216" t="s">
        <v>159</v>
      </c>
      <c r="AU289" s="216" t="s">
        <v>157</v>
      </c>
      <c r="AY289" s="18" t="s">
        <v>156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83</v>
      </c>
      <c r="BK289" s="217">
        <f>ROUND(I289*H289,2)</f>
        <v>0</v>
      </c>
      <c r="BL289" s="18" t="s">
        <v>321</v>
      </c>
      <c r="BM289" s="216" t="s">
        <v>2256</v>
      </c>
    </row>
    <row r="290" s="2" customFormat="1" ht="16.5" customHeight="1">
      <c r="A290" s="39"/>
      <c r="B290" s="40"/>
      <c r="C290" s="205" t="s">
        <v>1325</v>
      </c>
      <c r="D290" s="205" t="s">
        <v>159</v>
      </c>
      <c r="E290" s="206" t="s">
        <v>2257</v>
      </c>
      <c r="F290" s="207" t="s">
        <v>2258</v>
      </c>
      <c r="G290" s="208" t="s">
        <v>2249</v>
      </c>
      <c r="H290" s="209">
        <v>20</v>
      </c>
      <c r="I290" s="210"/>
      <c r="J290" s="211">
        <f>ROUND(I290*H290,2)</f>
        <v>0</v>
      </c>
      <c r="K290" s="207" t="s">
        <v>19</v>
      </c>
      <c r="L290" s="45"/>
      <c r="M290" s="212" t="s">
        <v>19</v>
      </c>
      <c r="N290" s="213" t="s">
        <v>46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321</v>
      </c>
      <c r="AT290" s="216" t="s">
        <v>159</v>
      </c>
      <c r="AU290" s="216" t="s">
        <v>157</v>
      </c>
      <c r="AY290" s="18" t="s">
        <v>156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83</v>
      </c>
      <c r="BK290" s="217">
        <f>ROUND(I290*H290,2)</f>
        <v>0</v>
      </c>
      <c r="BL290" s="18" t="s">
        <v>321</v>
      </c>
      <c r="BM290" s="216" t="s">
        <v>2259</v>
      </c>
    </row>
    <row r="291" s="2" customFormat="1" ht="16.5" customHeight="1">
      <c r="A291" s="39"/>
      <c r="B291" s="40"/>
      <c r="C291" s="205" t="s">
        <v>1332</v>
      </c>
      <c r="D291" s="205" t="s">
        <v>159</v>
      </c>
      <c r="E291" s="206" t="s">
        <v>2260</v>
      </c>
      <c r="F291" s="207" t="s">
        <v>2261</v>
      </c>
      <c r="G291" s="208" t="s">
        <v>2249</v>
      </c>
      <c r="H291" s="209">
        <v>20</v>
      </c>
      <c r="I291" s="210"/>
      <c r="J291" s="211">
        <f>ROUND(I291*H291,2)</f>
        <v>0</v>
      </c>
      <c r="K291" s="207" t="s">
        <v>19</v>
      </c>
      <c r="L291" s="45"/>
      <c r="M291" s="273" t="s">
        <v>19</v>
      </c>
      <c r="N291" s="274" t="s">
        <v>46</v>
      </c>
      <c r="O291" s="270"/>
      <c r="P291" s="271">
        <f>O291*H291</f>
        <v>0</v>
      </c>
      <c r="Q291" s="271">
        <v>0</v>
      </c>
      <c r="R291" s="271">
        <f>Q291*H291</f>
        <v>0</v>
      </c>
      <c r="S291" s="271">
        <v>0</v>
      </c>
      <c r="T291" s="272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321</v>
      </c>
      <c r="AT291" s="216" t="s">
        <v>159</v>
      </c>
      <c r="AU291" s="216" t="s">
        <v>157</v>
      </c>
      <c r="AY291" s="18" t="s">
        <v>156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83</v>
      </c>
      <c r="BK291" s="217">
        <f>ROUND(I291*H291,2)</f>
        <v>0</v>
      </c>
      <c r="BL291" s="18" t="s">
        <v>321</v>
      </c>
      <c r="BM291" s="216" t="s">
        <v>2262</v>
      </c>
    </row>
    <row r="292" s="2" customFormat="1" ht="6.96" customHeight="1">
      <c r="A292" s="39"/>
      <c r="B292" s="60"/>
      <c r="C292" s="61"/>
      <c r="D292" s="61"/>
      <c r="E292" s="61"/>
      <c r="F292" s="61"/>
      <c r="G292" s="61"/>
      <c r="H292" s="61"/>
      <c r="I292" s="61"/>
      <c r="J292" s="61"/>
      <c r="K292" s="61"/>
      <c r="L292" s="45"/>
      <c r="M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</sheetData>
  <sheetProtection sheet="1" autoFilter="0" formatColumns="0" formatRows="0" objects="1" scenarios="1" spinCount="100000" saltValue="jWp6OQvm8SZX9P+vY9hkKz/buMRYgPag0QxMpOPv9hFUyuMujZw2MWAu8yMscjtgSvdhHlJYyyY6WHnJ81av5g==" hashValue="0xqxYGIDKo8BTz6LxKRHlAG11gCziJ0rwT9VoLlU/08YOeCecwUoAK8Ou7Ie3ZQvgLGt1JGo2vygoYMDwHuqog==" algorithmName="SHA-512" password="CC35"/>
  <autoFilter ref="C89:K29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114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KKN a.s.- Objekt B - stavební úpravy lůžkového oddělení ortopedie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2263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22. 4. 2022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1691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1692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ROUND((SUM(BE82:BE213)),  2)</f>
        <v>0</v>
      </c>
      <c r="G33" s="39"/>
      <c r="H33" s="39"/>
      <c r="I33" s="149">
        <v>0.20999999999999999</v>
      </c>
      <c r="J33" s="148">
        <f>ROUND(((SUM(BE82:BE213))*I33),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ROUND((SUM(BF82:BF213)),  2)</f>
        <v>0</v>
      </c>
      <c r="G34" s="39"/>
      <c r="H34" s="39"/>
      <c r="I34" s="149">
        <v>0.14999999999999999</v>
      </c>
      <c r="J34" s="148">
        <f>ROUND(((SUM(BF82:BF213))*I34),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ROUND((SUM(BG82:BG213)),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ROUND((SUM(BH82:BH213)),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ROUND((SUM(BI82:BI213)),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KKN a.s.- Objekt B - stavební úpravy lůžkového oddělení ortopedie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Zařízení silnoproudé elektrotechniky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Karlovy Vary</v>
      </c>
      <c r="G52" s="41"/>
      <c r="H52" s="41"/>
      <c r="I52" s="33" t="s">
        <v>23</v>
      </c>
      <c r="J52" s="73" t="str">
        <f>IF(J12="","",J12)</f>
        <v>22. 4. 2022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KKN a.s. nem.Karlovy Vary,360 66 Karlovy Vary</v>
      </c>
      <c r="G54" s="41"/>
      <c r="H54" s="41"/>
      <c r="I54" s="33" t="s">
        <v>32</v>
      </c>
      <c r="J54" s="37" t="str">
        <f>E21</f>
        <v>Jan Sobotka,Kynšperk n.o.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I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118</v>
      </c>
      <c r="D57" s="163"/>
      <c r="E57" s="163"/>
      <c r="F57" s="163"/>
      <c r="G57" s="163"/>
      <c r="H57" s="163"/>
      <c r="I57" s="163"/>
      <c r="J57" s="164" t="s">
        <v>119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120</v>
      </c>
    </row>
    <row r="60" s="9" customFormat="1" ht="24.96" customHeight="1">
      <c r="A60" s="9"/>
      <c r="B60" s="166"/>
      <c r="C60" s="167"/>
      <c r="D60" s="168" t="s">
        <v>127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2264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2265</v>
      </c>
      <c r="E62" s="169"/>
      <c r="F62" s="169"/>
      <c r="G62" s="169"/>
      <c r="H62" s="169"/>
      <c r="I62" s="169"/>
      <c r="J62" s="170">
        <f>J207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141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KKN a.s.- Objekt B - stavební úpravy lůžkového oddělení ortopedie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115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03 - Zařízení silnoproudé elektrotechniky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Karlovy Vary</v>
      </c>
      <c r="G76" s="41"/>
      <c r="H76" s="41"/>
      <c r="I76" s="33" t="s">
        <v>23</v>
      </c>
      <c r="J76" s="73" t="str">
        <f>IF(J12="","",J12)</f>
        <v>22. 4. 2022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40.05" customHeight="1">
      <c r="A78" s="39"/>
      <c r="B78" s="40"/>
      <c r="C78" s="33" t="s">
        <v>25</v>
      </c>
      <c r="D78" s="41"/>
      <c r="E78" s="41"/>
      <c r="F78" s="28" t="str">
        <f>E15</f>
        <v>KKN a.s. nem.Karlovy Vary,360 66 Karlovy Vary</v>
      </c>
      <c r="G78" s="41"/>
      <c r="H78" s="41"/>
      <c r="I78" s="33" t="s">
        <v>32</v>
      </c>
      <c r="J78" s="37" t="str">
        <f>E21</f>
        <v>Jan Sobotka,Kynšperk n.o.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30</v>
      </c>
      <c r="D79" s="41"/>
      <c r="E79" s="41"/>
      <c r="F79" s="28" t="str">
        <f>IF(E18="","",E18)</f>
        <v>Vyplň údaj</v>
      </c>
      <c r="G79" s="41"/>
      <c r="H79" s="41"/>
      <c r="I79" s="33" t="s">
        <v>36</v>
      </c>
      <c r="J79" s="37" t="str">
        <f>E24</f>
        <v xml:space="preserve">I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142</v>
      </c>
      <c r="D81" s="181" t="s">
        <v>60</v>
      </c>
      <c r="E81" s="181" t="s">
        <v>56</v>
      </c>
      <c r="F81" s="181" t="s">
        <v>57</v>
      </c>
      <c r="G81" s="181" t="s">
        <v>143</v>
      </c>
      <c r="H81" s="181" t="s">
        <v>144</v>
      </c>
      <c r="I81" s="181" t="s">
        <v>145</v>
      </c>
      <c r="J81" s="181" t="s">
        <v>119</v>
      </c>
      <c r="K81" s="182" t="s">
        <v>146</v>
      </c>
      <c r="L81" s="183"/>
      <c r="M81" s="93" t="s">
        <v>19</v>
      </c>
      <c r="N81" s="94" t="s">
        <v>45</v>
      </c>
      <c r="O81" s="94" t="s">
        <v>147</v>
      </c>
      <c r="P81" s="94" t="s">
        <v>148</v>
      </c>
      <c r="Q81" s="94" t="s">
        <v>149</v>
      </c>
      <c r="R81" s="94" t="s">
        <v>150</v>
      </c>
      <c r="S81" s="94" t="s">
        <v>151</v>
      </c>
      <c r="T81" s="95" t="s">
        <v>152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153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P83+P207</f>
        <v>0</v>
      </c>
      <c r="Q82" s="97"/>
      <c r="R82" s="186">
        <f>R83+R207</f>
        <v>0.57006749999999995</v>
      </c>
      <c r="S82" s="97"/>
      <c r="T82" s="187">
        <f>T83+T207</f>
        <v>0.016799999999999999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74</v>
      </c>
      <c r="AU82" s="18" t="s">
        <v>120</v>
      </c>
      <c r="BK82" s="188">
        <f>BK83+BK207</f>
        <v>0</v>
      </c>
    </row>
    <row r="83" s="12" customFormat="1" ht="25.92" customHeight="1">
      <c r="A83" s="12"/>
      <c r="B83" s="189"/>
      <c r="C83" s="190"/>
      <c r="D83" s="191" t="s">
        <v>74</v>
      </c>
      <c r="E83" s="192" t="s">
        <v>402</v>
      </c>
      <c r="F83" s="192" t="s">
        <v>403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</f>
        <v>0</v>
      </c>
      <c r="Q83" s="197"/>
      <c r="R83" s="198">
        <f>R84</f>
        <v>0.57006749999999995</v>
      </c>
      <c r="S83" s="197"/>
      <c r="T83" s="199">
        <f>T84</f>
        <v>0.016799999999999999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85</v>
      </c>
      <c r="AT83" s="201" t="s">
        <v>74</v>
      </c>
      <c r="AU83" s="201" t="s">
        <v>75</v>
      </c>
      <c r="AY83" s="200" t="s">
        <v>156</v>
      </c>
      <c r="BK83" s="202">
        <f>BK84</f>
        <v>0</v>
      </c>
    </row>
    <row r="84" s="12" customFormat="1" ht="22.8" customHeight="1">
      <c r="A84" s="12"/>
      <c r="B84" s="189"/>
      <c r="C84" s="190"/>
      <c r="D84" s="191" t="s">
        <v>74</v>
      </c>
      <c r="E84" s="203" t="s">
        <v>2266</v>
      </c>
      <c r="F84" s="203" t="s">
        <v>2267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SUM(P85:P206)</f>
        <v>0</v>
      </c>
      <c r="Q84" s="197"/>
      <c r="R84" s="198">
        <f>SUM(R85:R206)</f>
        <v>0.57006749999999995</v>
      </c>
      <c r="S84" s="197"/>
      <c r="T84" s="199">
        <f>SUM(T85:T206)</f>
        <v>0.016799999999999999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85</v>
      </c>
      <c r="AT84" s="201" t="s">
        <v>74</v>
      </c>
      <c r="AU84" s="201" t="s">
        <v>83</v>
      </c>
      <c r="AY84" s="200" t="s">
        <v>156</v>
      </c>
      <c r="BK84" s="202">
        <f>SUM(BK85:BK206)</f>
        <v>0</v>
      </c>
    </row>
    <row r="85" s="2" customFormat="1" ht="24.15" customHeight="1">
      <c r="A85" s="39"/>
      <c r="B85" s="40"/>
      <c r="C85" s="205" t="s">
        <v>83</v>
      </c>
      <c r="D85" s="205" t="s">
        <v>159</v>
      </c>
      <c r="E85" s="206" t="s">
        <v>2268</v>
      </c>
      <c r="F85" s="207" t="s">
        <v>2269</v>
      </c>
      <c r="G85" s="208" t="s">
        <v>295</v>
      </c>
      <c r="H85" s="209">
        <v>40</v>
      </c>
      <c r="I85" s="210"/>
      <c r="J85" s="211">
        <f>ROUND(I85*H85,2)</f>
        <v>0</v>
      </c>
      <c r="K85" s="207" t="s">
        <v>163</v>
      </c>
      <c r="L85" s="45"/>
      <c r="M85" s="212" t="s">
        <v>19</v>
      </c>
      <c r="N85" s="213" t="s">
        <v>46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321</v>
      </c>
      <c r="AT85" s="216" t="s">
        <v>159</v>
      </c>
      <c r="AU85" s="216" t="s">
        <v>85</v>
      </c>
      <c r="AY85" s="18" t="s">
        <v>156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83</v>
      </c>
      <c r="BK85" s="217">
        <f>ROUND(I85*H85,2)</f>
        <v>0</v>
      </c>
      <c r="BL85" s="18" t="s">
        <v>321</v>
      </c>
      <c r="BM85" s="216" t="s">
        <v>2270</v>
      </c>
    </row>
    <row r="86" s="2" customFormat="1">
      <c r="A86" s="39"/>
      <c r="B86" s="40"/>
      <c r="C86" s="41"/>
      <c r="D86" s="218" t="s">
        <v>166</v>
      </c>
      <c r="E86" s="41"/>
      <c r="F86" s="219" t="s">
        <v>2271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166</v>
      </c>
      <c r="AU86" s="18" t="s">
        <v>85</v>
      </c>
    </row>
    <row r="87" s="2" customFormat="1" ht="16.5" customHeight="1">
      <c r="A87" s="39"/>
      <c r="B87" s="40"/>
      <c r="C87" s="256" t="s">
        <v>85</v>
      </c>
      <c r="D87" s="256" t="s">
        <v>299</v>
      </c>
      <c r="E87" s="257" t="s">
        <v>2272</v>
      </c>
      <c r="F87" s="258" t="s">
        <v>2273</v>
      </c>
      <c r="G87" s="259" t="s">
        <v>295</v>
      </c>
      <c r="H87" s="260">
        <v>40</v>
      </c>
      <c r="I87" s="261"/>
      <c r="J87" s="262">
        <f>ROUND(I87*H87,2)</f>
        <v>0</v>
      </c>
      <c r="K87" s="258" t="s">
        <v>163</v>
      </c>
      <c r="L87" s="263"/>
      <c r="M87" s="264" t="s">
        <v>19</v>
      </c>
      <c r="N87" s="265" t="s">
        <v>46</v>
      </c>
      <c r="O87" s="85"/>
      <c r="P87" s="214">
        <f>O87*H87</f>
        <v>0</v>
      </c>
      <c r="Q87" s="214">
        <v>4.0000000000000003E-05</v>
      </c>
      <c r="R87" s="214">
        <f>Q87*H87</f>
        <v>0.0016000000000000001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414</v>
      </c>
      <c r="AT87" s="216" t="s">
        <v>299</v>
      </c>
      <c r="AU87" s="216" t="s">
        <v>85</v>
      </c>
      <c r="AY87" s="18" t="s">
        <v>156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83</v>
      </c>
      <c r="BK87" s="217">
        <f>ROUND(I87*H87,2)</f>
        <v>0</v>
      </c>
      <c r="BL87" s="18" t="s">
        <v>321</v>
      </c>
      <c r="BM87" s="216" t="s">
        <v>2274</v>
      </c>
    </row>
    <row r="88" s="2" customFormat="1" ht="24.15" customHeight="1">
      <c r="A88" s="39"/>
      <c r="B88" s="40"/>
      <c r="C88" s="205" t="s">
        <v>157</v>
      </c>
      <c r="D88" s="205" t="s">
        <v>159</v>
      </c>
      <c r="E88" s="206" t="s">
        <v>2275</v>
      </c>
      <c r="F88" s="207" t="s">
        <v>2276</v>
      </c>
      <c r="G88" s="208" t="s">
        <v>295</v>
      </c>
      <c r="H88" s="209">
        <v>102</v>
      </c>
      <c r="I88" s="210"/>
      <c r="J88" s="211">
        <f>ROUND(I88*H88,2)</f>
        <v>0</v>
      </c>
      <c r="K88" s="207" t="s">
        <v>163</v>
      </c>
      <c r="L88" s="45"/>
      <c r="M88" s="212" t="s">
        <v>19</v>
      </c>
      <c r="N88" s="213" t="s">
        <v>46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321</v>
      </c>
      <c r="AT88" s="216" t="s">
        <v>159</v>
      </c>
      <c r="AU88" s="216" t="s">
        <v>85</v>
      </c>
      <c r="AY88" s="18" t="s">
        <v>156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83</v>
      </c>
      <c r="BK88" s="217">
        <f>ROUND(I88*H88,2)</f>
        <v>0</v>
      </c>
      <c r="BL88" s="18" t="s">
        <v>321</v>
      </c>
      <c r="BM88" s="216" t="s">
        <v>2277</v>
      </c>
    </row>
    <row r="89" s="2" customFormat="1">
      <c r="A89" s="39"/>
      <c r="B89" s="40"/>
      <c r="C89" s="41"/>
      <c r="D89" s="218" t="s">
        <v>166</v>
      </c>
      <c r="E89" s="41"/>
      <c r="F89" s="219" t="s">
        <v>2278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166</v>
      </c>
      <c r="AU89" s="18" t="s">
        <v>85</v>
      </c>
    </row>
    <row r="90" s="2" customFormat="1" ht="16.5" customHeight="1">
      <c r="A90" s="39"/>
      <c r="B90" s="40"/>
      <c r="C90" s="256" t="s">
        <v>164</v>
      </c>
      <c r="D90" s="256" t="s">
        <v>299</v>
      </c>
      <c r="E90" s="257" t="s">
        <v>2279</v>
      </c>
      <c r="F90" s="258" t="s">
        <v>2280</v>
      </c>
      <c r="G90" s="259" t="s">
        <v>295</v>
      </c>
      <c r="H90" s="260">
        <v>102</v>
      </c>
      <c r="I90" s="261"/>
      <c r="J90" s="262">
        <f>ROUND(I90*H90,2)</f>
        <v>0</v>
      </c>
      <c r="K90" s="258" t="s">
        <v>163</v>
      </c>
      <c r="L90" s="263"/>
      <c r="M90" s="264" t="s">
        <v>19</v>
      </c>
      <c r="N90" s="265" t="s">
        <v>46</v>
      </c>
      <c r="O90" s="85"/>
      <c r="P90" s="214">
        <f>O90*H90</f>
        <v>0</v>
      </c>
      <c r="Q90" s="214">
        <v>3.0000000000000001E-05</v>
      </c>
      <c r="R90" s="214">
        <f>Q90*H90</f>
        <v>0.0030600000000000002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414</v>
      </c>
      <c r="AT90" s="216" t="s">
        <v>299</v>
      </c>
      <c r="AU90" s="216" t="s">
        <v>85</v>
      </c>
      <c r="AY90" s="18" t="s">
        <v>156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83</v>
      </c>
      <c r="BK90" s="217">
        <f>ROUND(I90*H90,2)</f>
        <v>0</v>
      </c>
      <c r="BL90" s="18" t="s">
        <v>321</v>
      </c>
      <c r="BM90" s="216" t="s">
        <v>2281</v>
      </c>
    </row>
    <row r="91" s="2" customFormat="1" ht="24.15" customHeight="1">
      <c r="A91" s="39"/>
      <c r="B91" s="40"/>
      <c r="C91" s="205" t="s">
        <v>216</v>
      </c>
      <c r="D91" s="205" t="s">
        <v>159</v>
      </c>
      <c r="E91" s="206" t="s">
        <v>2282</v>
      </c>
      <c r="F91" s="207" t="s">
        <v>2283</v>
      </c>
      <c r="G91" s="208" t="s">
        <v>295</v>
      </c>
      <c r="H91" s="209">
        <v>15</v>
      </c>
      <c r="I91" s="210"/>
      <c r="J91" s="211">
        <f>ROUND(I91*H91,2)</f>
        <v>0</v>
      </c>
      <c r="K91" s="207" t="s">
        <v>163</v>
      </c>
      <c r="L91" s="45"/>
      <c r="M91" s="212" t="s">
        <v>19</v>
      </c>
      <c r="N91" s="213" t="s">
        <v>46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321</v>
      </c>
      <c r="AT91" s="216" t="s">
        <v>159</v>
      </c>
      <c r="AU91" s="216" t="s">
        <v>85</v>
      </c>
      <c r="AY91" s="18" t="s">
        <v>156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83</v>
      </c>
      <c r="BK91" s="217">
        <f>ROUND(I91*H91,2)</f>
        <v>0</v>
      </c>
      <c r="BL91" s="18" t="s">
        <v>321</v>
      </c>
      <c r="BM91" s="216" t="s">
        <v>2284</v>
      </c>
    </row>
    <row r="92" s="2" customFormat="1">
      <c r="A92" s="39"/>
      <c r="B92" s="40"/>
      <c r="C92" s="41"/>
      <c r="D92" s="218" t="s">
        <v>166</v>
      </c>
      <c r="E92" s="41"/>
      <c r="F92" s="219" t="s">
        <v>2285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166</v>
      </c>
      <c r="AU92" s="18" t="s">
        <v>85</v>
      </c>
    </row>
    <row r="93" s="2" customFormat="1" ht="16.5" customHeight="1">
      <c r="A93" s="39"/>
      <c r="B93" s="40"/>
      <c r="C93" s="256" t="s">
        <v>171</v>
      </c>
      <c r="D93" s="256" t="s">
        <v>299</v>
      </c>
      <c r="E93" s="257" t="s">
        <v>2286</v>
      </c>
      <c r="F93" s="258" t="s">
        <v>2287</v>
      </c>
      <c r="G93" s="259" t="s">
        <v>295</v>
      </c>
      <c r="H93" s="260">
        <v>15</v>
      </c>
      <c r="I93" s="261"/>
      <c r="J93" s="262">
        <f>ROUND(I93*H93,2)</f>
        <v>0</v>
      </c>
      <c r="K93" s="258" t="s">
        <v>163</v>
      </c>
      <c r="L93" s="263"/>
      <c r="M93" s="264" t="s">
        <v>19</v>
      </c>
      <c r="N93" s="265" t="s">
        <v>46</v>
      </c>
      <c r="O93" s="85"/>
      <c r="P93" s="214">
        <f>O93*H93</f>
        <v>0</v>
      </c>
      <c r="Q93" s="214">
        <v>9.0000000000000006E-05</v>
      </c>
      <c r="R93" s="214">
        <f>Q93*H93</f>
        <v>0.0013500000000000001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414</v>
      </c>
      <c r="AT93" s="216" t="s">
        <v>299</v>
      </c>
      <c r="AU93" s="216" t="s">
        <v>85</v>
      </c>
      <c r="AY93" s="18" t="s">
        <v>156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83</v>
      </c>
      <c r="BK93" s="217">
        <f>ROUND(I93*H93,2)</f>
        <v>0</v>
      </c>
      <c r="BL93" s="18" t="s">
        <v>321</v>
      </c>
      <c r="BM93" s="216" t="s">
        <v>2288</v>
      </c>
    </row>
    <row r="94" s="2" customFormat="1" ht="37.8" customHeight="1">
      <c r="A94" s="39"/>
      <c r="B94" s="40"/>
      <c r="C94" s="205" t="s">
        <v>225</v>
      </c>
      <c r="D94" s="205" t="s">
        <v>159</v>
      </c>
      <c r="E94" s="206" t="s">
        <v>2289</v>
      </c>
      <c r="F94" s="207" t="s">
        <v>2290</v>
      </c>
      <c r="G94" s="208" t="s">
        <v>295</v>
      </c>
      <c r="H94" s="209">
        <v>50</v>
      </c>
      <c r="I94" s="210"/>
      <c r="J94" s="211">
        <f>ROUND(I94*H94,2)</f>
        <v>0</v>
      </c>
      <c r="K94" s="207" t="s">
        <v>163</v>
      </c>
      <c r="L94" s="45"/>
      <c r="M94" s="212" t="s">
        <v>19</v>
      </c>
      <c r="N94" s="213" t="s">
        <v>46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321</v>
      </c>
      <c r="AT94" s="216" t="s">
        <v>159</v>
      </c>
      <c r="AU94" s="216" t="s">
        <v>85</v>
      </c>
      <c r="AY94" s="18" t="s">
        <v>156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83</v>
      </c>
      <c r="BK94" s="217">
        <f>ROUND(I94*H94,2)</f>
        <v>0</v>
      </c>
      <c r="BL94" s="18" t="s">
        <v>321</v>
      </c>
      <c r="BM94" s="216" t="s">
        <v>2291</v>
      </c>
    </row>
    <row r="95" s="2" customFormat="1">
      <c r="A95" s="39"/>
      <c r="B95" s="40"/>
      <c r="C95" s="41"/>
      <c r="D95" s="218" t="s">
        <v>166</v>
      </c>
      <c r="E95" s="41"/>
      <c r="F95" s="219" t="s">
        <v>2292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166</v>
      </c>
      <c r="AU95" s="18" t="s">
        <v>85</v>
      </c>
    </row>
    <row r="96" s="2" customFormat="1" ht="16.5" customHeight="1">
      <c r="A96" s="39"/>
      <c r="B96" s="40"/>
      <c r="C96" s="256" t="s">
        <v>243</v>
      </c>
      <c r="D96" s="256" t="s">
        <v>299</v>
      </c>
      <c r="E96" s="257" t="s">
        <v>2293</v>
      </c>
      <c r="F96" s="258" t="s">
        <v>2294</v>
      </c>
      <c r="G96" s="259" t="s">
        <v>295</v>
      </c>
      <c r="H96" s="260">
        <v>50</v>
      </c>
      <c r="I96" s="261"/>
      <c r="J96" s="262">
        <f>ROUND(I96*H96,2)</f>
        <v>0</v>
      </c>
      <c r="K96" s="258" t="s">
        <v>163</v>
      </c>
      <c r="L96" s="263"/>
      <c r="M96" s="264" t="s">
        <v>19</v>
      </c>
      <c r="N96" s="265" t="s">
        <v>46</v>
      </c>
      <c r="O96" s="85"/>
      <c r="P96" s="214">
        <f>O96*H96</f>
        <v>0</v>
      </c>
      <c r="Q96" s="214">
        <v>5.0000000000000002E-05</v>
      </c>
      <c r="R96" s="214">
        <f>Q96*H96</f>
        <v>0.0025000000000000001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414</v>
      </c>
      <c r="AT96" s="216" t="s">
        <v>299</v>
      </c>
      <c r="AU96" s="216" t="s">
        <v>85</v>
      </c>
      <c r="AY96" s="18" t="s">
        <v>156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83</v>
      </c>
      <c r="BK96" s="217">
        <f>ROUND(I96*H96,2)</f>
        <v>0</v>
      </c>
      <c r="BL96" s="18" t="s">
        <v>321</v>
      </c>
      <c r="BM96" s="216" t="s">
        <v>2295</v>
      </c>
    </row>
    <row r="97" s="2" customFormat="1" ht="16.5" customHeight="1">
      <c r="A97" s="39"/>
      <c r="B97" s="40"/>
      <c r="C97" s="256" t="s">
        <v>260</v>
      </c>
      <c r="D97" s="256" t="s">
        <v>299</v>
      </c>
      <c r="E97" s="257" t="s">
        <v>2296</v>
      </c>
      <c r="F97" s="258" t="s">
        <v>2297</v>
      </c>
      <c r="G97" s="259" t="s">
        <v>295</v>
      </c>
      <c r="H97" s="260">
        <v>50</v>
      </c>
      <c r="I97" s="261"/>
      <c r="J97" s="262">
        <f>ROUND(I97*H97,2)</f>
        <v>0</v>
      </c>
      <c r="K97" s="258" t="s">
        <v>163</v>
      </c>
      <c r="L97" s="263"/>
      <c r="M97" s="264" t="s">
        <v>19</v>
      </c>
      <c r="N97" s="265" t="s">
        <v>46</v>
      </c>
      <c r="O97" s="85"/>
      <c r="P97" s="214">
        <f>O97*H97</f>
        <v>0</v>
      </c>
      <c r="Q97" s="214">
        <v>4.0000000000000003E-05</v>
      </c>
      <c r="R97" s="214">
        <f>Q97*H97</f>
        <v>0.002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414</v>
      </c>
      <c r="AT97" s="216" t="s">
        <v>299</v>
      </c>
      <c r="AU97" s="216" t="s">
        <v>85</v>
      </c>
      <c r="AY97" s="18" t="s">
        <v>156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83</v>
      </c>
      <c r="BK97" s="217">
        <f>ROUND(I97*H97,2)</f>
        <v>0</v>
      </c>
      <c r="BL97" s="18" t="s">
        <v>321</v>
      </c>
      <c r="BM97" s="216" t="s">
        <v>2298</v>
      </c>
    </row>
    <row r="98" s="2" customFormat="1" ht="33" customHeight="1">
      <c r="A98" s="39"/>
      <c r="B98" s="40"/>
      <c r="C98" s="205" t="s">
        <v>110</v>
      </c>
      <c r="D98" s="205" t="s">
        <v>159</v>
      </c>
      <c r="E98" s="206" t="s">
        <v>2299</v>
      </c>
      <c r="F98" s="207" t="s">
        <v>2300</v>
      </c>
      <c r="G98" s="208" t="s">
        <v>295</v>
      </c>
      <c r="H98" s="209">
        <v>30</v>
      </c>
      <c r="I98" s="210"/>
      <c r="J98" s="211">
        <f>ROUND(I98*H98,2)</f>
        <v>0</v>
      </c>
      <c r="K98" s="207" t="s">
        <v>163</v>
      </c>
      <c r="L98" s="45"/>
      <c r="M98" s="212" t="s">
        <v>19</v>
      </c>
      <c r="N98" s="213" t="s">
        <v>46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321</v>
      </c>
      <c r="AT98" s="216" t="s">
        <v>159</v>
      </c>
      <c r="AU98" s="216" t="s">
        <v>85</v>
      </c>
      <c r="AY98" s="18" t="s">
        <v>156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83</v>
      </c>
      <c r="BK98" s="217">
        <f>ROUND(I98*H98,2)</f>
        <v>0</v>
      </c>
      <c r="BL98" s="18" t="s">
        <v>321</v>
      </c>
      <c r="BM98" s="216" t="s">
        <v>2301</v>
      </c>
    </row>
    <row r="99" s="2" customFormat="1">
      <c r="A99" s="39"/>
      <c r="B99" s="40"/>
      <c r="C99" s="41"/>
      <c r="D99" s="218" t="s">
        <v>166</v>
      </c>
      <c r="E99" s="41"/>
      <c r="F99" s="219" t="s">
        <v>2302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166</v>
      </c>
      <c r="AU99" s="18" t="s">
        <v>85</v>
      </c>
    </row>
    <row r="100" s="2" customFormat="1" ht="16.5" customHeight="1">
      <c r="A100" s="39"/>
      <c r="B100" s="40"/>
      <c r="C100" s="256" t="s">
        <v>270</v>
      </c>
      <c r="D100" s="256" t="s">
        <v>299</v>
      </c>
      <c r="E100" s="257" t="s">
        <v>2303</v>
      </c>
      <c r="F100" s="258" t="s">
        <v>2304</v>
      </c>
      <c r="G100" s="259" t="s">
        <v>295</v>
      </c>
      <c r="H100" s="260">
        <v>30</v>
      </c>
      <c r="I100" s="261"/>
      <c r="J100" s="262">
        <f>ROUND(I100*H100,2)</f>
        <v>0</v>
      </c>
      <c r="K100" s="258" t="s">
        <v>163</v>
      </c>
      <c r="L100" s="263"/>
      <c r="M100" s="264" t="s">
        <v>19</v>
      </c>
      <c r="N100" s="265" t="s">
        <v>46</v>
      </c>
      <c r="O100" s="85"/>
      <c r="P100" s="214">
        <f>O100*H100</f>
        <v>0</v>
      </c>
      <c r="Q100" s="214">
        <v>9.0000000000000006E-05</v>
      </c>
      <c r="R100" s="214">
        <f>Q100*H100</f>
        <v>0.0027000000000000001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414</v>
      </c>
      <c r="AT100" s="216" t="s">
        <v>299</v>
      </c>
      <c r="AU100" s="216" t="s">
        <v>85</v>
      </c>
      <c r="AY100" s="18" t="s">
        <v>156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83</v>
      </c>
      <c r="BK100" s="217">
        <f>ROUND(I100*H100,2)</f>
        <v>0</v>
      </c>
      <c r="BL100" s="18" t="s">
        <v>321</v>
      </c>
      <c r="BM100" s="216" t="s">
        <v>2305</v>
      </c>
    </row>
    <row r="101" s="2" customFormat="1" ht="16.5" customHeight="1">
      <c r="A101" s="39"/>
      <c r="B101" s="40"/>
      <c r="C101" s="256" t="s">
        <v>292</v>
      </c>
      <c r="D101" s="256" t="s">
        <v>299</v>
      </c>
      <c r="E101" s="257" t="s">
        <v>2296</v>
      </c>
      <c r="F101" s="258" t="s">
        <v>2297</v>
      </c>
      <c r="G101" s="259" t="s">
        <v>295</v>
      </c>
      <c r="H101" s="260">
        <v>30</v>
      </c>
      <c r="I101" s="261"/>
      <c r="J101" s="262">
        <f>ROUND(I101*H101,2)</f>
        <v>0</v>
      </c>
      <c r="K101" s="258" t="s">
        <v>163</v>
      </c>
      <c r="L101" s="263"/>
      <c r="M101" s="264" t="s">
        <v>19</v>
      </c>
      <c r="N101" s="265" t="s">
        <v>46</v>
      </c>
      <c r="O101" s="85"/>
      <c r="P101" s="214">
        <f>O101*H101</f>
        <v>0</v>
      </c>
      <c r="Q101" s="214">
        <v>4.0000000000000003E-05</v>
      </c>
      <c r="R101" s="214">
        <f>Q101*H101</f>
        <v>0.0012000000000000001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414</v>
      </c>
      <c r="AT101" s="216" t="s">
        <v>299</v>
      </c>
      <c r="AU101" s="216" t="s">
        <v>85</v>
      </c>
      <c r="AY101" s="18" t="s">
        <v>156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83</v>
      </c>
      <c r="BK101" s="217">
        <f>ROUND(I101*H101,2)</f>
        <v>0</v>
      </c>
      <c r="BL101" s="18" t="s">
        <v>321</v>
      </c>
      <c r="BM101" s="216" t="s">
        <v>2306</v>
      </c>
    </row>
    <row r="102" s="2" customFormat="1" ht="24.15" customHeight="1">
      <c r="A102" s="39"/>
      <c r="B102" s="40"/>
      <c r="C102" s="205" t="s">
        <v>298</v>
      </c>
      <c r="D102" s="205" t="s">
        <v>159</v>
      </c>
      <c r="E102" s="206" t="s">
        <v>2307</v>
      </c>
      <c r="F102" s="207" t="s">
        <v>2308</v>
      </c>
      <c r="G102" s="208" t="s">
        <v>317</v>
      </c>
      <c r="H102" s="209">
        <v>650</v>
      </c>
      <c r="I102" s="210"/>
      <c r="J102" s="211">
        <f>ROUND(I102*H102,2)</f>
        <v>0</v>
      </c>
      <c r="K102" s="207" t="s">
        <v>163</v>
      </c>
      <c r="L102" s="45"/>
      <c r="M102" s="212" t="s">
        <v>19</v>
      </c>
      <c r="N102" s="213" t="s">
        <v>46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321</v>
      </c>
      <c r="AT102" s="216" t="s">
        <v>159</v>
      </c>
      <c r="AU102" s="216" t="s">
        <v>85</v>
      </c>
      <c r="AY102" s="18" t="s">
        <v>156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83</v>
      </c>
      <c r="BK102" s="217">
        <f>ROUND(I102*H102,2)</f>
        <v>0</v>
      </c>
      <c r="BL102" s="18" t="s">
        <v>321</v>
      </c>
      <c r="BM102" s="216" t="s">
        <v>2309</v>
      </c>
    </row>
    <row r="103" s="2" customFormat="1">
      <c r="A103" s="39"/>
      <c r="B103" s="40"/>
      <c r="C103" s="41"/>
      <c r="D103" s="218" t="s">
        <v>166</v>
      </c>
      <c r="E103" s="41"/>
      <c r="F103" s="219" t="s">
        <v>2310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166</v>
      </c>
      <c r="AU103" s="18" t="s">
        <v>85</v>
      </c>
    </row>
    <row r="104" s="2" customFormat="1" ht="16.5" customHeight="1">
      <c r="A104" s="39"/>
      <c r="B104" s="40"/>
      <c r="C104" s="256" t="s">
        <v>303</v>
      </c>
      <c r="D104" s="256" t="s">
        <v>299</v>
      </c>
      <c r="E104" s="257" t="s">
        <v>2311</v>
      </c>
      <c r="F104" s="258" t="s">
        <v>2312</v>
      </c>
      <c r="G104" s="259" t="s">
        <v>317</v>
      </c>
      <c r="H104" s="260">
        <v>460</v>
      </c>
      <c r="I104" s="261"/>
      <c r="J104" s="262">
        <f>ROUND(I104*H104,2)</f>
        <v>0</v>
      </c>
      <c r="K104" s="258" t="s">
        <v>163</v>
      </c>
      <c r="L104" s="263"/>
      <c r="M104" s="264" t="s">
        <v>19</v>
      </c>
      <c r="N104" s="265" t="s">
        <v>46</v>
      </c>
      <c r="O104" s="85"/>
      <c r="P104" s="214">
        <f>O104*H104</f>
        <v>0</v>
      </c>
      <c r="Q104" s="214">
        <v>5.0000000000000002E-05</v>
      </c>
      <c r="R104" s="214">
        <f>Q104*H104</f>
        <v>0.023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414</v>
      </c>
      <c r="AT104" s="216" t="s">
        <v>299</v>
      </c>
      <c r="AU104" s="216" t="s">
        <v>85</v>
      </c>
      <c r="AY104" s="18" t="s">
        <v>156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83</v>
      </c>
      <c r="BK104" s="217">
        <f>ROUND(I104*H104,2)</f>
        <v>0</v>
      </c>
      <c r="BL104" s="18" t="s">
        <v>321</v>
      </c>
      <c r="BM104" s="216" t="s">
        <v>2313</v>
      </c>
    </row>
    <row r="105" s="14" customFormat="1">
      <c r="A105" s="14"/>
      <c r="B105" s="234"/>
      <c r="C105" s="235"/>
      <c r="D105" s="225" t="s">
        <v>168</v>
      </c>
      <c r="E105" s="235"/>
      <c r="F105" s="237" t="s">
        <v>2314</v>
      </c>
      <c r="G105" s="235"/>
      <c r="H105" s="238">
        <v>460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168</v>
      </c>
      <c r="AU105" s="244" t="s">
        <v>85</v>
      </c>
      <c r="AV105" s="14" t="s">
        <v>85</v>
      </c>
      <c r="AW105" s="14" t="s">
        <v>4</v>
      </c>
      <c r="AX105" s="14" t="s">
        <v>83</v>
      </c>
      <c r="AY105" s="244" t="s">
        <v>156</v>
      </c>
    </row>
    <row r="106" s="2" customFormat="1" ht="16.5" customHeight="1">
      <c r="A106" s="39"/>
      <c r="B106" s="40"/>
      <c r="C106" s="256" t="s">
        <v>8</v>
      </c>
      <c r="D106" s="256" t="s">
        <v>299</v>
      </c>
      <c r="E106" s="257" t="s">
        <v>2315</v>
      </c>
      <c r="F106" s="258" t="s">
        <v>2316</v>
      </c>
      <c r="G106" s="259" t="s">
        <v>317</v>
      </c>
      <c r="H106" s="260">
        <v>287.5</v>
      </c>
      <c r="I106" s="261"/>
      <c r="J106" s="262">
        <f>ROUND(I106*H106,2)</f>
        <v>0</v>
      </c>
      <c r="K106" s="258" t="s">
        <v>163</v>
      </c>
      <c r="L106" s="263"/>
      <c r="M106" s="264" t="s">
        <v>19</v>
      </c>
      <c r="N106" s="265" t="s">
        <v>46</v>
      </c>
      <c r="O106" s="85"/>
      <c r="P106" s="214">
        <f>O106*H106</f>
        <v>0</v>
      </c>
      <c r="Q106" s="214">
        <v>6.9999999999999994E-05</v>
      </c>
      <c r="R106" s="214">
        <f>Q106*H106</f>
        <v>0.020124999999999997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414</v>
      </c>
      <c r="AT106" s="216" t="s">
        <v>299</v>
      </c>
      <c r="AU106" s="216" t="s">
        <v>85</v>
      </c>
      <c r="AY106" s="18" t="s">
        <v>156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83</v>
      </c>
      <c r="BK106" s="217">
        <f>ROUND(I106*H106,2)</f>
        <v>0</v>
      </c>
      <c r="BL106" s="18" t="s">
        <v>321</v>
      </c>
      <c r="BM106" s="216" t="s">
        <v>2317</v>
      </c>
    </row>
    <row r="107" s="14" customFormat="1">
      <c r="A107" s="14"/>
      <c r="B107" s="234"/>
      <c r="C107" s="235"/>
      <c r="D107" s="225" t="s">
        <v>168</v>
      </c>
      <c r="E107" s="235"/>
      <c r="F107" s="237" t="s">
        <v>2318</v>
      </c>
      <c r="G107" s="235"/>
      <c r="H107" s="238">
        <v>287.5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168</v>
      </c>
      <c r="AU107" s="244" t="s">
        <v>85</v>
      </c>
      <c r="AV107" s="14" t="s">
        <v>85</v>
      </c>
      <c r="AW107" s="14" t="s">
        <v>4</v>
      </c>
      <c r="AX107" s="14" t="s">
        <v>83</v>
      </c>
      <c r="AY107" s="244" t="s">
        <v>156</v>
      </c>
    </row>
    <row r="108" s="2" customFormat="1" ht="24.15" customHeight="1">
      <c r="A108" s="39"/>
      <c r="B108" s="40"/>
      <c r="C108" s="205" t="s">
        <v>321</v>
      </c>
      <c r="D108" s="205" t="s">
        <v>159</v>
      </c>
      <c r="E108" s="206" t="s">
        <v>2319</v>
      </c>
      <c r="F108" s="207" t="s">
        <v>2320</v>
      </c>
      <c r="G108" s="208" t="s">
        <v>317</v>
      </c>
      <c r="H108" s="209">
        <v>120</v>
      </c>
      <c r="I108" s="210"/>
      <c r="J108" s="211">
        <f>ROUND(I108*H108,2)</f>
        <v>0</v>
      </c>
      <c r="K108" s="207" t="s">
        <v>163</v>
      </c>
      <c r="L108" s="45"/>
      <c r="M108" s="212" t="s">
        <v>19</v>
      </c>
      <c r="N108" s="213" t="s">
        <v>46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321</v>
      </c>
      <c r="AT108" s="216" t="s">
        <v>159</v>
      </c>
      <c r="AU108" s="216" t="s">
        <v>85</v>
      </c>
      <c r="AY108" s="18" t="s">
        <v>156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83</v>
      </c>
      <c r="BK108" s="217">
        <f>ROUND(I108*H108,2)</f>
        <v>0</v>
      </c>
      <c r="BL108" s="18" t="s">
        <v>321</v>
      </c>
      <c r="BM108" s="216" t="s">
        <v>2321</v>
      </c>
    </row>
    <row r="109" s="2" customFormat="1">
      <c r="A109" s="39"/>
      <c r="B109" s="40"/>
      <c r="C109" s="41"/>
      <c r="D109" s="218" t="s">
        <v>166</v>
      </c>
      <c r="E109" s="41"/>
      <c r="F109" s="219" t="s">
        <v>2322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166</v>
      </c>
      <c r="AU109" s="18" t="s">
        <v>85</v>
      </c>
    </row>
    <row r="110" s="2" customFormat="1" ht="16.5" customHeight="1">
      <c r="A110" s="39"/>
      <c r="B110" s="40"/>
      <c r="C110" s="256" t="s">
        <v>328</v>
      </c>
      <c r="D110" s="256" t="s">
        <v>299</v>
      </c>
      <c r="E110" s="257" t="s">
        <v>2323</v>
      </c>
      <c r="F110" s="258" t="s">
        <v>2324</v>
      </c>
      <c r="G110" s="259" t="s">
        <v>317</v>
      </c>
      <c r="H110" s="260">
        <v>138</v>
      </c>
      <c r="I110" s="261"/>
      <c r="J110" s="262">
        <f>ROUND(I110*H110,2)</f>
        <v>0</v>
      </c>
      <c r="K110" s="258" t="s">
        <v>19</v>
      </c>
      <c r="L110" s="263"/>
      <c r="M110" s="264" t="s">
        <v>19</v>
      </c>
      <c r="N110" s="265" t="s">
        <v>46</v>
      </c>
      <c r="O110" s="85"/>
      <c r="P110" s="214">
        <f>O110*H110</f>
        <v>0</v>
      </c>
      <c r="Q110" s="214">
        <v>0.00012</v>
      </c>
      <c r="R110" s="214">
        <f>Q110*H110</f>
        <v>0.016560000000000002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414</v>
      </c>
      <c r="AT110" s="216" t="s">
        <v>299</v>
      </c>
      <c r="AU110" s="216" t="s">
        <v>85</v>
      </c>
      <c r="AY110" s="18" t="s">
        <v>156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83</v>
      </c>
      <c r="BK110" s="217">
        <f>ROUND(I110*H110,2)</f>
        <v>0</v>
      </c>
      <c r="BL110" s="18" t="s">
        <v>321</v>
      </c>
      <c r="BM110" s="216" t="s">
        <v>2325</v>
      </c>
    </row>
    <row r="111" s="14" customFormat="1">
      <c r="A111" s="14"/>
      <c r="B111" s="234"/>
      <c r="C111" s="235"/>
      <c r="D111" s="225" t="s">
        <v>168</v>
      </c>
      <c r="E111" s="235"/>
      <c r="F111" s="237" t="s">
        <v>2326</v>
      </c>
      <c r="G111" s="235"/>
      <c r="H111" s="238">
        <v>138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168</v>
      </c>
      <c r="AU111" s="244" t="s">
        <v>85</v>
      </c>
      <c r="AV111" s="14" t="s">
        <v>85</v>
      </c>
      <c r="AW111" s="14" t="s">
        <v>4</v>
      </c>
      <c r="AX111" s="14" t="s">
        <v>83</v>
      </c>
      <c r="AY111" s="244" t="s">
        <v>156</v>
      </c>
    </row>
    <row r="112" s="2" customFormat="1" ht="24.15" customHeight="1">
      <c r="A112" s="39"/>
      <c r="B112" s="40"/>
      <c r="C112" s="205" t="s">
        <v>337</v>
      </c>
      <c r="D112" s="205" t="s">
        <v>159</v>
      </c>
      <c r="E112" s="206" t="s">
        <v>2327</v>
      </c>
      <c r="F112" s="207" t="s">
        <v>2328</v>
      </c>
      <c r="G112" s="208" t="s">
        <v>317</v>
      </c>
      <c r="H112" s="209">
        <v>920</v>
      </c>
      <c r="I112" s="210"/>
      <c r="J112" s="211">
        <f>ROUND(I112*H112,2)</f>
        <v>0</v>
      </c>
      <c r="K112" s="207" t="s">
        <v>163</v>
      </c>
      <c r="L112" s="45"/>
      <c r="M112" s="212" t="s">
        <v>19</v>
      </c>
      <c r="N112" s="213" t="s">
        <v>46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321</v>
      </c>
      <c r="AT112" s="216" t="s">
        <v>159</v>
      </c>
      <c r="AU112" s="216" t="s">
        <v>85</v>
      </c>
      <c r="AY112" s="18" t="s">
        <v>156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83</v>
      </c>
      <c r="BK112" s="217">
        <f>ROUND(I112*H112,2)</f>
        <v>0</v>
      </c>
      <c r="BL112" s="18" t="s">
        <v>321</v>
      </c>
      <c r="BM112" s="216" t="s">
        <v>2329</v>
      </c>
    </row>
    <row r="113" s="2" customFormat="1">
      <c r="A113" s="39"/>
      <c r="B113" s="40"/>
      <c r="C113" s="41"/>
      <c r="D113" s="218" t="s">
        <v>166</v>
      </c>
      <c r="E113" s="41"/>
      <c r="F113" s="219" t="s">
        <v>2330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166</v>
      </c>
      <c r="AU113" s="18" t="s">
        <v>85</v>
      </c>
    </row>
    <row r="114" s="2" customFormat="1" ht="16.5" customHeight="1">
      <c r="A114" s="39"/>
      <c r="B114" s="40"/>
      <c r="C114" s="256" t="s">
        <v>343</v>
      </c>
      <c r="D114" s="256" t="s">
        <v>299</v>
      </c>
      <c r="E114" s="257" t="s">
        <v>2331</v>
      </c>
      <c r="F114" s="258" t="s">
        <v>2332</v>
      </c>
      <c r="G114" s="259" t="s">
        <v>317</v>
      </c>
      <c r="H114" s="260">
        <v>195.5</v>
      </c>
      <c r="I114" s="261"/>
      <c r="J114" s="262">
        <f>ROUND(I114*H114,2)</f>
        <v>0</v>
      </c>
      <c r="K114" s="258" t="s">
        <v>19</v>
      </c>
      <c r="L114" s="263"/>
      <c r="M114" s="264" t="s">
        <v>19</v>
      </c>
      <c r="N114" s="265" t="s">
        <v>46</v>
      </c>
      <c r="O114" s="85"/>
      <c r="P114" s="214">
        <f>O114*H114</f>
        <v>0</v>
      </c>
      <c r="Q114" s="214">
        <v>0.00013999999999999999</v>
      </c>
      <c r="R114" s="214">
        <f>Q114*H114</f>
        <v>0.027369999999999998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414</v>
      </c>
      <c r="AT114" s="216" t="s">
        <v>299</v>
      </c>
      <c r="AU114" s="216" t="s">
        <v>85</v>
      </c>
      <c r="AY114" s="18" t="s">
        <v>156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83</v>
      </c>
      <c r="BK114" s="217">
        <f>ROUND(I114*H114,2)</f>
        <v>0</v>
      </c>
      <c r="BL114" s="18" t="s">
        <v>321</v>
      </c>
      <c r="BM114" s="216" t="s">
        <v>2333</v>
      </c>
    </row>
    <row r="115" s="14" customFormat="1">
      <c r="A115" s="14"/>
      <c r="B115" s="234"/>
      <c r="C115" s="235"/>
      <c r="D115" s="225" t="s">
        <v>168</v>
      </c>
      <c r="E115" s="235"/>
      <c r="F115" s="237" t="s">
        <v>2334</v>
      </c>
      <c r="G115" s="235"/>
      <c r="H115" s="238">
        <v>195.5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168</v>
      </c>
      <c r="AU115" s="244" t="s">
        <v>85</v>
      </c>
      <c r="AV115" s="14" t="s">
        <v>85</v>
      </c>
      <c r="AW115" s="14" t="s">
        <v>4</v>
      </c>
      <c r="AX115" s="14" t="s">
        <v>83</v>
      </c>
      <c r="AY115" s="244" t="s">
        <v>156</v>
      </c>
    </row>
    <row r="116" s="2" customFormat="1" ht="16.5" customHeight="1">
      <c r="A116" s="39"/>
      <c r="B116" s="40"/>
      <c r="C116" s="256" t="s">
        <v>349</v>
      </c>
      <c r="D116" s="256" t="s">
        <v>299</v>
      </c>
      <c r="E116" s="257" t="s">
        <v>2335</v>
      </c>
      <c r="F116" s="258" t="s">
        <v>2336</v>
      </c>
      <c r="G116" s="259" t="s">
        <v>317</v>
      </c>
      <c r="H116" s="260">
        <v>862.5</v>
      </c>
      <c r="I116" s="261"/>
      <c r="J116" s="262">
        <f>ROUND(I116*H116,2)</f>
        <v>0</v>
      </c>
      <c r="K116" s="258" t="s">
        <v>19</v>
      </c>
      <c r="L116" s="263"/>
      <c r="M116" s="264" t="s">
        <v>19</v>
      </c>
      <c r="N116" s="265" t="s">
        <v>46</v>
      </c>
      <c r="O116" s="85"/>
      <c r="P116" s="214">
        <f>O116*H116</f>
        <v>0</v>
      </c>
      <c r="Q116" s="214">
        <v>0.00013999999999999999</v>
      </c>
      <c r="R116" s="214">
        <f>Q116*H116</f>
        <v>0.12075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414</v>
      </c>
      <c r="AT116" s="216" t="s">
        <v>299</v>
      </c>
      <c r="AU116" s="216" t="s">
        <v>85</v>
      </c>
      <c r="AY116" s="18" t="s">
        <v>156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83</v>
      </c>
      <c r="BK116" s="217">
        <f>ROUND(I116*H116,2)</f>
        <v>0</v>
      </c>
      <c r="BL116" s="18" t="s">
        <v>321</v>
      </c>
      <c r="BM116" s="216" t="s">
        <v>2337</v>
      </c>
    </row>
    <row r="117" s="14" customFormat="1">
      <c r="A117" s="14"/>
      <c r="B117" s="234"/>
      <c r="C117" s="235"/>
      <c r="D117" s="225" t="s">
        <v>168</v>
      </c>
      <c r="E117" s="235"/>
      <c r="F117" s="237" t="s">
        <v>2338</v>
      </c>
      <c r="G117" s="235"/>
      <c r="H117" s="238">
        <v>862.5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168</v>
      </c>
      <c r="AU117" s="244" t="s">
        <v>85</v>
      </c>
      <c r="AV117" s="14" t="s">
        <v>85</v>
      </c>
      <c r="AW117" s="14" t="s">
        <v>4</v>
      </c>
      <c r="AX117" s="14" t="s">
        <v>83</v>
      </c>
      <c r="AY117" s="244" t="s">
        <v>156</v>
      </c>
    </row>
    <row r="118" s="2" customFormat="1" ht="24.15" customHeight="1">
      <c r="A118" s="39"/>
      <c r="B118" s="40"/>
      <c r="C118" s="205" t="s">
        <v>7</v>
      </c>
      <c r="D118" s="205" t="s">
        <v>159</v>
      </c>
      <c r="E118" s="206" t="s">
        <v>2339</v>
      </c>
      <c r="F118" s="207" t="s">
        <v>2340</v>
      </c>
      <c r="G118" s="208" t="s">
        <v>317</v>
      </c>
      <c r="H118" s="209">
        <v>1500</v>
      </c>
      <c r="I118" s="210"/>
      <c r="J118" s="211">
        <f>ROUND(I118*H118,2)</f>
        <v>0</v>
      </c>
      <c r="K118" s="207" t="s">
        <v>163</v>
      </c>
      <c r="L118" s="45"/>
      <c r="M118" s="212" t="s">
        <v>19</v>
      </c>
      <c r="N118" s="213" t="s">
        <v>46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321</v>
      </c>
      <c r="AT118" s="216" t="s">
        <v>159</v>
      </c>
      <c r="AU118" s="216" t="s">
        <v>85</v>
      </c>
      <c r="AY118" s="18" t="s">
        <v>156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83</v>
      </c>
      <c r="BK118" s="217">
        <f>ROUND(I118*H118,2)</f>
        <v>0</v>
      </c>
      <c r="BL118" s="18" t="s">
        <v>321</v>
      </c>
      <c r="BM118" s="216" t="s">
        <v>2341</v>
      </c>
    </row>
    <row r="119" s="2" customFormat="1">
      <c r="A119" s="39"/>
      <c r="B119" s="40"/>
      <c r="C119" s="41"/>
      <c r="D119" s="218" t="s">
        <v>166</v>
      </c>
      <c r="E119" s="41"/>
      <c r="F119" s="219" t="s">
        <v>2342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166</v>
      </c>
      <c r="AU119" s="18" t="s">
        <v>85</v>
      </c>
    </row>
    <row r="120" s="2" customFormat="1" ht="16.5" customHeight="1">
      <c r="A120" s="39"/>
      <c r="B120" s="40"/>
      <c r="C120" s="256" t="s">
        <v>363</v>
      </c>
      <c r="D120" s="256" t="s">
        <v>299</v>
      </c>
      <c r="E120" s="257" t="s">
        <v>2343</v>
      </c>
      <c r="F120" s="258" t="s">
        <v>2344</v>
      </c>
      <c r="G120" s="259" t="s">
        <v>317</v>
      </c>
      <c r="H120" s="260">
        <v>1725</v>
      </c>
      <c r="I120" s="261"/>
      <c r="J120" s="262">
        <f>ROUND(I120*H120,2)</f>
        <v>0</v>
      </c>
      <c r="K120" s="258" t="s">
        <v>19</v>
      </c>
      <c r="L120" s="263"/>
      <c r="M120" s="264" t="s">
        <v>19</v>
      </c>
      <c r="N120" s="265" t="s">
        <v>46</v>
      </c>
      <c r="O120" s="85"/>
      <c r="P120" s="214">
        <f>O120*H120</f>
        <v>0</v>
      </c>
      <c r="Q120" s="214">
        <v>0.00018000000000000001</v>
      </c>
      <c r="R120" s="214">
        <f>Q120*H120</f>
        <v>0.3105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414</v>
      </c>
      <c r="AT120" s="216" t="s">
        <v>299</v>
      </c>
      <c r="AU120" s="216" t="s">
        <v>85</v>
      </c>
      <c r="AY120" s="18" t="s">
        <v>156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83</v>
      </c>
      <c r="BK120" s="217">
        <f>ROUND(I120*H120,2)</f>
        <v>0</v>
      </c>
      <c r="BL120" s="18" t="s">
        <v>321</v>
      </c>
      <c r="BM120" s="216" t="s">
        <v>2345</v>
      </c>
    </row>
    <row r="121" s="14" customFormat="1">
      <c r="A121" s="14"/>
      <c r="B121" s="234"/>
      <c r="C121" s="235"/>
      <c r="D121" s="225" t="s">
        <v>168</v>
      </c>
      <c r="E121" s="235"/>
      <c r="F121" s="237" t="s">
        <v>2346</v>
      </c>
      <c r="G121" s="235"/>
      <c r="H121" s="238">
        <v>1725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168</v>
      </c>
      <c r="AU121" s="244" t="s">
        <v>85</v>
      </c>
      <c r="AV121" s="14" t="s">
        <v>85</v>
      </c>
      <c r="AW121" s="14" t="s">
        <v>4</v>
      </c>
      <c r="AX121" s="14" t="s">
        <v>83</v>
      </c>
      <c r="AY121" s="244" t="s">
        <v>156</v>
      </c>
    </row>
    <row r="122" s="2" customFormat="1" ht="24.15" customHeight="1">
      <c r="A122" s="39"/>
      <c r="B122" s="40"/>
      <c r="C122" s="205" t="s">
        <v>368</v>
      </c>
      <c r="D122" s="205" t="s">
        <v>159</v>
      </c>
      <c r="E122" s="206" t="s">
        <v>2347</v>
      </c>
      <c r="F122" s="207" t="s">
        <v>2348</v>
      </c>
      <c r="G122" s="208" t="s">
        <v>317</v>
      </c>
      <c r="H122" s="209">
        <v>85</v>
      </c>
      <c r="I122" s="210"/>
      <c r="J122" s="211">
        <f>ROUND(I122*H122,2)</f>
        <v>0</v>
      </c>
      <c r="K122" s="207" t="s">
        <v>163</v>
      </c>
      <c r="L122" s="45"/>
      <c r="M122" s="212" t="s">
        <v>19</v>
      </c>
      <c r="N122" s="213" t="s">
        <v>46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321</v>
      </c>
      <c r="AT122" s="216" t="s">
        <v>159</v>
      </c>
      <c r="AU122" s="216" t="s">
        <v>85</v>
      </c>
      <c r="AY122" s="18" t="s">
        <v>156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83</v>
      </c>
      <c r="BK122" s="217">
        <f>ROUND(I122*H122,2)</f>
        <v>0</v>
      </c>
      <c r="BL122" s="18" t="s">
        <v>321</v>
      </c>
      <c r="BM122" s="216" t="s">
        <v>2349</v>
      </c>
    </row>
    <row r="123" s="2" customFormat="1">
      <c r="A123" s="39"/>
      <c r="B123" s="40"/>
      <c r="C123" s="41"/>
      <c r="D123" s="218" t="s">
        <v>166</v>
      </c>
      <c r="E123" s="41"/>
      <c r="F123" s="219" t="s">
        <v>2350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166</v>
      </c>
      <c r="AU123" s="18" t="s">
        <v>85</v>
      </c>
    </row>
    <row r="124" s="2" customFormat="1" ht="16.5" customHeight="1">
      <c r="A124" s="39"/>
      <c r="B124" s="40"/>
      <c r="C124" s="256" t="s">
        <v>374</v>
      </c>
      <c r="D124" s="256" t="s">
        <v>299</v>
      </c>
      <c r="E124" s="257" t="s">
        <v>2351</v>
      </c>
      <c r="F124" s="258" t="s">
        <v>2352</v>
      </c>
      <c r="G124" s="259" t="s">
        <v>317</v>
      </c>
      <c r="H124" s="260">
        <v>28.75</v>
      </c>
      <c r="I124" s="261"/>
      <c r="J124" s="262">
        <f>ROUND(I124*H124,2)</f>
        <v>0</v>
      </c>
      <c r="K124" s="258" t="s">
        <v>19</v>
      </c>
      <c r="L124" s="263"/>
      <c r="M124" s="264" t="s">
        <v>19</v>
      </c>
      <c r="N124" s="265" t="s">
        <v>46</v>
      </c>
      <c r="O124" s="85"/>
      <c r="P124" s="214">
        <f>O124*H124</f>
        <v>0</v>
      </c>
      <c r="Q124" s="214">
        <v>0.00019000000000000001</v>
      </c>
      <c r="R124" s="214">
        <f>Q124*H124</f>
        <v>0.0054625000000000003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414</v>
      </c>
      <c r="AT124" s="216" t="s">
        <v>299</v>
      </c>
      <c r="AU124" s="216" t="s">
        <v>85</v>
      </c>
      <c r="AY124" s="18" t="s">
        <v>156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83</v>
      </c>
      <c r="BK124" s="217">
        <f>ROUND(I124*H124,2)</f>
        <v>0</v>
      </c>
      <c r="BL124" s="18" t="s">
        <v>321</v>
      </c>
      <c r="BM124" s="216" t="s">
        <v>2353</v>
      </c>
    </row>
    <row r="125" s="14" customFormat="1">
      <c r="A125" s="14"/>
      <c r="B125" s="234"/>
      <c r="C125" s="235"/>
      <c r="D125" s="225" t="s">
        <v>168</v>
      </c>
      <c r="E125" s="235"/>
      <c r="F125" s="237" t="s">
        <v>2354</v>
      </c>
      <c r="G125" s="235"/>
      <c r="H125" s="238">
        <v>28.75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168</v>
      </c>
      <c r="AU125" s="244" t="s">
        <v>85</v>
      </c>
      <c r="AV125" s="14" t="s">
        <v>85</v>
      </c>
      <c r="AW125" s="14" t="s">
        <v>4</v>
      </c>
      <c r="AX125" s="14" t="s">
        <v>83</v>
      </c>
      <c r="AY125" s="244" t="s">
        <v>156</v>
      </c>
    </row>
    <row r="126" s="2" customFormat="1" ht="16.5" customHeight="1">
      <c r="A126" s="39"/>
      <c r="B126" s="40"/>
      <c r="C126" s="256" t="s">
        <v>379</v>
      </c>
      <c r="D126" s="256" t="s">
        <v>299</v>
      </c>
      <c r="E126" s="257" t="s">
        <v>2355</v>
      </c>
      <c r="F126" s="258" t="s">
        <v>2356</v>
      </c>
      <c r="G126" s="259" t="s">
        <v>317</v>
      </c>
      <c r="H126" s="260">
        <v>69</v>
      </c>
      <c r="I126" s="261"/>
      <c r="J126" s="262">
        <f>ROUND(I126*H126,2)</f>
        <v>0</v>
      </c>
      <c r="K126" s="258" t="s">
        <v>19</v>
      </c>
      <c r="L126" s="263"/>
      <c r="M126" s="264" t="s">
        <v>19</v>
      </c>
      <c r="N126" s="265" t="s">
        <v>46</v>
      </c>
      <c r="O126" s="85"/>
      <c r="P126" s="214">
        <f>O126*H126</f>
        <v>0</v>
      </c>
      <c r="Q126" s="214">
        <v>0.00027</v>
      </c>
      <c r="R126" s="214">
        <f>Q126*H126</f>
        <v>0.018630000000000001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414</v>
      </c>
      <c r="AT126" s="216" t="s">
        <v>299</v>
      </c>
      <c r="AU126" s="216" t="s">
        <v>85</v>
      </c>
      <c r="AY126" s="18" t="s">
        <v>156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83</v>
      </c>
      <c r="BK126" s="217">
        <f>ROUND(I126*H126,2)</f>
        <v>0</v>
      </c>
      <c r="BL126" s="18" t="s">
        <v>321</v>
      </c>
      <c r="BM126" s="216" t="s">
        <v>2357</v>
      </c>
    </row>
    <row r="127" s="14" customFormat="1">
      <c r="A127" s="14"/>
      <c r="B127" s="234"/>
      <c r="C127" s="235"/>
      <c r="D127" s="225" t="s">
        <v>168</v>
      </c>
      <c r="E127" s="235"/>
      <c r="F127" s="237" t="s">
        <v>2358</v>
      </c>
      <c r="G127" s="235"/>
      <c r="H127" s="238">
        <v>69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168</v>
      </c>
      <c r="AU127" s="244" t="s">
        <v>85</v>
      </c>
      <c r="AV127" s="14" t="s">
        <v>85</v>
      </c>
      <c r="AW127" s="14" t="s">
        <v>4</v>
      </c>
      <c r="AX127" s="14" t="s">
        <v>83</v>
      </c>
      <c r="AY127" s="244" t="s">
        <v>156</v>
      </c>
    </row>
    <row r="128" s="2" customFormat="1" ht="21.75" customHeight="1">
      <c r="A128" s="39"/>
      <c r="B128" s="40"/>
      <c r="C128" s="205" t="s">
        <v>385</v>
      </c>
      <c r="D128" s="205" t="s">
        <v>159</v>
      </c>
      <c r="E128" s="206" t="s">
        <v>2359</v>
      </c>
      <c r="F128" s="207" t="s">
        <v>2360</v>
      </c>
      <c r="G128" s="208" t="s">
        <v>295</v>
      </c>
      <c r="H128" s="209">
        <v>180</v>
      </c>
      <c r="I128" s="210"/>
      <c r="J128" s="211">
        <f>ROUND(I128*H128,2)</f>
        <v>0</v>
      </c>
      <c r="K128" s="207" t="s">
        <v>163</v>
      </c>
      <c r="L128" s="45"/>
      <c r="M128" s="212" t="s">
        <v>19</v>
      </c>
      <c r="N128" s="213" t="s">
        <v>46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321</v>
      </c>
      <c r="AT128" s="216" t="s">
        <v>159</v>
      </c>
      <c r="AU128" s="216" t="s">
        <v>85</v>
      </c>
      <c r="AY128" s="18" t="s">
        <v>156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83</v>
      </c>
      <c r="BK128" s="217">
        <f>ROUND(I128*H128,2)</f>
        <v>0</v>
      </c>
      <c r="BL128" s="18" t="s">
        <v>321</v>
      </c>
      <c r="BM128" s="216" t="s">
        <v>2361</v>
      </c>
    </row>
    <row r="129" s="2" customFormat="1">
      <c r="A129" s="39"/>
      <c r="B129" s="40"/>
      <c r="C129" s="41"/>
      <c r="D129" s="218" t="s">
        <v>166</v>
      </c>
      <c r="E129" s="41"/>
      <c r="F129" s="219" t="s">
        <v>2362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166</v>
      </c>
      <c r="AU129" s="18" t="s">
        <v>85</v>
      </c>
    </row>
    <row r="130" s="2" customFormat="1" ht="24.15" customHeight="1">
      <c r="A130" s="39"/>
      <c r="B130" s="40"/>
      <c r="C130" s="205" t="s">
        <v>390</v>
      </c>
      <c r="D130" s="205" t="s">
        <v>159</v>
      </c>
      <c r="E130" s="206" t="s">
        <v>2363</v>
      </c>
      <c r="F130" s="207" t="s">
        <v>2364</v>
      </c>
      <c r="G130" s="208" t="s">
        <v>295</v>
      </c>
      <c r="H130" s="209">
        <v>29</v>
      </c>
      <c r="I130" s="210"/>
      <c r="J130" s="211">
        <f>ROUND(I130*H130,2)</f>
        <v>0</v>
      </c>
      <c r="K130" s="207" t="s">
        <v>163</v>
      </c>
      <c r="L130" s="45"/>
      <c r="M130" s="212" t="s">
        <v>19</v>
      </c>
      <c r="N130" s="213" t="s">
        <v>46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321</v>
      </c>
      <c r="AT130" s="216" t="s">
        <v>159</v>
      </c>
      <c r="AU130" s="216" t="s">
        <v>85</v>
      </c>
      <c r="AY130" s="18" t="s">
        <v>156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83</v>
      </c>
      <c r="BK130" s="217">
        <f>ROUND(I130*H130,2)</f>
        <v>0</v>
      </c>
      <c r="BL130" s="18" t="s">
        <v>321</v>
      </c>
      <c r="BM130" s="216" t="s">
        <v>2365</v>
      </c>
    </row>
    <row r="131" s="2" customFormat="1">
      <c r="A131" s="39"/>
      <c r="B131" s="40"/>
      <c r="C131" s="41"/>
      <c r="D131" s="218" t="s">
        <v>166</v>
      </c>
      <c r="E131" s="41"/>
      <c r="F131" s="219" t="s">
        <v>2366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166</v>
      </c>
      <c r="AU131" s="18" t="s">
        <v>85</v>
      </c>
    </row>
    <row r="132" s="2" customFormat="1" ht="16.5" customHeight="1">
      <c r="A132" s="39"/>
      <c r="B132" s="40"/>
      <c r="C132" s="256" t="s">
        <v>397</v>
      </c>
      <c r="D132" s="256" t="s">
        <v>299</v>
      </c>
      <c r="E132" s="257" t="s">
        <v>2367</v>
      </c>
      <c r="F132" s="258" t="s">
        <v>2368</v>
      </c>
      <c r="G132" s="259" t="s">
        <v>295</v>
      </c>
      <c r="H132" s="260">
        <v>22</v>
      </c>
      <c r="I132" s="261"/>
      <c r="J132" s="262">
        <f>ROUND(I132*H132,2)</f>
        <v>0</v>
      </c>
      <c r="K132" s="258" t="s">
        <v>163</v>
      </c>
      <c r="L132" s="263"/>
      <c r="M132" s="264" t="s">
        <v>19</v>
      </c>
      <c r="N132" s="265" t="s">
        <v>46</v>
      </c>
      <c r="O132" s="85"/>
      <c r="P132" s="214">
        <f>O132*H132</f>
        <v>0</v>
      </c>
      <c r="Q132" s="214">
        <v>4.0000000000000003E-05</v>
      </c>
      <c r="R132" s="214">
        <f>Q132*H132</f>
        <v>0.00088000000000000003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414</v>
      </c>
      <c r="AT132" s="216" t="s">
        <v>299</v>
      </c>
      <c r="AU132" s="216" t="s">
        <v>85</v>
      </c>
      <c r="AY132" s="18" t="s">
        <v>156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83</v>
      </c>
      <c r="BK132" s="217">
        <f>ROUND(I132*H132,2)</f>
        <v>0</v>
      </c>
      <c r="BL132" s="18" t="s">
        <v>321</v>
      </c>
      <c r="BM132" s="216" t="s">
        <v>2369</v>
      </c>
    </row>
    <row r="133" s="2" customFormat="1" ht="16.5" customHeight="1">
      <c r="A133" s="39"/>
      <c r="B133" s="40"/>
      <c r="C133" s="256" t="s">
        <v>406</v>
      </c>
      <c r="D133" s="256" t="s">
        <v>299</v>
      </c>
      <c r="E133" s="257" t="s">
        <v>2370</v>
      </c>
      <c r="F133" s="258" t="s">
        <v>2371</v>
      </c>
      <c r="G133" s="259" t="s">
        <v>295</v>
      </c>
      <c r="H133" s="260">
        <v>22</v>
      </c>
      <c r="I133" s="261"/>
      <c r="J133" s="262">
        <f>ROUND(I133*H133,2)</f>
        <v>0</v>
      </c>
      <c r="K133" s="258" t="s">
        <v>163</v>
      </c>
      <c r="L133" s="263"/>
      <c r="M133" s="264" t="s">
        <v>19</v>
      </c>
      <c r="N133" s="265" t="s">
        <v>46</v>
      </c>
      <c r="O133" s="85"/>
      <c r="P133" s="214">
        <f>O133*H133</f>
        <v>0</v>
      </c>
      <c r="Q133" s="214">
        <v>3.0000000000000001E-05</v>
      </c>
      <c r="R133" s="214">
        <f>Q133*H133</f>
        <v>0.00066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414</v>
      </c>
      <c r="AT133" s="216" t="s">
        <v>299</v>
      </c>
      <c r="AU133" s="216" t="s">
        <v>85</v>
      </c>
      <c r="AY133" s="18" t="s">
        <v>156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83</v>
      </c>
      <c r="BK133" s="217">
        <f>ROUND(I133*H133,2)</f>
        <v>0</v>
      </c>
      <c r="BL133" s="18" t="s">
        <v>321</v>
      </c>
      <c r="BM133" s="216" t="s">
        <v>2372</v>
      </c>
    </row>
    <row r="134" s="2" customFormat="1" ht="24.15" customHeight="1">
      <c r="A134" s="39"/>
      <c r="B134" s="40"/>
      <c r="C134" s="256" t="s">
        <v>411</v>
      </c>
      <c r="D134" s="256" t="s">
        <v>299</v>
      </c>
      <c r="E134" s="257" t="s">
        <v>2373</v>
      </c>
      <c r="F134" s="258" t="s">
        <v>2374</v>
      </c>
      <c r="G134" s="259" t="s">
        <v>295</v>
      </c>
      <c r="H134" s="260">
        <v>7</v>
      </c>
      <c r="I134" s="261"/>
      <c r="J134" s="262">
        <f>ROUND(I134*H134,2)</f>
        <v>0</v>
      </c>
      <c r="K134" s="258" t="s">
        <v>19</v>
      </c>
      <c r="L134" s="263"/>
      <c r="M134" s="264" t="s">
        <v>19</v>
      </c>
      <c r="N134" s="265" t="s">
        <v>46</v>
      </c>
      <c r="O134" s="85"/>
      <c r="P134" s="214">
        <f>O134*H134</f>
        <v>0</v>
      </c>
      <c r="Q134" s="214">
        <v>8.0000000000000007E-05</v>
      </c>
      <c r="R134" s="214">
        <f>Q134*H134</f>
        <v>0.00056000000000000006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414</v>
      </c>
      <c r="AT134" s="216" t="s">
        <v>299</v>
      </c>
      <c r="AU134" s="216" t="s">
        <v>85</v>
      </c>
      <c r="AY134" s="18" t="s">
        <v>156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83</v>
      </c>
      <c r="BK134" s="217">
        <f>ROUND(I134*H134,2)</f>
        <v>0</v>
      </c>
      <c r="BL134" s="18" t="s">
        <v>321</v>
      </c>
      <c r="BM134" s="216" t="s">
        <v>2375</v>
      </c>
    </row>
    <row r="135" s="2" customFormat="1" ht="16.5" customHeight="1">
      <c r="A135" s="39"/>
      <c r="B135" s="40"/>
      <c r="C135" s="256" t="s">
        <v>417</v>
      </c>
      <c r="D135" s="256" t="s">
        <v>299</v>
      </c>
      <c r="E135" s="257" t="s">
        <v>2376</v>
      </c>
      <c r="F135" s="258" t="s">
        <v>2377</v>
      </c>
      <c r="G135" s="259" t="s">
        <v>295</v>
      </c>
      <c r="H135" s="260">
        <v>29</v>
      </c>
      <c r="I135" s="261"/>
      <c r="J135" s="262">
        <f>ROUND(I135*H135,2)</f>
        <v>0</v>
      </c>
      <c r="K135" s="258" t="s">
        <v>163</v>
      </c>
      <c r="L135" s="263"/>
      <c r="M135" s="264" t="s">
        <v>19</v>
      </c>
      <c r="N135" s="265" t="s">
        <v>46</v>
      </c>
      <c r="O135" s="85"/>
      <c r="P135" s="214">
        <f>O135*H135</f>
        <v>0</v>
      </c>
      <c r="Q135" s="214">
        <v>1.0000000000000001E-05</v>
      </c>
      <c r="R135" s="214">
        <f>Q135*H135</f>
        <v>0.00029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414</v>
      </c>
      <c r="AT135" s="216" t="s">
        <v>299</v>
      </c>
      <c r="AU135" s="216" t="s">
        <v>85</v>
      </c>
      <c r="AY135" s="18" t="s">
        <v>156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83</v>
      </c>
      <c r="BK135" s="217">
        <f>ROUND(I135*H135,2)</f>
        <v>0</v>
      </c>
      <c r="BL135" s="18" t="s">
        <v>321</v>
      </c>
      <c r="BM135" s="216" t="s">
        <v>2378</v>
      </c>
    </row>
    <row r="136" s="2" customFormat="1" ht="24.15" customHeight="1">
      <c r="A136" s="39"/>
      <c r="B136" s="40"/>
      <c r="C136" s="205" t="s">
        <v>414</v>
      </c>
      <c r="D136" s="205" t="s">
        <v>159</v>
      </c>
      <c r="E136" s="206" t="s">
        <v>2379</v>
      </c>
      <c r="F136" s="207" t="s">
        <v>2380</v>
      </c>
      <c r="G136" s="208" t="s">
        <v>295</v>
      </c>
      <c r="H136" s="209">
        <v>2</v>
      </c>
      <c r="I136" s="210"/>
      <c r="J136" s="211">
        <f>ROUND(I136*H136,2)</f>
        <v>0</v>
      </c>
      <c r="K136" s="207" t="s">
        <v>163</v>
      </c>
      <c r="L136" s="45"/>
      <c r="M136" s="212" t="s">
        <v>19</v>
      </c>
      <c r="N136" s="213" t="s">
        <v>46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321</v>
      </c>
      <c r="AT136" s="216" t="s">
        <v>159</v>
      </c>
      <c r="AU136" s="216" t="s">
        <v>85</v>
      </c>
      <c r="AY136" s="18" t="s">
        <v>156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83</v>
      </c>
      <c r="BK136" s="217">
        <f>ROUND(I136*H136,2)</f>
        <v>0</v>
      </c>
      <c r="BL136" s="18" t="s">
        <v>321</v>
      </c>
      <c r="BM136" s="216" t="s">
        <v>2381</v>
      </c>
    </row>
    <row r="137" s="2" customFormat="1">
      <c r="A137" s="39"/>
      <c r="B137" s="40"/>
      <c r="C137" s="41"/>
      <c r="D137" s="218" t="s">
        <v>166</v>
      </c>
      <c r="E137" s="41"/>
      <c r="F137" s="219" t="s">
        <v>2382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166</v>
      </c>
      <c r="AU137" s="18" t="s">
        <v>85</v>
      </c>
    </row>
    <row r="138" s="2" customFormat="1" ht="16.5" customHeight="1">
      <c r="A138" s="39"/>
      <c r="B138" s="40"/>
      <c r="C138" s="256" t="s">
        <v>426</v>
      </c>
      <c r="D138" s="256" t="s">
        <v>299</v>
      </c>
      <c r="E138" s="257" t="s">
        <v>2383</v>
      </c>
      <c r="F138" s="258" t="s">
        <v>2384</v>
      </c>
      <c r="G138" s="259" t="s">
        <v>295</v>
      </c>
      <c r="H138" s="260">
        <v>2</v>
      </c>
      <c r="I138" s="261"/>
      <c r="J138" s="262">
        <f>ROUND(I138*H138,2)</f>
        <v>0</v>
      </c>
      <c r="K138" s="258" t="s">
        <v>163</v>
      </c>
      <c r="L138" s="263"/>
      <c r="M138" s="264" t="s">
        <v>19</v>
      </c>
      <c r="N138" s="265" t="s">
        <v>46</v>
      </c>
      <c r="O138" s="85"/>
      <c r="P138" s="214">
        <f>O138*H138</f>
        <v>0</v>
      </c>
      <c r="Q138" s="214">
        <v>4.0000000000000003E-05</v>
      </c>
      <c r="R138" s="214">
        <f>Q138*H138</f>
        <v>8.0000000000000007E-05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414</v>
      </c>
      <c r="AT138" s="216" t="s">
        <v>299</v>
      </c>
      <c r="AU138" s="216" t="s">
        <v>85</v>
      </c>
      <c r="AY138" s="18" t="s">
        <v>156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83</v>
      </c>
      <c r="BK138" s="217">
        <f>ROUND(I138*H138,2)</f>
        <v>0</v>
      </c>
      <c r="BL138" s="18" t="s">
        <v>321</v>
      </c>
      <c r="BM138" s="216" t="s">
        <v>2385</v>
      </c>
    </row>
    <row r="139" s="2" customFormat="1" ht="16.5" customHeight="1">
      <c r="A139" s="39"/>
      <c r="B139" s="40"/>
      <c r="C139" s="256" t="s">
        <v>434</v>
      </c>
      <c r="D139" s="256" t="s">
        <v>299</v>
      </c>
      <c r="E139" s="257" t="s">
        <v>2386</v>
      </c>
      <c r="F139" s="258" t="s">
        <v>2387</v>
      </c>
      <c r="G139" s="259" t="s">
        <v>295</v>
      </c>
      <c r="H139" s="260">
        <v>2</v>
      </c>
      <c r="I139" s="261"/>
      <c r="J139" s="262">
        <f>ROUND(I139*H139,2)</f>
        <v>0</v>
      </c>
      <c r="K139" s="258" t="s">
        <v>163</v>
      </c>
      <c r="L139" s="263"/>
      <c r="M139" s="264" t="s">
        <v>19</v>
      </c>
      <c r="N139" s="265" t="s">
        <v>46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414</v>
      </c>
      <c r="AT139" s="216" t="s">
        <v>299</v>
      </c>
      <c r="AU139" s="216" t="s">
        <v>85</v>
      </c>
      <c r="AY139" s="18" t="s">
        <v>156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83</v>
      </c>
      <c r="BK139" s="217">
        <f>ROUND(I139*H139,2)</f>
        <v>0</v>
      </c>
      <c r="BL139" s="18" t="s">
        <v>321</v>
      </c>
      <c r="BM139" s="216" t="s">
        <v>2388</v>
      </c>
    </row>
    <row r="140" s="2" customFormat="1" ht="16.5" customHeight="1">
      <c r="A140" s="39"/>
      <c r="B140" s="40"/>
      <c r="C140" s="256" t="s">
        <v>440</v>
      </c>
      <c r="D140" s="256" t="s">
        <v>299</v>
      </c>
      <c r="E140" s="257" t="s">
        <v>2389</v>
      </c>
      <c r="F140" s="258" t="s">
        <v>2390</v>
      </c>
      <c r="G140" s="259" t="s">
        <v>295</v>
      </c>
      <c r="H140" s="260">
        <v>2</v>
      </c>
      <c r="I140" s="261"/>
      <c r="J140" s="262">
        <f>ROUND(I140*H140,2)</f>
        <v>0</v>
      </c>
      <c r="K140" s="258" t="s">
        <v>163</v>
      </c>
      <c r="L140" s="263"/>
      <c r="M140" s="264" t="s">
        <v>19</v>
      </c>
      <c r="N140" s="265" t="s">
        <v>46</v>
      </c>
      <c r="O140" s="85"/>
      <c r="P140" s="214">
        <f>O140*H140</f>
        <v>0</v>
      </c>
      <c r="Q140" s="214">
        <v>3.0000000000000001E-05</v>
      </c>
      <c r="R140" s="214">
        <f>Q140*H140</f>
        <v>6.0000000000000002E-05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414</v>
      </c>
      <c r="AT140" s="216" t="s">
        <v>299</v>
      </c>
      <c r="AU140" s="216" t="s">
        <v>85</v>
      </c>
      <c r="AY140" s="18" t="s">
        <v>156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83</v>
      </c>
      <c r="BK140" s="217">
        <f>ROUND(I140*H140,2)</f>
        <v>0</v>
      </c>
      <c r="BL140" s="18" t="s">
        <v>321</v>
      </c>
      <c r="BM140" s="216" t="s">
        <v>2391</v>
      </c>
    </row>
    <row r="141" s="2" customFormat="1" ht="16.5" customHeight="1">
      <c r="A141" s="39"/>
      <c r="B141" s="40"/>
      <c r="C141" s="256" t="s">
        <v>445</v>
      </c>
      <c r="D141" s="256" t="s">
        <v>299</v>
      </c>
      <c r="E141" s="257" t="s">
        <v>2376</v>
      </c>
      <c r="F141" s="258" t="s">
        <v>2377</v>
      </c>
      <c r="G141" s="259" t="s">
        <v>295</v>
      </c>
      <c r="H141" s="260">
        <v>2</v>
      </c>
      <c r="I141" s="261"/>
      <c r="J141" s="262">
        <f>ROUND(I141*H141,2)</f>
        <v>0</v>
      </c>
      <c r="K141" s="258" t="s">
        <v>163</v>
      </c>
      <c r="L141" s="263"/>
      <c r="M141" s="264" t="s">
        <v>19</v>
      </c>
      <c r="N141" s="265" t="s">
        <v>46</v>
      </c>
      <c r="O141" s="85"/>
      <c r="P141" s="214">
        <f>O141*H141</f>
        <v>0</v>
      </c>
      <c r="Q141" s="214">
        <v>1.0000000000000001E-05</v>
      </c>
      <c r="R141" s="214">
        <f>Q141*H141</f>
        <v>2.0000000000000002E-05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414</v>
      </c>
      <c r="AT141" s="216" t="s">
        <v>299</v>
      </c>
      <c r="AU141" s="216" t="s">
        <v>85</v>
      </c>
      <c r="AY141" s="18" t="s">
        <v>156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83</v>
      </c>
      <c r="BK141" s="217">
        <f>ROUND(I141*H141,2)</f>
        <v>0</v>
      </c>
      <c r="BL141" s="18" t="s">
        <v>321</v>
      </c>
      <c r="BM141" s="216" t="s">
        <v>2392</v>
      </c>
    </row>
    <row r="142" s="2" customFormat="1" ht="24.15" customHeight="1">
      <c r="A142" s="39"/>
      <c r="B142" s="40"/>
      <c r="C142" s="205" t="s">
        <v>450</v>
      </c>
      <c r="D142" s="205" t="s">
        <v>159</v>
      </c>
      <c r="E142" s="206" t="s">
        <v>2393</v>
      </c>
      <c r="F142" s="207" t="s">
        <v>2394</v>
      </c>
      <c r="G142" s="208" t="s">
        <v>295</v>
      </c>
      <c r="H142" s="209">
        <v>10</v>
      </c>
      <c r="I142" s="210"/>
      <c r="J142" s="211">
        <f>ROUND(I142*H142,2)</f>
        <v>0</v>
      </c>
      <c r="K142" s="207" t="s">
        <v>163</v>
      </c>
      <c r="L142" s="45"/>
      <c r="M142" s="212" t="s">
        <v>19</v>
      </c>
      <c r="N142" s="213" t="s">
        <v>46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321</v>
      </c>
      <c r="AT142" s="216" t="s">
        <v>159</v>
      </c>
      <c r="AU142" s="216" t="s">
        <v>85</v>
      </c>
      <c r="AY142" s="18" t="s">
        <v>156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83</v>
      </c>
      <c r="BK142" s="217">
        <f>ROUND(I142*H142,2)</f>
        <v>0</v>
      </c>
      <c r="BL142" s="18" t="s">
        <v>321</v>
      </c>
      <c r="BM142" s="216" t="s">
        <v>2395</v>
      </c>
    </row>
    <row r="143" s="2" customFormat="1">
      <c r="A143" s="39"/>
      <c r="B143" s="40"/>
      <c r="C143" s="41"/>
      <c r="D143" s="218" t="s">
        <v>166</v>
      </c>
      <c r="E143" s="41"/>
      <c r="F143" s="219" t="s">
        <v>2396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166</v>
      </c>
      <c r="AU143" s="18" t="s">
        <v>85</v>
      </c>
    </row>
    <row r="144" s="2" customFormat="1" ht="16.5" customHeight="1">
      <c r="A144" s="39"/>
      <c r="B144" s="40"/>
      <c r="C144" s="256" t="s">
        <v>454</v>
      </c>
      <c r="D144" s="256" t="s">
        <v>299</v>
      </c>
      <c r="E144" s="257" t="s">
        <v>2383</v>
      </c>
      <c r="F144" s="258" t="s">
        <v>2384</v>
      </c>
      <c r="G144" s="259" t="s">
        <v>295</v>
      </c>
      <c r="H144" s="260">
        <v>10</v>
      </c>
      <c r="I144" s="261"/>
      <c r="J144" s="262">
        <f>ROUND(I144*H144,2)</f>
        <v>0</v>
      </c>
      <c r="K144" s="258" t="s">
        <v>163</v>
      </c>
      <c r="L144" s="263"/>
      <c r="M144" s="264" t="s">
        <v>19</v>
      </c>
      <c r="N144" s="265" t="s">
        <v>46</v>
      </c>
      <c r="O144" s="85"/>
      <c r="P144" s="214">
        <f>O144*H144</f>
        <v>0</v>
      </c>
      <c r="Q144" s="214">
        <v>4.0000000000000003E-05</v>
      </c>
      <c r="R144" s="214">
        <f>Q144*H144</f>
        <v>0.00040000000000000002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414</v>
      </c>
      <c r="AT144" s="216" t="s">
        <v>299</v>
      </c>
      <c r="AU144" s="216" t="s">
        <v>85</v>
      </c>
      <c r="AY144" s="18" t="s">
        <v>156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83</v>
      </c>
      <c r="BK144" s="217">
        <f>ROUND(I144*H144,2)</f>
        <v>0</v>
      </c>
      <c r="BL144" s="18" t="s">
        <v>321</v>
      </c>
      <c r="BM144" s="216" t="s">
        <v>2397</v>
      </c>
    </row>
    <row r="145" s="2" customFormat="1" ht="16.5" customHeight="1">
      <c r="A145" s="39"/>
      <c r="B145" s="40"/>
      <c r="C145" s="256" t="s">
        <v>458</v>
      </c>
      <c r="D145" s="256" t="s">
        <v>299</v>
      </c>
      <c r="E145" s="257" t="s">
        <v>2398</v>
      </c>
      <c r="F145" s="258" t="s">
        <v>2399</v>
      </c>
      <c r="G145" s="259" t="s">
        <v>295</v>
      </c>
      <c r="H145" s="260">
        <v>10</v>
      </c>
      <c r="I145" s="261"/>
      <c r="J145" s="262">
        <f>ROUND(I145*H145,2)</f>
        <v>0</v>
      </c>
      <c r="K145" s="258" t="s">
        <v>163</v>
      </c>
      <c r="L145" s="263"/>
      <c r="M145" s="264" t="s">
        <v>19</v>
      </c>
      <c r="N145" s="265" t="s">
        <v>46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414</v>
      </c>
      <c r="AT145" s="216" t="s">
        <v>299</v>
      </c>
      <c r="AU145" s="216" t="s">
        <v>85</v>
      </c>
      <c r="AY145" s="18" t="s">
        <v>156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83</v>
      </c>
      <c r="BK145" s="217">
        <f>ROUND(I145*H145,2)</f>
        <v>0</v>
      </c>
      <c r="BL145" s="18" t="s">
        <v>321</v>
      </c>
      <c r="BM145" s="216" t="s">
        <v>2400</v>
      </c>
    </row>
    <row r="146" s="2" customFormat="1" ht="16.5" customHeight="1">
      <c r="A146" s="39"/>
      <c r="B146" s="40"/>
      <c r="C146" s="256" t="s">
        <v>462</v>
      </c>
      <c r="D146" s="256" t="s">
        <v>299</v>
      </c>
      <c r="E146" s="257" t="s">
        <v>2389</v>
      </c>
      <c r="F146" s="258" t="s">
        <v>2390</v>
      </c>
      <c r="G146" s="259" t="s">
        <v>295</v>
      </c>
      <c r="H146" s="260">
        <v>10</v>
      </c>
      <c r="I146" s="261"/>
      <c r="J146" s="262">
        <f>ROUND(I146*H146,2)</f>
        <v>0</v>
      </c>
      <c r="K146" s="258" t="s">
        <v>163</v>
      </c>
      <c r="L146" s="263"/>
      <c r="M146" s="264" t="s">
        <v>19</v>
      </c>
      <c r="N146" s="265" t="s">
        <v>46</v>
      </c>
      <c r="O146" s="85"/>
      <c r="P146" s="214">
        <f>O146*H146</f>
        <v>0</v>
      </c>
      <c r="Q146" s="214">
        <v>3.0000000000000001E-05</v>
      </c>
      <c r="R146" s="214">
        <f>Q146*H146</f>
        <v>0.00030000000000000003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414</v>
      </c>
      <c r="AT146" s="216" t="s">
        <v>299</v>
      </c>
      <c r="AU146" s="216" t="s">
        <v>85</v>
      </c>
      <c r="AY146" s="18" t="s">
        <v>156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83</v>
      </c>
      <c r="BK146" s="217">
        <f>ROUND(I146*H146,2)</f>
        <v>0</v>
      </c>
      <c r="BL146" s="18" t="s">
        <v>321</v>
      </c>
      <c r="BM146" s="216" t="s">
        <v>2401</v>
      </c>
    </row>
    <row r="147" s="2" customFormat="1" ht="16.5" customHeight="1">
      <c r="A147" s="39"/>
      <c r="B147" s="40"/>
      <c r="C147" s="256" t="s">
        <v>466</v>
      </c>
      <c r="D147" s="256" t="s">
        <v>299</v>
      </c>
      <c r="E147" s="257" t="s">
        <v>2376</v>
      </c>
      <c r="F147" s="258" t="s">
        <v>2377</v>
      </c>
      <c r="G147" s="259" t="s">
        <v>295</v>
      </c>
      <c r="H147" s="260">
        <v>10</v>
      </c>
      <c r="I147" s="261"/>
      <c r="J147" s="262">
        <f>ROUND(I147*H147,2)</f>
        <v>0</v>
      </c>
      <c r="K147" s="258" t="s">
        <v>163</v>
      </c>
      <c r="L147" s="263"/>
      <c r="M147" s="264" t="s">
        <v>19</v>
      </c>
      <c r="N147" s="265" t="s">
        <v>46</v>
      </c>
      <c r="O147" s="85"/>
      <c r="P147" s="214">
        <f>O147*H147</f>
        <v>0</v>
      </c>
      <c r="Q147" s="214">
        <v>1.0000000000000001E-05</v>
      </c>
      <c r="R147" s="214">
        <f>Q147*H147</f>
        <v>0.00010000000000000001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414</v>
      </c>
      <c r="AT147" s="216" t="s">
        <v>299</v>
      </c>
      <c r="AU147" s="216" t="s">
        <v>85</v>
      </c>
      <c r="AY147" s="18" t="s">
        <v>156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83</v>
      </c>
      <c r="BK147" s="217">
        <f>ROUND(I147*H147,2)</f>
        <v>0</v>
      </c>
      <c r="BL147" s="18" t="s">
        <v>321</v>
      </c>
      <c r="BM147" s="216" t="s">
        <v>2402</v>
      </c>
    </row>
    <row r="148" s="2" customFormat="1" ht="24.15" customHeight="1">
      <c r="A148" s="39"/>
      <c r="B148" s="40"/>
      <c r="C148" s="205" t="s">
        <v>470</v>
      </c>
      <c r="D148" s="205" t="s">
        <v>159</v>
      </c>
      <c r="E148" s="206" t="s">
        <v>2403</v>
      </c>
      <c r="F148" s="207" t="s">
        <v>2404</v>
      </c>
      <c r="G148" s="208" t="s">
        <v>295</v>
      </c>
      <c r="H148" s="209">
        <v>7</v>
      </c>
      <c r="I148" s="210"/>
      <c r="J148" s="211">
        <f>ROUND(I148*H148,2)</f>
        <v>0</v>
      </c>
      <c r="K148" s="207" t="s">
        <v>163</v>
      </c>
      <c r="L148" s="45"/>
      <c r="M148" s="212" t="s">
        <v>19</v>
      </c>
      <c r="N148" s="213" t="s">
        <v>46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321</v>
      </c>
      <c r="AT148" s="216" t="s">
        <v>159</v>
      </c>
      <c r="AU148" s="216" t="s">
        <v>85</v>
      </c>
      <c r="AY148" s="18" t="s">
        <v>156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83</v>
      </c>
      <c r="BK148" s="217">
        <f>ROUND(I148*H148,2)</f>
        <v>0</v>
      </c>
      <c r="BL148" s="18" t="s">
        <v>321</v>
      </c>
      <c r="BM148" s="216" t="s">
        <v>2405</v>
      </c>
    </row>
    <row r="149" s="2" customFormat="1">
      <c r="A149" s="39"/>
      <c r="B149" s="40"/>
      <c r="C149" s="41"/>
      <c r="D149" s="218" t="s">
        <v>166</v>
      </c>
      <c r="E149" s="41"/>
      <c r="F149" s="219" t="s">
        <v>2406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166</v>
      </c>
      <c r="AU149" s="18" t="s">
        <v>85</v>
      </c>
    </row>
    <row r="150" s="2" customFormat="1" ht="16.5" customHeight="1">
      <c r="A150" s="39"/>
      <c r="B150" s="40"/>
      <c r="C150" s="256" t="s">
        <v>475</v>
      </c>
      <c r="D150" s="256" t="s">
        <v>299</v>
      </c>
      <c r="E150" s="257" t="s">
        <v>2407</v>
      </c>
      <c r="F150" s="258" t="s">
        <v>2408</v>
      </c>
      <c r="G150" s="259" t="s">
        <v>295</v>
      </c>
      <c r="H150" s="260">
        <v>7</v>
      </c>
      <c r="I150" s="261"/>
      <c r="J150" s="262">
        <f>ROUND(I150*H150,2)</f>
        <v>0</v>
      </c>
      <c r="K150" s="258" t="s">
        <v>163</v>
      </c>
      <c r="L150" s="263"/>
      <c r="M150" s="264" t="s">
        <v>19</v>
      </c>
      <c r="N150" s="265" t="s">
        <v>46</v>
      </c>
      <c r="O150" s="85"/>
      <c r="P150" s="214">
        <f>O150*H150</f>
        <v>0</v>
      </c>
      <c r="Q150" s="214">
        <v>4.0000000000000003E-05</v>
      </c>
      <c r="R150" s="214">
        <f>Q150*H150</f>
        <v>0.00028000000000000003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414</v>
      </c>
      <c r="AT150" s="216" t="s">
        <v>299</v>
      </c>
      <c r="AU150" s="216" t="s">
        <v>85</v>
      </c>
      <c r="AY150" s="18" t="s">
        <v>156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83</v>
      </c>
      <c r="BK150" s="217">
        <f>ROUND(I150*H150,2)</f>
        <v>0</v>
      </c>
      <c r="BL150" s="18" t="s">
        <v>321</v>
      </c>
      <c r="BM150" s="216" t="s">
        <v>2409</v>
      </c>
    </row>
    <row r="151" s="2" customFormat="1" ht="16.5" customHeight="1">
      <c r="A151" s="39"/>
      <c r="B151" s="40"/>
      <c r="C151" s="256" t="s">
        <v>480</v>
      </c>
      <c r="D151" s="256" t="s">
        <v>299</v>
      </c>
      <c r="E151" s="257" t="s">
        <v>2410</v>
      </c>
      <c r="F151" s="258" t="s">
        <v>2411</v>
      </c>
      <c r="G151" s="259" t="s">
        <v>295</v>
      </c>
      <c r="H151" s="260">
        <v>7</v>
      </c>
      <c r="I151" s="261"/>
      <c r="J151" s="262">
        <f>ROUND(I151*H151,2)</f>
        <v>0</v>
      </c>
      <c r="K151" s="258" t="s">
        <v>163</v>
      </c>
      <c r="L151" s="263"/>
      <c r="M151" s="264" t="s">
        <v>19</v>
      </c>
      <c r="N151" s="265" t="s">
        <v>46</v>
      </c>
      <c r="O151" s="85"/>
      <c r="P151" s="214">
        <f>O151*H151</f>
        <v>0</v>
      </c>
      <c r="Q151" s="214">
        <v>3.0000000000000001E-05</v>
      </c>
      <c r="R151" s="214">
        <f>Q151*H151</f>
        <v>0.00021000000000000001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414</v>
      </c>
      <c r="AT151" s="216" t="s">
        <v>299</v>
      </c>
      <c r="AU151" s="216" t="s">
        <v>85</v>
      </c>
      <c r="AY151" s="18" t="s">
        <v>156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83</v>
      </c>
      <c r="BK151" s="217">
        <f>ROUND(I151*H151,2)</f>
        <v>0</v>
      </c>
      <c r="BL151" s="18" t="s">
        <v>321</v>
      </c>
      <c r="BM151" s="216" t="s">
        <v>2412</v>
      </c>
    </row>
    <row r="152" s="2" customFormat="1" ht="16.5" customHeight="1">
      <c r="A152" s="39"/>
      <c r="B152" s="40"/>
      <c r="C152" s="256" t="s">
        <v>483</v>
      </c>
      <c r="D152" s="256" t="s">
        <v>299</v>
      </c>
      <c r="E152" s="257" t="s">
        <v>2376</v>
      </c>
      <c r="F152" s="258" t="s">
        <v>2377</v>
      </c>
      <c r="G152" s="259" t="s">
        <v>295</v>
      </c>
      <c r="H152" s="260">
        <v>7</v>
      </c>
      <c r="I152" s="261"/>
      <c r="J152" s="262">
        <f>ROUND(I152*H152,2)</f>
        <v>0</v>
      </c>
      <c r="K152" s="258" t="s">
        <v>163</v>
      </c>
      <c r="L152" s="263"/>
      <c r="M152" s="264" t="s">
        <v>19</v>
      </c>
      <c r="N152" s="265" t="s">
        <v>46</v>
      </c>
      <c r="O152" s="85"/>
      <c r="P152" s="214">
        <f>O152*H152</f>
        <v>0</v>
      </c>
      <c r="Q152" s="214">
        <v>1.0000000000000001E-05</v>
      </c>
      <c r="R152" s="214">
        <f>Q152*H152</f>
        <v>7.0000000000000007E-05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414</v>
      </c>
      <c r="AT152" s="216" t="s">
        <v>299</v>
      </c>
      <c r="AU152" s="216" t="s">
        <v>85</v>
      </c>
      <c r="AY152" s="18" t="s">
        <v>156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83</v>
      </c>
      <c r="BK152" s="217">
        <f>ROUND(I152*H152,2)</f>
        <v>0</v>
      </c>
      <c r="BL152" s="18" t="s">
        <v>321</v>
      </c>
      <c r="BM152" s="216" t="s">
        <v>2413</v>
      </c>
    </row>
    <row r="153" s="2" customFormat="1" ht="24.15" customHeight="1">
      <c r="A153" s="39"/>
      <c r="B153" s="40"/>
      <c r="C153" s="205" t="s">
        <v>487</v>
      </c>
      <c r="D153" s="205" t="s">
        <v>159</v>
      </c>
      <c r="E153" s="206" t="s">
        <v>2414</v>
      </c>
      <c r="F153" s="207" t="s">
        <v>2415</v>
      </c>
      <c r="G153" s="208" t="s">
        <v>295</v>
      </c>
      <c r="H153" s="209">
        <v>2</v>
      </c>
      <c r="I153" s="210"/>
      <c r="J153" s="211">
        <f>ROUND(I153*H153,2)</f>
        <v>0</v>
      </c>
      <c r="K153" s="207" t="s">
        <v>163</v>
      </c>
      <c r="L153" s="45"/>
      <c r="M153" s="212" t="s">
        <v>19</v>
      </c>
      <c r="N153" s="213" t="s">
        <v>46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321</v>
      </c>
      <c r="AT153" s="216" t="s">
        <v>159</v>
      </c>
      <c r="AU153" s="216" t="s">
        <v>85</v>
      </c>
      <c r="AY153" s="18" t="s">
        <v>156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83</v>
      </c>
      <c r="BK153" s="217">
        <f>ROUND(I153*H153,2)</f>
        <v>0</v>
      </c>
      <c r="BL153" s="18" t="s">
        <v>321</v>
      </c>
      <c r="BM153" s="216" t="s">
        <v>2416</v>
      </c>
    </row>
    <row r="154" s="2" customFormat="1">
      <c r="A154" s="39"/>
      <c r="B154" s="40"/>
      <c r="C154" s="41"/>
      <c r="D154" s="218" t="s">
        <v>166</v>
      </c>
      <c r="E154" s="41"/>
      <c r="F154" s="219" t="s">
        <v>2417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166</v>
      </c>
      <c r="AU154" s="18" t="s">
        <v>85</v>
      </c>
    </row>
    <row r="155" s="2" customFormat="1" ht="24.15" customHeight="1">
      <c r="A155" s="39"/>
      <c r="B155" s="40"/>
      <c r="C155" s="256" t="s">
        <v>491</v>
      </c>
      <c r="D155" s="256" t="s">
        <v>299</v>
      </c>
      <c r="E155" s="257" t="s">
        <v>2373</v>
      </c>
      <c r="F155" s="258" t="s">
        <v>2374</v>
      </c>
      <c r="G155" s="259" t="s">
        <v>295</v>
      </c>
      <c r="H155" s="260">
        <v>2</v>
      </c>
      <c r="I155" s="261"/>
      <c r="J155" s="262">
        <f>ROUND(I155*H155,2)</f>
        <v>0</v>
      </c>
      <c r="K155" s="258" t="s">
        <v>19</v>
      </c>
      <c r="L155" s="263"/>
      <c r="M155" s="264" t="s">
        <v>19</v>
      </c>
      <c r="N155" s="265" t="s">
        <v>46</v>
      </c>
      <c r="O155" s="85"/>
      <c r="P155" s="214">
        <f>O155*H155</f>
        <v>0</v>
      </c>
      <c r="Q155" s="214">
        <v>8.0000000000000007E-05</v>
      </c>
      <c r="R155" s="214">
        <f>Q155*H155</f>
        <v>0.00016000000000000001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414</v>
      </c>
      <c r="AT155" s="216" t="s">
        <v>299</v>
      </c>
      <c r="AU155" s="216" t="s">
        <v>85</v>
      </c>
      <c r="AY155" s="18" t="s">
        <v>156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83</v>
      </c>
      <c r="BK155" s="217">
        <f>ROUND(I155*H155,2)</f>
        <v>0</v>
      </c>
      <c r="BL155" s="18" t="s">
        <v>321</v>
      </c>
      <c r="BM155" s="216" t="s">
        <v>2418</v>
      </c>
    </row>
    <row r="156" s="2" customFormat="1" ht="16.5" customHeight="1">
      <c r="A156" s="39"/>
      <c r="B156" s="40"/>
      <c r="C156" s="256" t="s">
        <v>495</v>
      </c>
      <c r="D156" s="256" t="s">
        <v>299</v>
      </c>
      <c r="E156" s="257" t="s">
        <v>2376</v>
      </c>
      <c r="F156" s="258" t="s">
        <v>2377</v>
      </c>
      <c r="G156" s="259" t="s">
        <v>295</v>
      </c>
      <c r="H156" s="260">
        <v>2</v>
      </c>
      <c r="I156" s="261"/>
      <c r="J156" s="262">
        <f>ROUND(I156*H156,2)</f>
        <v>0</v>
      </c>
      <c r="K156" s="258" t="s">
        <v>163</v>
      </c>
      <c r="L156" s="263"/>
      <c r="M156" s="264" t="s">
        <v>19</v>
      </c>
      <c r="N156" s="265" t="s">
        <v>46</v>
      </c>
      <c r="O156" s="85"/>
      <c r="P156" s="214">
        <f>O156*H156</f>
        <v>0</v>
      </c>
      <c r="Q156" s="214">
        <v>1.0000000000000001E-05</v>
      </c>
      <c r="R156" s="214">
        <f>Q156*H156</f>
        <v>2.0000000000000002E-05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414</v>
      </c>
      <c r="AT156" s="216" t="s">
        <v>299</v>
      </c>
      <c r="AU156" s="216" t="s">
        <v>85</v>
      </c>
      <c r="AY156" s="18" t="s">
        <v>156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83</v>
      </c>
      <c r="BK156" s="217">
        <f>ROUND(I156*H156,2)</f>
        <v>0</v>
      </c>
      <c r="BL156" s="18" t="s">
        <v>321</v>
      </c>
      <c r="BM156" s="216" t="s">
        <v>2419</v>
      </c>
    </row>
    <row r="157" s="2" customFormat="1" ht="16.5" customHeight="1">
      <c r="A157" s="39"/>
      <c r="B157" s="40"/>
      <c r="C157" s="205" t="s">
        <v>506</v>
      </c>
      <c r="D157" s="205" t="s">
        <v>159</v>
      </c>
      <c r="E157" s="206" t="s">
        <v>2420</v>
      </c>
      <c r="F157" s="207" t="s">
        <v>2421</v>
      </c>
      <c r="G157" s="208" t="s">
        <v>295</v>
      </c>
      <c r="H157" s="209">
        <v>8</v>
      </c>
      <c r="I157" s="210"/>
      <c r="J157" s="211">
        <f>ROUND(I157*H157,2)</f>
        <v>0</v>
      </c>
      <c r="K157" s="207" t="s">
        <v>163</v>
      </c>
      <c r="L157" s="45"/>
      <c r="M157" s="212" t="s">
        <v>19</v>
      </c>
      <c r="N157" s="213" t="s">
        <v>46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321</v>
      </c>
      <c r="AT157" s="216" t="s">
        <v>159</v>
      </c>
      <c r="AU157" s="216" t="s">
        <v>85</v>
      </c>
      <c r="AY157" s="18" t="s">
        <v>156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83</v>
      </c>
      <c r="BK157" s="217">
        <f>ROUND(I157*H157,2)</f>
        <v>0</v>
      </c>
      <c r="BL157" s="18" t="s">
        <v>321</v>
      </c>
      <c r="BM157" s="216" t="s">
        <v>2422</v>
      </c>
    </row>
    <row r="158" s="2" customFormat="1">
      <c r="A158" s="39"/>
      <c r="B158" s="40"/>
      <c r="C158" s="41"/>
      <c r="D158" s="218" t="s">
        <v>166</v>
      </c>
      <c r="E158" s="41"/>
      <c r="F158" s="219" t="s">
        <v>2423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166</v>
      </c>
      <c r="AU158" s="18" t="s">
        <v>85</v>
      </c>
    </row>
    <row r="159" s="2" customFormat="1" ht="16.5" customHeight="1">
      <c r="A159" s="39"/>
      <c r="B159" s="40"/>
      <c r="C159" s="256" t="s">
        <v>511</v>
      </c>
      <c r="D159" s="256" t="s">
        <v>299</v>
      </c>
      <c r="E159" s="257" t="s">
        <v>2424</v>
      </c>
      <c r="F159" s="258" t="s">
        <v>2425</v>
      </c>
      <c r="G159" s="259" t="s">
        <v>295</v>
      </c>
      <c r="H159" s="260">
        <v>8</v>
      </c>
      <c r="I159" s="261"/>
      <c r="J159" s="262">
        <f>ROUND(I159*H159,2)</f>
        <v>0</v>
      </c>
      <c r="K159" s="258" t="s">
        <v>19</v>
      </c>
      <c r="L159" s="263"/>
      <c r="M159" s="264" t="s">
        <v>19</v>
      </c>
      <c r="N159" s="265" t="s">
        <v>46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414</v>
      </c>
      <c r="AT159" s="216" t="s">
        <v>299</v>
      </c>
      <c r="AU159" s="216" t="s">
        <v>85</v>
      </c>
      <c r="AY159" s="18" t="s">
        <v>156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83</v>
      </c>
      <c r="BK159" s="217">
        <f>ROUND(I159*H159,2)</f>
        <v>0</v>
      </c>
      <c r="BL159" s="18" t="s">
        <v>321</v>
      </c>
      <c r="BM159" s="216" t="s">
        <v>2426</v>
      </c>
    </row>
    <row r="160" s="2" customFormat="1" ht="24.15" customHeight="1">
      <c r="A160" s="39"/>
      <c r="B160" s="40"/>
      <c r="C160" s="205" t="s">
        <v>515</v>
      </c>
      <c r="D160" s="205" t="s">
        <v>159</v>
      </c>
      <c r="E160" s="206" t="s">
        <v>2427</v>
      </c>
      <c r="F160" s="207" t="s">
        <v>2428</v>
      </c>
      <c r="G160" s="208" t="s">
        <v>295</v>
      </c>
      <c r="H160" s="209">
        <v>8</v>
      </c>
      <c r="I160" s="210"/>
      <c r="J160" s="211">
        <f>ROUND(I160*H160,2)</f>
        <v>0</v>
      </c>
      <c r="K160" s="207" t="s">
        <v>163</v>
      </c>
      <c r="L160" s="45"/>
      <c r="M160" s="212" t="s">
        <v>19</v>
      </c>
      <c r="N160" s="213" t="s">
        <v>46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321</v>
      </c>
      <c r="AT160" s="216" t="s">
        <v>159</v>
      </c>
      <c r="AU160" s="216" t="s">
        <v>85</v>
      </c>
      <c r="AY160" s="18" t="s">
        <v>156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83</v>
      </c>
      <c r="BK160" s="217">
        <f>ROUND(I160*H160,2)</f>
        <v>0</v>
      </c>
      <c r="BL160" s="18" t="s">
        <v>321</v>
      </c>
      <c r="BM160" s="216" t="s">
        <v>2429</v>
      </c>
    </row>
    <row r="161" s="2" customFormat="1">
      <c r="A161" s="39"/>
      <c r="B161" s="40"/>
      <c r="C161" s="41"/>
      <c r="D161" s="218" t="s">
        <v>166</v>
      </c>
      <c r="E161" s="41"/>
      <c r="F161" s="219" t="s">
        <v>2430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166</v>
      </c>
      <c r="AU161" s="18" t="s">
        <v>85</v>
      </c>
    </row>
    <row r="162" s="2" customFormat="1" ht="24.15" customHeight="1">
      <c r="A162" s="39"/>
      <c r="B162" s="40"/>
      <c r="C162" s="256" t="s">
        <v>520</v>
      </c>
      <c r="D162" s="256" t="s">
        <v>299</v>
      </c>
      <c r="E162" s="257" t="s">
        <v>2431</v>
      </c>
      <c r="F162" s="258" t="s">
        <v>2432</v>
      </c>
      <c r="G162" s="259" t="s">
        <v>295</v>
      </c>
      <c r="H162" s="260">
        <v>8</v>
      </c>
      <c r="I162" s="261"/>
      <c r="J162" s="262">
        <f>ROUND(I162*H162,2)</f>
        <v>0</v>
      </c>
      <c r="K162" s="258" t="s">
        <v>19</v>
      </c>
      <c r="L162" s="263"/>
      <c r="M162" s="264" t="s">
        <v>19</v>
      </c>
      <c r="N162" s="265" t="s">
        <v>46</v>
      </c>
      <c r="O162" s="85"/>
      <c r="P162" s="214">
        <f>O162*H162</f>
        <v>0</v>
      </c>
      <c r="Q162" s="214">
        <v>0.00010000000000000001</v>
      </c>
      <c r="R162" s="214">
        <f>Q162*H162</f>
        <v>0.00080000000000000004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414</v>
      </c>
      <c r="AT162" s="216" t="s">
        <v>299</v>
      </c>
      <c r="AU162" s="216" t="s">
        <v>85</v>
      </c>
      <c r="AY162" s="18" t="s">
        <v>156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83</v>
      </c>
      <c r="BK162" s="217">
        <f>ROUND(I162*H162,2)</f>
        <v>0</v>
      </c>
      <c r="BL162" s="18" t="s">
        <v>321</v>
      </c>
      <c r="BM162" s="216" t="s">
        <v>2433</v>
      </c>
    </row>
    <row r="163" s="2" customFormat="1" ht="16.5" customHeight="1">
      <c r="A163" s="39"/>
      <c r="B163" s="40"/>
      <c r="C163" s="256" t="s">
        <v>525</v>
      </c>
      <c r="D163" s="256" t="s">
        <v>299</v>
      </c>
      <c r="E163" s="257" t="s">
        <v>2376</v>
      </c>
      <c r="F163" s="258" t="s">
        <v>2377</v>
      </c>
      <c r="G163" s="259" t="s">
        <v>295</v>
      </c>
      <c r="H163" s="260">
        <v>8</v>
      </c>
      <c r="I163" s="261"/>
      <c r="J163" s="262">
        <f>ROUND(I163*H163,2)</f>
        <v>0</v>
      </c>
      <c r="K163" s="258" t="s">
        <v>163</v>
      </c>
      <c r="L163" s="263"/>
      <c r="M163" s="264" t="s">
        <v>19</v>
      </c>
      <c r="N163" s="265" t="s">
        <v>46</v>
      </c>
      <c r="O163" s="85"/>
      <c r="P163" s="214">
        <f>O163*H163</f>
        <v>0</v>
      </c>
      <c r="Q163" s="214">
        <v>1.0000000000000001E-05</v>
      </c>
      <c r="R163" s="214">
        <f>Q163*H163</f>
        <v>8.0000000000000007E-05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414</v>
      </c>
      <c r="AT163" s="216" t="s">
        <v>299</v>
      </c>
      <c r="AU163" s="216" t="s">
        <v>85</v>
      </c>
      <c r="AY163" s="18" t="s">
        <v>156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83</v>
      </c>
      <c r="BK163" s="217">
        <f>ROUND(I163*H163,2)</f>
        <v>0</v>
      </c>
      <c r="BL163" s="18" t="s">
        <v>321</v>
      </c>
      <c r="BM163" s="216" t="s">
        <v>2434</v>
      </c>
    </row>
    <row r="164" s="2" customFormat="1" ht="24.15" customHeight="1">
      <c r="A164" s="39"/>
      <c r="B164" s="40"/>
      <c r="C164" s="205" t="s">
        <v>530</v>
      </c>
      <c r="D164" s="205" t="s">
        <v>159</v>
      </c>
      <c r="E164" s="206" t="s">
        <v>2435</v>
      </c>
      <c r="F164" s="207" t="s">
        <v>2436</v>
      </c>
      <c r="G164" s="208" t="s">
        <v>295</v>
      </c>
      <c r="H164" s="209">
        <v>84</v>
      </c>
      <c r="I164" s="210"/>
      <c r="J164" s="211">
        <f>ROUND(I164*H164,2)</f>
        <v>0</v>
      </c>
      <c r="K164" s="207" t="s">
        <v>163</v>
      </c>
      <c r="L164" s="45"/>
      <c r="M164" s="212" t="s">
        <v>19</v>
      </c>
      <c r="N164" s="213" t="s">
        <v>46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321</v>
      </c>
      <c r="AT164" s="216" t="s">
        <v>159</v>
      </c>
      <c r="AU164" s="216" t="s">
        <v>85</v>
      </c>
      <c r="AY164" s="18" t="s">
        <v>156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83</v>
      </c>
      <c r="BK164" s="217">
        <f>ROUND(I164*H164,2)</f>
        <v>0</v>
      </c>
      <c r="BL164" s="18" t="s">
        <v>321</v>
      </c>
      <c r="BM164" s="216" t="s">
        <v>2437</v>
      </c>
    </row>
    <row r="165" s="2" customFormat="1">
      <c r="A165" s="39"/>
      <c r="B165" s="40"/>
      <c r="C165" s="41"/>
      <c r="D165" s="218" t="s">
        <v>166</v>
      </c>
      <c r="E165" s="41"/>
      <c r="F165" s="219" t="s">
        <v>2438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166</v>
      </c>
      <c r="AU165" s="18" t="s">
        <v>85</v>
      </c>
    </row>
    <row r="166" s="2" customFormat="1" ht="16.5" customHeight="1">
      <c r="A166" s="39"/>
      <c r="B166" s="40"/>
      <c r="C166" s="256" t="s">
        <v>537</v>
      </c>
      <c r="D166" s="256" t="s">
        <v>299</v>
      </c>
      <c r="E166" s="257" t="s">
        <v>2439</v>
      </c>
      <c r="F166" s="258" t="s">
        <v>2440</v>
      </c>
      <c r="G166" s="259" t="s">
        <v>295</v>
      </c>
      <c r="H166" s="260">
        <v>84</v>
      </c>
      <c r="I166" s="261"/>
      <c r="J166" s="262">
        <f>ROUND(I166*H166,2)</f>
        <v>0</v>
      </c>
      <c r="K166" s="258" t="s">
        <v>163</v>
      </c>
      <c r="L166" s="263"/>
      <c r="M166" s="264" t="s">
        <v>19</v>
      </c>
      <c r="N166" s="265" t="s">
        <v>46</v>
      </c>
      <c r="O166" s="85"/>
      <c r="P166" s="214">
        <f>O166*H166</f>
        <v>0</v>
      </c>
      <c r="Q166" s="214">
        <v>6.0000000000000002E-05</v>
      </c>
      <c r="R166" s="214">
        <f>Q166*H166</f>
        <v>0.0050400000000000002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414</v>
      </c>
      <c r="AT166" s="216" t="s">
        <v>299</v>
      </c>
      <c r="AU166" s="216" t="s">
        <v>85</v>
      </c>
      <c r="AY166" s="18" t="s">
        <v>156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83</v>
      </c>
      <c r="BK166" s="217">
        <f>ROUND(I166*H166,2)</f>
        <v>0</v>
      </c>
      <c r="BL166" s="18" t="s">
        <v>321</v>
      </c>
      <c r="BM166" s="216" t="s">
        <v>2441</v>
      </c>
    </row>
    <row r="167" s="2" customFormat="1" ht="16.5" customHeight="1">
      <c r="A167" s="39"/>
      <c r="B167" s="40"/>
      <c r="C167" s="256" t="s">
        <v>543</v>
      </c>
      <c r="D167" s="256" t="s">
        <v>299</v>
      </c>
      <c r="E167" s="257" t="s">
        <v>2376</v>
      </c>
      <c r="F167" s="258" t="s">
        <v>2377</v>
      </c>
      <c r="G167" s="259" t="s">
        <v>295</v>
      </c>
      <c r="H167" s="260">
        <v>40</v>
      </c>
      <c r="I167" s="261"/>
      <c r="J167" s="262">
        <f>ROUND(I167*H167,2)</f>
        <v>0</v>
      </c>
      <c r="K167" s="258" t="s">
        <v>163</v>
      </c>
      <c r="L167" s="263"/>
      <c r="M167" s="264" t="s">
        <v>19</v>
      </c>
      <c r="N167" s="265" t="s">
        <v>46</v>
      </c>
      <c r="O167" s="85"/>
      <c r="P167" s="214">
        <f>O167*H167</f>
        <v>0</v>
      </c>
      <c r="Q167" s="214">
        <v>1.0000000000000001E-05</v>
      </c>
      <c r="R167" s="214">
        <f>Q167*H167</f>
        <v>0.00040000000000000002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414</v>
      </c>
      <c r="AT167" s="216" t="s">
        <v>299</v>
      </c>
      <c r="AU167" s="216" t="s">
        <v>85</v>
      </c>
      <c r="AY167" s="18" t="s">
        <v>156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83</v>
      </c>
      <c r="BK167" s="217">
        <f>ROUND(I167*H167,2)</f>
        <v>0</v>
      </c>
      <c r="BL167" s="18" t="s">
        <v>321</v>
      </c>
      <c r="BM167" s="216" t="s">
        <v>2442</v>
      </c>
    </row>
    <row r="168" s="2" customFormat="1" ht="16.5" customHeight="1">
      <c r="A168" s="39"/>
      <c r="B168" s="40"/>
      <c r="C168" s="256" t="s">
        <v>561</v>
      </c>
      <c r="D168" s="256" t="s">
        <v>299</v>
      </c>
      <c r="E168" s="257" t="s">
        <v>2443</v>
      </c>
      <c r="F168" s="258" t="s">
        <v>2444</v>
      </c>
      <c r="G168" s="259" t="s">
        <v>295</v>
      </c>
      <c r="H168" s="260">
        <v>10</v>
      </c>
      <c r="I168" s="261"/>
      <c r="J168" s="262">
        <f>ROUND(I168*H168,2)</f>
        <v>0</v>
      </c>
      <c r="K168" s="258" t="s">
        <v>163</v>
      </c>
      <c r="L168" s="263"/>
      <c r="M168" s="264" t="s">
        <v>19</v>
      </c>
      <c r="N168" s="265" t="s">
        <v>46</v>
      </c>
      <c r="O168" s="85"/>
      <c r="P168" s="214">
        <f>O168*H168</f>
        <v>0</v>
      </c>
      <c r="Q168" s="214">
        <v>2.0000000000000002E-05</v>
      </c>
      <c r="R168" s="214">
        <f>Q168*H168</f>
        <v>0.00020000000000000001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414</v>
      </c>
      <c r="AT168" s="216" t="s">
        <v>299</v>
      </c>
      <c r="AU168" s="216" t="s">
        <v>85</v>
      </c>
      <c r="AY168" s="18" t="s">
        <v>156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83</v>
      </c>
      <c r="BK168" s="217">
        <f>ROUND(I168*H168,2)</f>
        <v>0</v>
      </c>
      <c r="BL168" s="18" t="s">
        <v>321</v>
      </c>
      <c r="BM168" s="216" t="s">
        <v>2445</v>
      </c>
    </row>
    <row r="169" s="2" customFormat="1" ht="16.5" customHeight="1">
      <c r="A169" s="39"/>
      <c r="B169" s="40"/>
      <c r="C169" s="256" t="s">
        <v>567</v>
      </c>
      <c r="D169" s="256" t="s">
        <v>299</v>
      </c>
      <c r="E169" s="257" t="s">
        <v>2446</v>
      </c>
      <c r="F169" s="258" t="s">
        <v>2447</v>
      </c>
      <c r="G169" s="259" t="s">
        <v>295</v>
      </c>
      <c r="H169" s="260">
        <v>8</v>
      </c>
      <c r="I169" s="261"/>
      <c r="J169" s="262">
        <f>ROUND(I169*H169,2)</f>
        <v>0</v>
      </c>
      <c r="K169" s="258" t="s">
        <v>163</v>
      </c>
      <c r="L169" s="263"/>
      <c r="M169" s="264" t="s">
        <v>19</v>
      </c>
      <c r="N169" s="265" t="s">
        <v>46</v>
      </c>
      <c r="O169" s="85"/>
      <c r="P169" s="214">
        <f>O169*H169</f>
        <v>0</v>
      </c>
      <c r="Q169" s="214">
        <v>3.0000000000000001E-05</v>
      </c>
      <c r="R169" s="214">
        <f>Q169*H169</f>
        <v>0.00024000000000000001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414</v>
      </c>
      <c r="AT169" s="216" t="s">
        <v>299</v>
      </c>
      <c r="AU169" s="216" t="s">
        <v>85</v>
      </c>
      <c r="AY169" s="18" t="s">
        <v>156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83</v>
      </c>
      <c r="BK169" s="217">
        <f>ROUND(I169*H169,2)</f>
        <v>0</v>
      </c>
      <c r="BL169" s="18" t="s">
        <v>321</v>
      </c>
      <c r="BM169" s="216" t="s">
        <v>2448</v>
      </c>
    </row>
    <row r="170" s="2" customFormat="1" ht="24.15" customHeight="1">
      <c r="A170" s="39"/>
      <c r="B170" s="40"/>
      <c r="C170" s="205" t="s">
        <v>574</v>
      </c>
      <c r="D170" s="205" t="s">
        <v>159</v>
      </c>
      <c r="E170" s="206" t="s">
        <v>2449</v>
      </c>
      <c r="F170" s="207" t="s">
        <v>2450</v>
      </c>
      <c r="G170" s="208" t="s">
        <v>295</v>
      </c>
      <c r="H170" s="209">
        <v>1</v>
      </c>
      <c r="I170" s="210"/>
      <c r="J170" s="211">
        <f>ROUND(I170*H170,2)</f>
        <v>0</v>
      </c>
      <c r="K170" s="207" t="s">
        <v>163</v>
      </c>
      <c r="L170" s="45"/>
      <c r="M170" s="212" t="s">
        <v>19</v>
      </c>
      <c r="N170" s="213" t="s">
        <v>46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321</v>
      </c>
      <c r="AT170" s="216" t="s">
        <v>159</v>
      </c>
      <c r="AU170" s="216" t="s">
        <v>85</v>
      </c>
      <c r="AY170" s="18" t="s">
        <v>156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83</v>
      </c>
      <c r="BK170" s="217">
        <f>ROUND(I170*H170,2)</f>
        <v>0</v>
      </c>
      <c r="BL170" s="18" t="s">
        <v>321</v>
      </c>
      <c r="BM170" s="216" t="s">
        <v>2451</v>
      </c>
    </row>
    <row r="171" s="2" customFormat="1">
      <c r="A171" s="39"/>
      <c r="B171" s="40"/>
      <c r="C171" s="41"/>
      <c r="D171" s="218" t="s">
        <v>166</v>
      </c>
      <c r="E171" s="41"/>
      <c r="F171" s="219" t="s">
        <v>2452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166</v>
      </c>
      <c r="AU171" s="18" t="s">
        <v>85</v>
      </c>
    </row>
    <row r="172" s="2" customFormat="1" ht="24.15" customHeight="1">
      <c r="A172" s="39"/>
      <c r="B172" s="40"/>
      <c r="C172" s="256" t="s">
        <v>578</v>
      </c>
      <c r="D172" s="256" t="s">
        <v>299</v>
      </c>
      <c r="E172" s="257" t="s">
        <v>2453</v>
      </c>
      <c r="F172" s="258" t="s">
        <v>2454</v>
      </c>
      <c r="G172" s="259" t="s">
        <v>295</v>
      </c>
      <c r="H172" s="260">
        <v>1</v>
      </c>
      <c r="I172" s="261"/>
      <c r="J172" s="262">
        <f>ROUND(I172*H172,2)</f>
        <v>0</v>
      </c>
      <c r="K172" s="258" t="s">
        <v>19</v>
      </c>
      <c r="L172" s="263"/>
      <c r="M172" s="264" t="s">
        <v>19</v>
      </c>
      <c r="N172" s="265" t="s">
        <v>46</v>
      </c>
      <c r="O172" s="85"/>
      <c r="P172" s="214">
        <f>O172*H172</f>
        <v>0</v>
      </c>
      <c r="Q172" s="214">
        <v>6.9999999999999994E-05</v>
      </c>
      <c r="R172" s="214">
        <f>Q172*H172</f>
        <v>6.9999999999999994E-05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414</v>
      </c>
      <c r="AT172" s="216" t="s">
        <v>299</v>
      </c>
      <c r="AU172" s="216" t="s">
        <v>85</v>
      </c>
      <c r="AY172" s="18" t="s">
        <v>156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83</v>
      </c>
      <c r="BK172" s="217">
        <f>ROUND(I172*H172,2)</f>
        <v>0</v>
      </c>
      <c r="BL172" s="18" t="s">
        <v>321</v>
      </c>
      <c r="BM172" s="216" t="s">
        <v>2455</v>
      </c>
    </row>
    <row r="173" s="2" customFormat="1" ht="24.15" customHeight="1">
      <c r="A173" s="39"/>
      <c r="B173" s="40"/>
      <c r="C173" s="256" t="s">
        <v>582</v>
      </c>
      <c r="D173" s="256" t="s">
        <v>299</v>
      </c>
      <c r="E173" s="257" t="s">
        <v>1915</v>
      </c>
      <c r="F173" s="258" t="s">
        <v>1916</v>
      </c>
      <c r="G173" s="259" t="s">
        <v>295</v>
      </c>
      <c r="H173" s="260">
        <v>1</v>
      </c>
      <c r="I173" s="261"/>
      <c r="J173" s="262">
        <f>ROUND(I173*H173,2)</f>
        <v>0</v>
      </c>
      <c r="K173" s="258" t="s">
        <v>19</v>
      </c>
      <c r="L173" s="263"/>
      <c r="M173" s="264" t="s">
        <v>19</v>
      </c>
      <c r="N173" s="265" t="s">
        <v>46</v>
      </c>
      <c r="O173" s="85"/>
      <c r="P173" s="214">
        <f>O173*H173</f>
        <v>0</v>
      </c>
      <c r="Q173" s="214">
        <v>2.0000000000000002E-05</v>
      </c>
      <c r="R173" s="214">
        <f>Q173*H173</f>
        <v>2.0000000000000002E-05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414</v>
      </c>
      <c r="AT173" s="216" t="s">
        <v>299</v>
      </c>
      <c r="AU173" s="216" t="s">
        <v>85</v>
      </c>
      <c r="AY173" s="18" t="s">
        <v>156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83</v>
      </c>
      <c r="BK173" s="217">
        <f>ROUND(I173*H173,2)</f>
        <v>0</v>
      </c>
      <c r="BL173" s="18" t="s">
        <v>321</v>
      </c>
      <c r="BM173" s="216" t="s">
        <v>2456</v>
      </c>
    </row>
    <row r="174" s="2" customFormat="1" ht="16.5" customHeight="1">
      <c r="A174" s="39"/>
      <c r="B174" s="40"/>
      <c r="C174" s="205" t="s">
        <v>589</v>
      </c>
      <c r="D174" s="205" t="s">
        <v>159</v>
      </c>
      <c r="E174" s="206" t="s">
        <v>2457</v>
      </c>
      <c r="F174" s="207" t="s">
        <v>2458</v>
      </c>
      <c r="G174" s="208" t="s">
        <v>295</v>
      </c>
      <c r="H174" s="209">
        <v>4</v>
      </c>
      <c r="I174" s="210"/>
      <c r="J174" s="211">
        <f>ROUND(I174*H174,2)</f>
        <v>0</v>
      </c>
      <c r="K174" s="207" t="s">
        <v>163</v>
      </c>
      <c r="L174" s="45"/>
      <c r="M174" s="212" t="s">
        <v>19</v>
      </c>
      <c r="N174" s="213" t="s">
        <v>46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321</v>
      </c>
      <c r="AT174" s="216" t="s">
        <v>159</v>
      </c>
      <c r="AU174" s="216" t="s">
        <v>85</v>
      </c>
      <c r="AY174" s="18" t="s">
        <v>156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83</v>
      </c>
      <c r="BK174" s="217">
        <f>ROUND(I174*H174,2)</f>
        <v>0</v>
      </c>
      <c r="BL174" s="18" t="s">
        <v>321</v>
      </c>
      <c r="BM174" s="216" t="s">
        <v>2459</v>
      </c>
    </row>
    <row r="175" s="2" customFormat="1">
      <c r="A175" s="39"/>
      <c r="B175" s="40"/>
      <c r="C175" s="41"/>
      <c r="D175" s="218" t="s">
        <v>166</v>
      </c>
      <c r="E175" s="41"/>
      <c r="F175" s="219" t="s">
        <v>2460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166</v>
      </c>
      <c r="AU175" s="18" t="s">
        <v>85</v>
      </c>
    </row>
    <row r="176" s="2" customFormat="1" ht="16.5" customHeight="1">
      <c r="A176" s="39"/>
      <c r="B176" s="40"/>
      <c r="C176" s="256" t="s">
        <v>595</v>
      </c>
      <c r="D176" s="256" t="s">
        <v>299</v>
      </c>
      <c r="E176" s="257" t="s">
        <v>2461</v>
      </c>
      <c r="F176" s="258" t="s">
        <v>2462</v>
      </c>
      <c r="G176" s="259" t="s">
        <v>295</v>
      </c>
      <c r="H176" s="260">
        <v>4</v>
      </c>
      <c r="I176" s="261"/>
      <c r="J176" s="262">
        <f>ROUND(I176*H176,2)</f>
        <v>0</v>
      </c>
      <c r="K176" s="258" t="s">
        <v>163</v>
      </c>
      <c r="L176" s="263"/>
      <c r="M176" s="264" t="s">
        <v>19</v>
      </c>
      <c r="N176" s="265" t="s">
        <v>46</v>
      </c>
      <c r="O176" s="85"/>
      <c r="P176" s="214">
        <f>O176*H176</f>
        <v>0</v>
      </c>
      <c r="Q176" s="214">
        <v>0.00040000000000000002</v>
      </c>
      <c r="R176" s="214">
        <f>Q176*H176</f>
        <v>0.0016000000000000001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414</v>
      </c>
      <c r="AT176" s="216" t="s">
        <v>299</v>
      </c>
      <c r="AU176" s="216" t="s">
        <v>85</v>
      </c>
      <c r="AY176" s="18" t="s">
        <v>156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83</v>
      </c>
      <c r="BK176" s="217">
        <f>ROUND(I176*H176,2)</f>
        <v>0</v>
      </c>
      <c r="BL176" s="18" t="s">
        <v>321</v>
      </c>
      <c r="BM176" s="216" t="s">
        <v>2463</v>
      </c>
    </row>
    <row r="177" s="2" customFormat="1" ht="16.5" customHeight="1">
      <c r="A177" s="39"/>
      <c r="B177" s="40"/>
      <c r="C177" s="205" t="s">
        <v>600</v>
      </c>
      <c r="D177" s="205" t="s">
        <v>159</v>
      </c>
      <c r="E177" s="206" t="s">
        <v>2464</v>
      </c>
      <c r="F177" s="207" t="s">
        <v>2465</v>
      </c>
      <c r="G177" s="208" t="s">
        <v>295</v>
      </c>
      <c r="H177" s="209">
        <v>1</v>
      </c>
      <c r="I177" s="210"/>
      <c r="J177" s="211">
        <f>ROUND(I177*H177,2)</f>
        <v>0</v>
      </c>
      <c r="K177" s="207" t="s">
        <v>163</v>
      </c>
      <c r="L177" s="45"/>
      <c r="M177" s="212" t="s">
        <v>19</v>
      </c>
      <c r="N177" s="213" t="s">
        <v>46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321</v>
      </c>
      <c r="AT177" s="216" t="s">
        <v>159</v>
      </c>
      <c r="AU177" s="216" t="s">
        <v>85</v>
      </c>
      <c r="AY177" s="18" t="s">
        <v>156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83</v>
      </c>
      <c r="BK177" s="217">
        <f>ROUND(I177*H177,2)</f>
        <v>0</v>
      </c>
      <c r="BL177" s="18" t="s">
        <v>321</v>
      </c>
      <c r="BM177" s="216" t="s">
        <v>2466</v>
      </c>
    </row>
    <row r="178" s="2" customFormat="1">
      <c r="A178" s="39"/>
      <c r="B178" s="40"/>
      <c r="C178" s="41"/>
      <c r="D178" s="218" t="s">
        <v>166</v>
      </c>
      <c r="E178" s="41"/>
      <c r="F178" s="219" t="s">
        <v>2467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166</v>
      </c>
      <c r="AU178" s="18" t="s">
        <v>85</v>
      </c>
    </row>
    <row r="179" s="2" customFormat="1" ht="16.5" customHeight="1">
      <c r="A179" s="39"/>
      <c r="B179" s="40"/>
      <c r="C179" s="256" t="s">
        <v>607</v>
      </c>
      <c r="D179" s="256" t="s">
        <v>299</v>
      </c>
      <c r="E179" s="257" t="s">
        <v>2468</v>
      </c>
      <c r="F179" s="258" t="s">
        <v>2469</v>
      </c>
      <c r="G179" s="259" t="s">
        <v>295</v>
      </c>
      <c r="H179" s="260">
        <v>1</v>
      </c>
      <c r="I179" s="261"/>
      <c r="J179" s="262">
        <f>ROUND(I179*H179,2)</f>
        <v>0</v>
      </c>
      <c r="K179" s="258" t="s">
        <v>19</v>
      </c>
      <c r="L179" s="263"/>
      <c r="M179" s="264" t="s">
        <v>19</v>
      </c>
      <c r="N179" s="265" t="s">
        <v>46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414</v>
      </c>
      <c r="AT179" s="216" t="s">
        <v>299</v>
      </c>
      <c r="AU179" s="216" t="s">
        <v>85</v>
      </c>
      <c r="AY179" s="18" t="s">
        <v>156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83</v>
      </c>
      <c r="BK179" s="217">
        <f>ROUND(I179*H179,2)</f>
        <v>0</v>
      </c>
      <c r="BL179" s="18" t="s">
        <v>321</v>
      </c>
      <c r="BM179" s="216" t="s">
        <v>2470</v>
      </c>
    </row>
    <row r="180" s="2" customFormat="1" ht="16.5" customHeight="1">
      <c r="A180" s="39"/>
      <c r="B180" s="40"/>
      <c r="C180" s="205" t="s">
        <v>614</v>
      </c>
      <c r="D180" s="205" t="s">
        <v>159</v>
      </c>
      <c r="E180" s="206" t="s">
        <v>2471</v>
      </c>
      <c r="F180" s="207" t="s">
        <v>2472</v>
      </c>
      <c r="G180" s="208" t="s">
        <v>295</v>
      </c>
      <c r="H180" s="209">
        <v>11</v>
      </c>
      <c r="I180" s="210"/>
      <c r="J180" s="211">
        <f>ROUND(I180*H180,2)</f>
        <v>0</v>
      </c>
      <c r="K180" s="207" t="s">
        <v>163</v>
      </c>
      <c r="L180" s="45"/>
      <c r="M180" s="212" t="s">
        <v>19</v>
      </c>
      <c r="N180" s="213" t="s">
        <v>46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321</v>
      </c>
      <c r="AT180" s="216" t="s">
        <v>159</v>
      </c>
      <c r="AU180" s="216" t="s">
        <v>85</v>
      </c>
      <c r="AY180" s="18" t="s">
        <v>156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83</v>
      </c>
      <c r="BK180" s="217">
        <f>ROUND(I180*H180,2)</f>
        <v>0</v>
      </c>
      <c r="BL180" s="18" t="s">
        <v>321</v>
      </c>
      <c r="BM180" s="216" t="s">
        <v>2473</v>
      </c>
    </row>
    <row r="181" s="2" customFormat="1">
      <c r="A181" s="39"/>
      <c r="B181" s="40"/>
      <c r="C181" s="41"/>
      <c r="D181" s="218" t="s">
        <v>166</v>
      </c>
      <c r="E181" s="41"/>
      <c r="F181" s="219" t="s">
        <v>2474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166</v>
      </c>
      <c r="AU181" s="18" t="s">
        <v>85</v>
      </c>
    </row>
    <row r="182" s="2" customFormat="1" ht="16.5" customHeight="1">
      <c r="A182" s="39"/>
      <c r="B182" s="40"/>
      <c r="C182" s="256" t="s">
        <v>621</v>
      </c>
      <c r="D182" s="256" t="s">
        <v>299</v>
      </c>
      <c r="E182" s="257" t="s">
        <v>2475</v>
      </c>
      <c r="F182" s="258" t="s">
        <v>2476</v>
      </c>
      <c r="G182" s="259" t="s">
        <v>295</v>
      </c>
      <c r="H182" s="260">
        <v>11</v>
      </c>
      <c r="I182" s="261"/>
      <c r="J182" s="262">
        <f>ROUND(I182*H182,2)</f>
        <v>0</v>
      </c>
      <c r="K182" s="258" t="s">
        <v>19</v>
      </c>
      <c r="L182" s="263"/>
      <c r="M182" s="264" t="s">
        <v>19</v>
      </c>
      <c r="N182" s="265" t="s">
        <v>46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414</v>
      </c>
      <c r="AT182" s="216" t="s">
        <v>299</v>
      </c>
      <c r="AU182" s="216" t="s">
        <v>85</v>
      </c>
      <c r="AY182" s="18" t="s">
        <v>156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83</v>
      </c>
      <c r="BK182" s="217">
        <f>ROUND(I182*H182,2)</f>
        <v>0</v>
      </c>
      <c r="BL182" s="18" t="s">
        <v>321</v>
      </c>
      <c r="BM182" s="216" t="s">
        <v>2477</v>
      </c>
    </row>
    <row r="183" s="2" customFormat="1" ht="16.5" customHeight="1">
      <c r="A183" s="39"/>
      <c r="B183" s="40"/>
      <c r="C183" s="205" t="s">
        <v>627</v>
      </c>
      <c r="D183" s="205" t="s">
        <v>159</v>
      </c>
      <c r="E183" s="206" t="s">
        <v>2478</v>
      </c>
      <c r="F183" s="207" t="s">
        <v>2479</v>
      </c>
      <c r="G183" s="208" t="s">
        <v>295</v>
      </c>
      <c r="H183" s="209">
        <v>2</v>
      </c>
      <c r="I183" s="210"/>
      <c r="J183" s="211">
        <f>ROUND(I183*H183,2)</f>
        <v>0</v>
      </c>
      <c r="K183" s="207" t="s">
        <v>163</v>
      </c>
      <c r="L183" s="45"/>
      <c r="M183" s="212" t="s">
        <v>19</v>
      </c>
      <c r="N183" s="213" t="s">
        <v>46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321</v>
      </c>
      <c r="AT183" s="216" t="s">
        <v>159</v>
      </c>
      <c r="AU183" s="216" t="s">
        <v>85</v>
      </c>
      <c r="AY183" s="18" t="s">
        <v>156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83</v>
      </c>
      <c r="BK183" s="217">
        <f>ROUND(I183*H183,2)</f>
        <v>0</v>
      </c>
      <c r="BL183" s="18" t="s">
        <v>321</v>
      </c>
      <c r="BM183" s="216" t="s">
        <v>2480</v>
      </c>
    </row>
    <row r="184" s="2" customFormat="1">
      <c r="A184" s="39"/>
      <c r="B184" s="40"/>
      <c r="C184" s="41"/>
      <c r="D184" s="218" t="s">
        <v>166</v>
      </c>
      <c r="E184" s="41"/>
      <c r="F184" s="219" t="s">
        <v>2481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166</v>
      </c>
      <c r="AU184" s="18" t="s">
        <v>85</v>
      </c>
    </row>
    <row r="185" s="2" customFormat="1" ht="24.15" customHeight="1">
      <c r="A185" s="39"/>
      <c r="B185" s="40"/>
      <c r="C185" s="256" t="s">
        <v>636</v>
      </c>
      <c r="D185" s="256" t="s">
        <v>299</v>
      </c>
      <c r="E185" s="257" t="s">
        <v>2482</v>
      </c>
      <c r="F185" s="258" t="s">
        <v>2483</v>
      </c>
      <c r="G185" s="259" t="s">
        <v>295</v>
      </c>
      <c r="H185" s="260">
        <v>2</v>
      </c>
      <c r="I185" s="261"/>
      <c r="J185" s="262">
        <f>ROUND(I185*H185,2)</f>
        <v>0</v>
      </c>
      <c r="K185" s="258" t="s">
        <v>19</v>
      </c>
      <c r="L185" s="263"/>
      <c r="M185" s="264" t="s">
        <v>19</v>
      </c>
      <c r="N185" s="265" t="s">
        <v>46</v>
      </c>
      <c r="O185" s="85"/>
      <c r="P185" s="214">
        <f>O185*H185</f>
        <v>0</v>
      </c>
      <c r="Q185" s="214">
        <v>0.00036000000000000002</v>
      </c>
      <c r="R185" s="214">
        <f>Q185*H185</f>
        <v>0.00072000000000000005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414</v>
      </c>
      <c r="AT185" s="216" t="s">
        <v>299</v>
      </c>
      <c r="AU185" s="216" t="s">
        <v>85</v>
      </c>
      <c r="AY185" s="18" t="s">
        <v>156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83</v>
      </c>
      <c r="BK185" s="217">
        <f>ROUND(I185*H185,2)</f>
        <v>0</v>
      </c>
      <c r="BL185" s="18" t="s">
        <v>321</v>
      </c>
      <c r="BM185" s="216" t="s">
        <v>2484</v>
      </c>
    </row>
    <row r="186" s="2" customFormat="1" ht="16.5" customHeight="1">
      <c r="A186" s="39"/>
      <c r="B186" s="40"/>
      <c r="C186" s="205" t="s">
        <v>649</v>
      </c>
      <c r="D186" s="205" t="s">
        <v>159</v>
      </c>
      <c r="E186" s="206" t="s">
        <v>2485</v>
      </c>
      <c r="F186" s="207" t="s">
        <v>2486</v>
      </c>
      <c r="G186" s="208" t="s">
        <v>295</v>
      </c>
      <c r="H186" s="209">
        <v>14</v>
      </c>
      <c r="I186" s="210"/>
      <c r="J186" s="211">
        <f>ROUND(I186*H186,2)</f>
        <v>0</v>
      </c>
      <c r="K186" s="207" t="s">
        <v>163</v>
      </c>
      <c r="L186" s="45"/>
      <c r="M186" s="212" t="s">
        <v>19</v>
      </c>
      <c r="N186" s="213" t="s">
        <v>46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0.0011999999999999999</v>
      </c>
      <c r="T186" s="215">
        <f>S186*H186</f>
        <v>0.016799999999999999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321</v>
      </c>
      <c r="AT186" s="216" t="s">
        <v>159</v>
      </c>
      <c r="AU186" s="216" t="s">
        <v>85</v>
      </c>
      <c r="AY186" s="18" t="s">
        <v>156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83</v>
      </c>
      <c r="BK186" s="217">
        <f>ROUND(I186*H186,2)</f>
        <v>0</v>
      </c>
      <c r="BL186" s="18" t="s">
        <v>321</v>
      </c>
      <c r="BM186" s="216" t="s">
        <v>2487</v>
      </c>
    </row>
    <row r="187" s="2" customFormat="1">
      <c r="A187" s="39"/>
      <c r="B187" s="40"/>
      <c r="C187" s="41"/>
      <c r="D187" s="218" t="s">
        <v>166</v>
      </c>
      <c r="E187" s="41"/>
      <c r="F187" s="219" t="s">
        <v>2488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166</v>
      </c>
      <c r="AU187" s="18" t="s">
        <v>85</v>
      </c>
    </row>
    <row r="188" s="2" customFormat="1" ht="24.15" customHeight="1">
      <c r="A188" s="39"/>
      <c r="B188" s="40"/>
      <c r="C188" s="205" t="s">
        <v>654</v>
      </c>
      <c r="D188" s="205" t="s">
        <v>159</v>
      </c>
      <c r="E188" s="206" t="s">
        <v>2489</v>
      </c>
      <c r="F188" s="207" t="s">
        <v>2490</v>
      </c>
      <c r="G188" s="208" t="s">
        <v>295</v>
      </c>
      <c r="H188" s="209">
        <v>21</v>
      </c>
      <c r="I188" s="210"/>
      <c r="J188" s="211">
        <f>ROUND(I188*H188,2)</f>
        <v>0</v>
      </c>
      <c r="K188" s="207" t="s">
        <v>163</v>
      </c>
      <c r="L188" s="45"/>
      <c r="M188" s="212" t="s">
        <v>19</v>
      </c>
      <c r="N188" s="213" t="s">
        <v>46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321</v>
      </c>
      <c r="AT188" s="216" t="s">
        <v>159</v>
      </c>
      <c r="AU188" s="216" t="s">
        <v>85</v>
      </c>
      <c r="AY188" s="18" t="s">
        <v>156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83</v>
      </c>
      <c r="BK188" s="217">
        <f>ROUND(I188*H188,2)</f>
        <v>0</v>
      </c>
      <c r="BL188" s="18" t="s">
        <v>321</v>
      </c>
      <c r="BM188" s="216" t="s">
        <v>2491</v>
      </c>
    </row>
    <row r="189" s="2" customFormat="1">
      <c r="A189" s="39"/>
      <c r="B189" s="40"/>
      <c r="C189" s="41"/>
      <c r="D189" s="218" t="s">
        <v>166</v>
      </c>
      <c r="E189" s="41"/>
      <c r="F189" s="219" t="s">
        <v>2492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166</v>
      </c>
      <c r="AU189" s="18" t="s">
        <v>85</v>
      </c>
    </row>
    <row r="190" s="2" customFormat="1" ht="16.5" customHeight="1">
      <c r="A190" s="39"/>
      <c r="B190" s="40"/>
      <c r="C190" s="256" t="s">
        <v>659</v>
      </c>
      <c r="D190" s="256" t="s">
        <v>299</v>
      </c>
      <c r="E190" s="257" t="s">
        <v>2493</v>
      </c>
      <c r="F190" s="258" t="s">
        <v>2494</v>
      </c>
      <c r="G190" s="259" t="s">
        <v>295</v>
      </c>
      <c r="H190" s="260">
        <v>14</v>
      </c>
      <c r="I190" s="261"/>
      <c r="J190" s="262">
        <f>ROUND(I190*H190,2)</f>
        <v>0</v>
      </c>
      <c r="K190" s="258" t="s">
        <v>19</v>
      </c>
      <c r="L190" s="263"/>
      <c r="M190" s="264" t="s">
        <v>19</v>
      </c>
      <c r="N190" s="265" t="s">
        <v>46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414</v>
      </c>
      <c r="AT190" s="216" t="s">
        <v>299</v>
      </c>
      <c r="AU190" s="216" t="s">
        <v>85</v>
      </c>
      <c r="AY190" s="18" t="s">
        <v>156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83</v>
      </c>
      <c r="BK190" s="217">
        <f>ROUND(I190*H190,2)</f>
        <v>0</v>
      </c>
      <c r="BL190" s="18" t="s">
        <v>321</v>
      </c>
      <c r="BM190" s="216" t="s">
        <v>2495</v>
      </c>
    </row>
    <row r="191" s="2" customFormat="1" ht="45" customHeight="1">
      <c r="A191" s="39"/>
      <c r="B191" s="40"/>
      <c r="C191" s="256" t="s">
        <v>668</v>
      </c>
      <c r="D191" s="256" t="s">
        <v>299</v>
      </c>
      <c r="E191" s="257" t="s">
        <v>2496</v>
      </c>
      <c r="F191" s="258" t="s">
        <v>2497</v>
      </c>
      <c r="G191" s="259" t="s">
        <v>295</v>
      </c>
      <c r="H191" s="260">
        <v>7</v>
      </c>
      <c r="I191" s="261"/>
      <c r="J191" s="262">
        <f>ROUND(I191*H191,2)</f>
        <v>0</v>
      </c>
      <c r="K191" s="258" t="s">
        <v>19</v>
      </c>
      <c r="L191" s="263"/>
      <c r="M191" s="264" t="s">
        <v>19</v>
      </c>
      <c r="N191" s="265" t="s">
        <v>46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414</v>
      </c>
      <c r="AT191" s="216" t="s">
        <v>299</v>
      </c>
      <c r="AU191" s="216" t="s">
        <v>85</v>
      </c>
      <c r="AY191" s="18" t="s">
        <v>156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83</v>
      </c>
      <c r="BK191" s="217">
        <f>ROUND(I191*H191,2)</f>
        <v>0</v>
      </c>
      <c r="BL191" s="18" t="s">
        <v>321</v>
      </c>
      <c r="BM191" s="216" t="s">
        <v>2498</v>
      </c>
    </row>
    <row r="192" s="2" customFormat="1" ht="24.15" customHeight="1">
      <c r="A192" s="39"/>
      <c r="B192" s="40"/>
      <c r="C192" s="205" t="s">
        <v>677</v>
      </c>
      <c r="D192" s="205" t="s">
        <v>159</v>
      </c>
      <c r="E192" s="206" t="s">
        <v>2499</v>
      </c>
      <c r="F192" s="207" t="s">
        <v>2500</v>
      </c>
      <c r="G192" s="208" t="s">
        <v>295</v>
      </c>
      <c r="H192" s="209">
        <v>2</v>
      </c>
      <c r="I192" s="210"/>
      <c r="J192" s="211">
        <f>ROUND(I192*H192,2)</f>
        <v>0</v>
      </c>
      <c r="K192" s="207" t="s">
        <v>163</v>
      </c>
      <c r="L192" s="45"/>
      <c r="M192" s="212" t="s">
        <v>19</v>
      </c>
      <c r="N192" s="213" t="s">
        <v>46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321</v>
      </c>
      <c r="AT192" s="216" t="s">
        <v>159</v>
      </c>
      <c r="AU192" s="216" t="s">
        <v>85</v>
      </c>
      <c r="AY192" s="18" t="s">
        <v>156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83</v>
      </c>
      <c r="BK192" s="217">
        <f>ROUND(I192*H192,2)</f>
        <v>0</v>
      </c>
      <c r="BL192" s="18" t="s">
        <v>321</v>
      </c>
      <c r="BM192" s="216" t="s">
        <v>2501</v>
      </c>
    </row>
    <row r="193" s="2" customFormat="1">
      <c r="A193" s="39"/>
      <c r="B193" s="40"/>
      <c r="C193" s="41"/>
      <c r="D193" s="218" t="s">
        <v>166</v>
      </c>
      <c r="E193" s="41"/>
      <c r="F193" s="219" t="s">
        <v>2502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166</v>
      </c>
      <c r="AU193" s="18" t="s">
        <v>85</v>
      </c>
    </row>
    <row r="194" s="2" customFormat="1" ht="45" customHeight="1">
      <c r="A194" s="39"/>
      <c r="B194" s="40"/>
      <c r="C194" s="256" t="s">
        <v>699</v>
      </c>
      <c r="D194" s="256" t="s">
        <v>299</v>
      </c>
      <c r="E194" s="257" t="s">
        <v>2503</v>
      </c>
      <c r="F194" s="258" t="s">
        <v>2504</v>
      </c>
      <c r="G194" s="259" t="s">
        <v>295</v>
      </c>
      <c r="H194" s="260">
        <v>2</v>
      </c>
      <c r="I194" s="261"/>
      <c r="J194" s="262">
        <f>ROUND(I194*H194,2)</f>
        <v>0</v>
      </c>
      <c r="K194" s="258" t="s">
        <v>19</v>
      </c>
      <c r="L194" s="263"/>
      <c r="M194" s="264" t="s">
        <v>19</v>
      </c>
      <c r="N194" s="265" t="s">
        <v>46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414</v>
      </c>
      <c r="AT194" s="216" t="s">
        <v>299</v>
      </c>
      <c r="AU194" s="216" t="s">
        <v>85</v>
      </c>
      <c r="AY194" s="18" t="s">
        <v>156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83</v>
      </c>
      <c r="BK194" s="217">
        <f>ROUND(I194*H194,2)</f>
        <v>0</v>
      </c>
      <c r="BL194" s="18" t="s">
        <v>321</v>
      </c>
      <c r="BM194" s="216" t="s">
        <v>2505</v>
      </c>
    </row>
    <row r="195" s="2" customFormat="1" ht="24.15" customHeight="1">
      <c r="A195" s="39"/>
      <c r="B195" s="40"/>
      <c r="C195" s="205" t="s">
        <v>705</v>
      </c>
      <c r="D195" s="205" t="s">
        <v>159</v>
      </c>
      <c r="E195" s="206" t="s">
        <v>2506</v>
      </c>
      <c r="F195" s="207" t="s">
        <v>2507</v>
      </c>
      <c r="G195" s="208" t="s">
        <v>295</v>
      </c>
      <c r="H195" s="209">
        <v>48</v>
      </c>
      <c r="I195" s="210"/>
      <c r="J195" s="211">
        <f>ROUND(I195*H195,2)</f>
        <v>0</v>
      </c>
      <c r="K195" s="207" t="s">
        <v>163</v>
      </c>
      <c r="L195" s="45"/>
      <c r="M195" s="212" t="s">
        <v>19</v>
      </c>
      <c r="N195" s="213" t="s">
        <v>46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321</v>
      </c>
      <c r="AT195" s="216" t="s">
        <v>159</v>
      </c>
      <c r="AU195" s="216" t="s">
        <v>85</v>
      </c>
      <c r="AY195" s="18" t="s">
        <v>156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83</v>
      </c>
      <c r="BK195" s="217">
        <f>ROUND(I195*H195,2)</f>
        <v>0</v>
      </c>
      <c r="BL195" s="18" t="s">
        <v>321</v>
      </c>
      <c r="BM195" s="216" t="s">
        <v>2508</v>
      </c>
    </row>
    <row r="196" s="2" customFormat="1">
      <c r="A196" s="39"/>
      <c r="B196" s="40"/>
      <c r="C196" s="41"/>
      <c r="D196" s="218" t="s">
        <v>166</v>
      </c>
      <c r="E196" s="41"/>
      <c r="F196" s="219" t="s">
        <v>2509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166</v>
      </c>
      <c r="AU196" s="18" t="s">
        <v>85</v>
      </c>
    </row>
    <row r="197" s="2" customFormat="1" ht="52.2" customHeight="1">
      <c r="A197" s="39"/>
      <c r="B197" s="40"/>
      <c r="C197" s="256" t="s">
        <v>712</v>
      </c>
      <c r="D197" s="256" t="s">
        <v>299</v>
      </c>
      <c r="E197" s="257" t="s">
        <v>2510</v>
      </c>
      <c r="F197" s="258" t="s">
        <v>2511</v>
      </c>
      <c r="G197" s="259" t="s">
        <v>295</v>
      </c>
      <c r="H197" s="260">
        <v>48</v>
      </c>
      <c r="I197" s="261"/>
      <c r="J197" s="262">
        <f>ROUND(I197*H197,2)</f>
        <v>0</v>
      </c>
      <c r="K197" s="258" t="s">
        <v>19</v>
      </c>
      <c r="L197" s="263"/>
      <c r="M197" s="264" t="s">
        <v>19</v>
      </c>
      <c r="N197" s="265" t="s">
        <v>46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414</v>
      </c>
      <c r="AT197" s="216" t="s">
        <v>299</v>
      </c>
      <c r="AU197" s="216" t="s">
        <v>85</v>
      </c>
      <c r="AY197" s="18" t="s">
        <v>156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83</v>
      </c>
      <c r="BK197" s="217">
        <f>ROUND(I197*H197,2)</f>
        <v>0</v>
      </c>
      <c r="BL197" s="18" t="s">
        <v>321</v>
      </c>
      <c r="BM197" s="216" t="s">
        <v>2512</v>
      </c>
    </row>
    <row r="198" s="2" customFormat="1" ht="24.15" customHeight="1">
      <c r="A198" s="39"/>
      <c r="B198" s="40"/>
      <c r="C198" s="205" t="s">
        <v>718</v>
      </c>
      <c r="D198" s="205" t="s">
        <v>159</v>
      </c>
      <c r="E198" s="206" t="s">
        <v>2513</v>
      </c>
      <c r="F198" s="207" t="s">
        <v>2514</v>
      </c>
      <c r="G198" s="208" t="s">
        <v>295</v>
      </c>
      <c r="H198" s="209">
        <v>10</v>
      </c>
      <c r="I198" s="210"/>
      <c r="J198" s="211">
        <f>ROUND(I198*H198,2)</f>
        <v>0</v>
      </c>
      <c r="K198" s="207" t="s">
        <v>163</v>
      </c>
      <c r="L198" s="45"/>
      <c r="M198" s="212" t="s">
        <v>19</v>
      </c>
      <c r="N198" s="213" t="s">
        <v>46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321</v>
      </c>
      <c r="AT198" s="216" t="s">
        <v>159</v>
      </c>
      <c r="AU198" s="216" t="s">
        <v>85</v>
      </c>
      <c r="AY198" s="18" t="s">
        <v>156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83</v>
      </c>
      <c r="BK198" s="217">
        <f>ROUND(I198*H198,2)</f>
        <v>0</v>
      </c>
      <c r="BL198" s="18" t="s">
        <v>321</v>
      </c>
      <c r="BM198" s="216" t="s">
        <v>2515</v>
      </c>
    </row>
    <row r="199" s="2" customFormat="1">
      <c r="A199" s="39"/>
      <c r="B199" s="40"/>
      <c r="C199" s="41"/>
      <c r="D199" s="218" t="s">
        <v>166</v>
      </c>
      <c r="E199" s="41"/>
      <c r="F199" s="219" t="s">
        <v>2516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166</v>
      </c>
      <c r="AU199" s="18" t="s">
        <v>85</v>
      </c>
    </row>
    <row r="200" s="2" customFormat="1" ht="38.55" customHeight="1">
      <c r="A200" s="39"/>
      <c r="B200" s="40"/>
      <c r="C200" s="256" t="s">
        <v>722</v>
      </c>
      <c r="D200" s="256" t="s">
        <v>299</v>
      </c>
      <c r="E200" s="257" t="s">
        <v>2517</v>
      </c>
      <c r="F200" s="258" t="s">
        <v>2518</v>
      </c>
      <c r="G200" s="259" t="s">
        <v>295</v>
      </c>
      <c r="H200" s="260">
        <v>10</v>
      </c>
      <c r="I200" s="261"/>
      <c r="J200" s="262">
        <f>ROUND(I200*H200,2)</f>
        <v>0</v>
      </c>
      <c r="K200" s="258" t="s">
        <v>19</v>
      </c>
      <c r="L200" s="263"/>
      <c r="M200" s="264" t="s">
        <v>19</v>
      </c>
      <c r="N200" s="265" t="s">
        <v>46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414</v>
      </c>
      <c r="AT200" s="216" t="s">
        <v>299</v>
      </c>
      <c r="AU200" s="216" t="s">
        <v>85</v>
      </c>
      <c r="AY200" s="18" t="s">
        <v>156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83</v>
      </c>
      <c r="BK200" s="217">
        <f>ROUND(I200*H200,2)</f>
        <v>0</v>
      </c>
      <c r="BL200" s="18" t="s">
        <v>321</v>
      </c>
      <c r="BM200" s="216" t="s">
        <v>2519</v>
      </c>
    </row>
    <row r="201" s="2" customFormat="1" ht="24.15" customHeight="1">
      <c r="A201" s="39"/>
      <c r="B201" s="40"/>
      <c r="C201" s="205" t="s">
        <v>727</v>
      </c>
      <c r="D201" s="205" t="s">
        <v>159</v>
      </c>
      <c r="E201" s="206" t="s">
        <v>2520</v>
      </c>
      <c r="F201" s="207" t="s">
        <v>2521</v>
      </c>
      <c r="G201" s="208" t="s">
        <v>295</v>
      </c>
      <c r="H201" s="209">
        <v>1</v>
      </c>
      <c r="I201" s="210"/>
      <c r="J201" s="211">
        <f>ROUND(I201*H201,2)</f>
        <v>0</v>
      </c>
      <c r="K201" s="207" t="s">
        <v>163</v>
      </c>
      <c r="L201" s="45"/>
      <c r="M201" s="212" t="s">
        <v>19</v>
      </c>
      <c r="N201" s="213" t="s">
        <v>46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321</v>
      </c>
      <c r="AT201" s="216" t="s">
        <v>159</v>
      </c>
      <c r="AU201" s="216" t="s">
        <v>85</v>
      </c>
      <c r="AY201" s="18" t="s">
        <v>156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83</v>
      </c>
      <c r="BK201" s="217">
        <f>ROUND(I201*H201,2)</f>
        <v>0</v>
      </c>
      <c r="BL201" s="18" t="s">
        <v>321</v>
      </c>
      <c r="BM201" s="216" t="s">
        <v>2522</v>
      </c>
    </row>
    <row r="202" s="2" customFormat="1">
      <c r="A202" s="39"/>
      <c r="B202" s="40"/>
      <c r="C202" s="41"/>
      <c r="D202" s="218" t="s">
        <v>166</v>
      </c>
      <c r="E202" s="41"/>
      <c r="F202" s="219" t="s">
        <v>2523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166</v>
      </c>
      <c r="AU202" s="18" t="s">
        <v>85</v>
      </c>
    </row>
    <row r="203" s="2" customFormat="1" ht="24.15" customHeight="1">
      <c r="A203" s="39"/>
      <c r="B203" s="40"/>
      <c r="C203" s="205" t="s">
        <v>731</v>
      </c>
      <c r="D203" s="205" t="s">
        <v>159</v>
      </c>
      <c r="E203" s="206" t="s">
        <v>2524</v>
      </c>
      <c r="F203" s="207" t="s">
        <v>2525</v>
      </c>
      <c r="G203" s="208" t="s">
        <v>228</v>
      </c>
      <c r="H203" s="209">
        <v>0.56999999999999995</v>
      </c>
      <c r="I203" s="210"/>
      <c r="J203" s="211">
        <f>ROUND(I203*H203,2)</f>
        <v>0</v>
      </c>
      <c r="K203" s="207" t="s">
        <v>163</v>
      </c>
      <c r="L203" s="45"/>
      <c r="M203" s="212" t="s">
        <v>19</v>
      </c>
      <c r="N203" s="213" t="s">
        <v>46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321</v>
      </c>
      <c r="AT203" s="216" t="s">
        <v>159</v>
      </c>
      <c r="AU203" s="216" t="s">
        <v>85</v>
      </c>
      <c r="AY203" s="18" t="s">
        <v>156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83</v>
      </c>
      <c r="BK203" s="217">
        <f>ROUND(I203*H203,2)</f>
        <v>0</v>
      </c>
      <c r="BL203" s="18" t="s">
        <v>321</v>
      </c>
      <c r="BM203" s="216" t="s">
        <v>2526</v>
      </c>
    </row>
    <row r="204" s="2" customFormat="1">
      <c r="A204" s="39"/>
      <c r="B204" s="40"/>
      <c r="C204" s="41"/>
      <c r="D204" s="218" t="s">
        <v>166</v>
      </c>
      <c r="E204" s="41"/>
      <c r="F204" s="219" t="s">
        <v>2527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166</v>
      </c>
      <c r="AU204" s="18" t="s">
        <v>85</v>
      </c>
    </row>
    <row r="205" s="2" customFormat="1" ht="16.5" customHeight="1">
      <c r="A205" s="39"/>
      <c r="B205" s="40"/>
      <c r="C205" s="205" t="s">
        <v>735</v>
      </c>
      <c r="D205" s="205" t="s">
        <v>159</v>
      </c>
      <c r="E205" s="206" t="s">
        <v>2528</v>
      </c>
      <c r="F205" s="207" t="s">
        <v>2529</v>
      </c>
      <c r="G205" s="208" t="s">
        <v>295</v>
      </c>
      <c r="H205" s="209">
        <v>60</v>
      </c>
      <c r="I205" s="210"/>
      <c r="J205" s="211">
        <f>ROUND(I205*H205,2)</f>
        <v>0</v>
      </c>
      <c r="K205" s="207" t="s">
        <v>19</v>
      </c>
      <c r="L205" s="45"/>
      <c r="M205" s="212" t="s">
        <v>19</v>
      </c>
      <c r="N205" s="213" t="s">
        <v>46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321</v>
      </c>
      <c r="AT205" s="216" t="s">
        <v>159</v>
      </c>
      <c r="AU205" s="216" t="s">
        <v>85</v>
      </c>
      <c r="AY205" s="18" t="s">
        <v>156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83</v>
      </c>
      <c r="BK205" s="217">
        <f>ROUND(I205*H205,2)</f>
        <v>0</v>
      </c>
      <c r="BL205" s="18" t="s">
        <v>321</v>
      </c>
      <c r="BM205" s="216" t="s">
        <v>2530</v>
      </c>
    </row>
    <row r="206" s="2" customFormat="1" ht="16.5" customHeight="1">
      <c r="A206" s="39"/>
      <c r="B206" s="40"/>
      <c r="C206" s="256" t="s">
        <v>740</v>
      </c>
      <c r="D206" s="256" t="s">
        <v>299</v>
      </c>
      <c r="E206" s="257" t="s">
        <v>2531</v>
      </c>
      <c r="F206" s="258" t="s">
        <v>2532</v>
      </c>
      <c r="G206" s="259" t="s">
        <v>295</v>
      </c>
      <c r="H206" s="260">
        <v>60</v>
      </c>
      <c r="I206" s="261"/>
      <c r="J206" s="262">
        <f>ROUND(I206*H206,2)</f>
        <v>0</v>
      </c>
      <c r="K206" s="258" t="s">
        <v>19</v>
      </c>
      <c r="L206" s="263"/>
      <c r="M206" s="264" t="s">
        <v>19</v>
      </c>
      <c r="N206" s="265" t="s">
        <v>46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414</v>
      </c>
      <c r="AT206" s="216" t="s">
        <v>299</v>
      </c>
      <c r="AU206" s="216" t="s">
        <v>85</v>
      </c>
      <c r="AY206" s="18" t="s">
        <v>156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83</v>
      </c>
      <c r="BK206" s="217">
        <f>ROUND(I206*H206,2)</f>
        <v>0</v>
      </c>
      <c r="BL206" s="18" t="s">
        <v>321</v>
      </c>
      <c r="BM206" s="216" t="s">
        <v>2533</v>
      </c>
    </row>
    <row r="207" s="12" customFormat="1" ht="25.92" customHeight="1">
      <c r="A207" s="12"/>
      <c r="B207" s="189"/>
      <c r="C207" s="190"/>
      <c r="D207" s="191" t="s">
        <v>74</v>
      </c>
      <c r="E207" s="192" t="s">
        <v>2534</v>
      </c>
      <c r="F207" s="192" t="s">
        <v>2535</v>
      </c>
      <c r="G207" s="190"/>
      <c r="H207" s="190"/>
      <c r="I207" s="193"/>
      <c r="J207" s="194">
        <f>BK207</f>
        <v>0</v>
      </c>
      <c r="K207" s="190"/>
      <c r="L207" s="195"/>
      <c r="M207" s="196"/>
      <c r="N207" s="197"/>
      <c r="O207" s="197"/>
      <c r="P207" s="198">
        <f>SUM(P208:P213)</f>
        <v>0</v>
      </c>
      <c r="Q207" s="197"/>
      <c r="R207" s="198">
        <f>SUM(R208:R213)</f>
        <v>0</v>
      </c>
      <c r="S207" s="197"/>
      <c r="T207" s="199">
        <f>SUM(T208:T213)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0" t="s">
        <v>164</v>
      </c>
      <c r="AT207" s="201" t="s">
        <v>74</v>
      </c>
      <c r="AU207" s="201" t="s">
        <v>75</v>
      </c>
      <c r="AY207" s="200" t="s">
        <v>156</v>
      </c>
      <c r="BK207" s="202">
        <f>SUM(BK208:BK213)</f>
        <v>0</v>
      </c>
    </row>
    <row r="208" s="2" customFormat="1" ht="16.5" customHeight="1">
      <c r="A208" s="39"/>
      <c r="B208" s="40"/>
      <c r="C208" s="205" t="s">
        <v>744</v>
      </c>
      <c r="D208" s="205" t="s">
        <v>159</v>
      </c>
      <c r="E208" s="206" t="s">
        <v>2247</v>
      </c>
      <c r="F208" s="207" t="s">
        <v>2536</v>
      </c>
      <c r="G208" s="208" t="s">
        <v>2249</v>
      </c>
      <c r="H208" s="209">
        <v>120</v>
      </c>
      <c r="I208" s="210"/>
      <c r="J208" s="211">
        <f>ROUND(I208*H208,2)</f>
        <v>0</v>
      </c>
      <c r="K208" s="207" t="s">
        <v>163</v>
      </c>
      <c r="L208" s="45"/>
      <c r="M208" s="212" t="s">
        <v>19</v>
      </c>
      <c r="N208" s="213" t="s">
        <v>46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2537</v>
      </c>
      <c r="AT208" s="216" t="s">
        <v>159</v>
      </c>
      <c r="AU208" s="216" t="s">
        <v>83</v>
      </c>
      <c r="AY208" s="18" t="s">
        <v>156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83</v>
      </c>
      <c r="BK208" s="217">
        <f>ROUND(I208*H208,2)</f>
        <v>0</v>
      </c>
      <c r="BL208" s="18" t="s">
        <v>2537</v>
      </c>
      <c r="BM208" s="216" t="s">
        <v>2538</v>
      </c>
    </row>
    <row r="209" s="2" customFormat="1">
      <c r="A209" s="39"/>
      <c r="B209" s="40"/>
      <c r="C209" s="41"/>
      <c r="D209" s="218" t="s">
        <v>166</v>
      </c>
      <c r="E209" s="41"/>
      <c r="F209" s="219" t="s">
        <v>2539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166</v>
      </c>
      <c r="AU209" s="18" t="s">
        <v>83</v>
      </c>
    </row>
    <row r="210" s="2" customFormat="1" ht="24.15" customHeight="1">
      <c r="A210" s="39"/>
      <c r="B210" s="40"/>
      <c r="C210" s="205" t="s">
        <v>753</v>
      </c>
      <c r="D210" s="205" t="s">
        <v>159</v>
      </c>
      <c r="E210" s="206" t="s">
        <v>2251</v>
      </c>
      <c r="F210" s="207" t="s">
        <v>2540</v>
      </c>
      <c r="G210" s="208" t="s">
        <v>2249</v>
      </c>
      <c r="H210" s="209">
        <v>28</v>
      </c>
      <c r="I210" s="210"/>
      <c r="J210" s="211">
        <f>ROUND(I210*H210,2)</f>
        <v>0</v>
      </c>
      <c r="K210" s="207" t="s">
        <v>163</v>
      </c>
      <c r="L210" s="45"/>
      <c r="M210" s="212" t="s">
        <v>19</v>
      </c>
      <c r="N210" s="213" t="s">
        <v>46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2537</v>
      </c>
      <c r="AT210" s="216" t="s">
        <v>159</v>
      </c>
      <c r="AU210" s="216" t="s">
        <v>83</v>
      </c>
      <c r="AY210" s="18" t="s">
        <v>156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83</v>
      </c>
      <c r="BK210" s="217">
        <f>ROUND(I210*H210,2)</f>
        <v>0</v>
      </c>
      <c r="BL210" s="18" t="s">
        <v>2537</v>
      </c>
      <c r="BM210" s="216" t="s">
        <v>2541</v>
      </c>
    </row>
    <row r="211" s="2" customFormat="1">
      <c r="A211" s="39"/>
      <c r="B211" s="40"/>
      <c r="C211" s="41"/>
      <c r="D211" s="218" t="s">
        <v>166</v>
      </c>
      <c r="E211" s="41"/>
      <c r="F211" s="219" t="s">
        <v>2542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166</v>
      </c>
      <c r="AU211" s="18" t="s">
        <v>83</v>
      </c>
    </row>
    <row r="212" s="2" customFormat="1" ht="21.75" customHeight="1">
      <c r="A212" s="39"/>
      <c r="B212" s="40"/>
      <c r="C212" s="205" t="s">
        <v>759</v>
      </c>
      <c r="D212" s="205" t="s">
        <v>159</v>
      </c>
      <c r="E212" s="206" t="s">
        <v>2543</v>
      </c>
      <c r="F212" s="207" t="s">
        <v>2544</v>
      </c>
      <c r="G212" s="208" t="s">
        <v>2249</v>
      </c>
      <c r="H212" s="209">
        <v>110</v>
      </c>
      <c r="I212" s="210"/>
      <c r="J212" s="211">
        <f>ROUND(I212*H212,2)</f>
        <v>0</v>
      </c>
      <c r="K212" s="207" t="s">
        <v>163</v>
      </c>
      <c r="L212" s="45"/>
      <c r="M212" s="212" t="s">
        <v>19</v>
      </c>
      <c r="N212" s="213" t="s">
        <v>46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2537</v>
      </c>
      <c r="AT212" s="216" t="s">
        <v>159</v>
      </c>
      <c r="AU212" s="216" t="s">
        <v>83</v>
      </c>
      <c r="AY212" s="18" t="s">
        <v>156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83</v>
      </c>
      <c r="BK212" s="217">
        <f>ROUND(I212*H212,2)</f>
        <v>0</v>
      </c>
      <c r="BL212" s="18" t="s">
        <v>2537</v>
      </c>
      <c r="BM212" s="216" t="s">
        <v>2545</v>
      </c>
    </row>
    <row r="213" s="2" customFormat="1">
      <c r="A213" s="39"/>
      <c r="B213" s="40"/>
      <c r="C213" s="41"/>
      <c r="D213" s="218" t="s">
        <v>166</v>
      </c>
      <c r="E213" s="41"/>
      <c r="F213" s="219" t="s">
        <v>2546</v>
      </c>
      <c r="G213" s="41"/>
      <c r="H213" s="41"/>
      <c r="I213" s="220"/>
      <c r="J213" s="41"/>
      <c r="K213" s="41"/>
      <c r="L213" s="45"/>
      <c r="M213" s="275"/>
      <c r="N213" s="276"/>
      <c r="O213" s="270"/>
      <c r="P213" s="270"/>
      <c r="Q213" s="270"/>
      <c r="R213" s="270"/>
      <c r="S213" s="270"/>
      <c r="T213" s="277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166</v>
      </c>
      <c r="AU213" s="18" t="s">
        <v>83</v>
      </c>
    </row>
    <row r="214" s="2" customFormat="1" ht="6.96" customHeight="1">
      <c r="A214" s="39"/>
      <c r="B214" s="60"/>
      <c r="C214" s="61"/>
      <c r="D214" s="61"/>
      <c r="E214" s="61"/>
      <c r="F214" s="61"/>
      <c r="G214" s="61"/>
      <c r="H214" s="61"/>
      <c r="I214" s="61"/>
      <c r="J214" s="61"/>
      <c r="K214" s="61"/>
      <c r="L214" s="45"/>
      <c r="M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</sheetData>
  <sheetProtection sheet="1" autoFilter="0" formatColumns="0" formatRows="0" objects="1" scenarios="1" spinCount="100000" saltValue="IW6ltfanZqEsYmSORKNIt4P0425tRfQ8n4KpqoUx7lfAVD3pIx0ZygbUDET7DUa8B3LF9ILx02i5Zng+HLXhvQ==" hashValue="JKw6cDw2c+Gs5VFHC0ImBVSSfq6sX3NvtkyxA1+I3ZHp+WTkz1gj/f6eOoWw13jNeFmOJmMCw/ulFXL40T8ZMg==" algorithmName="SHA-512" password="CC35"/>
  <autoFilter ref="C81:K21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2_01/741112061"/>
    <hyperlink ref="F89" r:id="rId2" display="https://podminky.urs.cz/item/CS_URS_2022_01/741112062"/>
    <hyperlink ref="F92" r:id="rId3" display="https://podminky.urs.cz/item/CS_URS_2022_01/741112101"/>
    <hyperlink ref="F95" r:id="rId4" display="https://podminky.urs.cz/item/CS_URS_2022_01/741112102"/>
    <hyperlink ref="F99" r:id="rId5" display="https://podminky.urs.cz/item/CS_URS_2022_01/741112111"/>
    <hyperlink ref="F103" r:id="rId6" display="https://podminky.urs.cz/item/CS_URS_2022_01/741120001"/>
    <hyperlink ref="F109" r:id="rId7" display="https://podminky.urs.cz/item/CS_URS_2022_01/741122011"/>
    <hyperlink ref="F113" r:id="rId8" display="https://podminky.urs.cz/item/CS_URS_2022_01/741122015"/>
    <hyperlink ref="F119" r:id="rId9" display="https://podminky.urs.cz/item/CS_URS_2022_01/741122016"/>
    <hyperlink ref="F123" r:id="rId10" display="https://podminky.urs.cz/item/CS_URS_2022_01/741122031"/>
    <hyperlink ref="F129" r:id="rId11" display="https://podminky.urs.cz/item/CS_URS_2022_01/741130001"/>
    <hyperlink ref="F131" r:id="rId12" display="https://podminky.urs.cz/item/CS_URS_2022_01/741310101"/>
    <hyperlink ref="F137" r:id="rId13" display="https://podminky.urs.cz/item/CS_URS_2022_01/741310113"/>
    <hyperlink ref="F143" r:id="rId14" display="https://podminky.urs.cz/item/CS_URS_2022_01/741310114"/>
    <hyperlink ref="F149" r:id="rId15" display="https://podminky.urs.cz/item/CS_URS_2022_01/741310121"/>
    <hyperlink ref="F154" r:id="rId16" display="https://podminky.urs.cz/item/CS_URS_2022_01/741310122"/>
    <hyperlink ref="F158" r:id="rId17" display="https://podminky.urs.cz/item/CS_URS_2022_01/741311003"/>
    <hyperlink ref="F161" r:id="rId18" display="https://podminky.urs.cz/item/CS_URS_2022_01/741313001"/>
    <hyperlink ref="F165" r:id="rId19" display="https://podminky.urs.cz/item/CS_URS_2022_01/741313002"/>
    <hyperlink ref="F171" r:id="rId20" display="https://podminky.urs.cz/item/CS_URS_2022_01/741313011"/>
    <hyperlink ref="F175" r:id="rId21" display="https://podminky.urs.cz/item/CS_URS_2022_01/741320105"/>
    <hyperlink ref="F178" r:id="rId22" display="https://podminky.urs.cz/item/CS_URS_2022_01/741321003"/>
    <hyperlink ref="F181" r:id="rId23" display="https://podminky.urs.cz/item/CS_URS_2022_01/741321013"/>
    <hyperlink ref="F184" r:id="rId24" display="https://podminky.urs.cz/item/CS_URS_2022_01/741321043"/>
    <hyperlink ref="F187" r:id="rId25" display="https://podminky.urs.cz/item/CS_URS_2022_01/741324845"/>
    <hyperlink ref="F189" r:id="rId26" display="https://podminky.urs.cz/item/CS_URS_2022_01/741370021"/>
    <hyperlink ref="F193" r:id="rId27" display="https://podminky.urs.cz/item/CS_URS_2022_01/741371011"/>
    <hyperlink ref="F196" r:id="rId28" display="https://podminky.urs.cz/item/CS_URS_2022_01/741371021"/>
    <hyperlink ref="F199" r:id="rId29" display="https://podminky.urs.cz/item/CS_URS_2022_01/741371031"/>
    <hyperlink ref="F202" r:id="rId30" display="https://podminky.urs.cz/item/CS_URS_2022_01/741810003"/>
    <hyperlink ref="F204" r:id="rId31" display="https://podminky.urs.cz/item/CS_URS_2022_01/998741103"/>
    <hyperlink ref="F209" r:id="rId32" display="https://podminky.urs.cz/item/CS_URS_2022_01/HZS2231"/>
    <hyperlink ref="F211" r:id="rId33" display="https://podminky.urs.cz/item/CS_URS_2022_01/HZS2232"/>
    <hyperlink ref="F213" r:id="rId34" display="https://podminky.urs.cz/item/CS_URS_2022_01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114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KKN a.s.- Objekt B - stavební úpravy lůžkového oddělení ortopedie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2547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22. 4. 2022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1691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1692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ROUND((SUM(BE81:BE127)),  2)</f>
        <v>0</v>
      </c>
      <c r="G33" s="39"/>
      <c r="H33" s="39"/>
      <c r="I33" s="149">
        <v>0.20999999999999999</v>
      </c>
      <c r="J33" s="148">
        <f>ROUND(((SUM(BE81:BE127))*I33),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ROUND((SUM(BF81:BF127)),  2)</f>
        <v>0</v>
      </c>
      <c r="G34" s="39"/>
      <c r="H34" s="39"/>
      <c r="I34" s="149">
        <v>0.14999999999999999</v>
      </c>
      <c r="J34" s="148">
        <f>ROUND(((SUM(BF81:BF127))*I34),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ROUND((SUM(BG81:BG127)),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ROUND((SUM(BH81:BH127)),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ROUND((SUM(BI81:BI127)),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KKN a.s.- Objekt B - stavební úpravy lůžkového oddělení ortopedie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04 - Vzduchotechnika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Karlovy Vary</v>
      </c>
      <c r="G52" s="41"/>
      <c r="H52" s="41"/>
      <c r="I52" s="33" t="s">
        <v>23</v>
      </c>
      <c r="J52" s="73" t="str">
        <f>IF(J12="","",J12)</f>
        <v>22. 4. 2022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KKN a.s. nem.Karlovy Vary,360 66 Karlovy Vary</v>
      </c>
      <c r="G54" s="41"/>
      <c r="H54" s="41"/>
      <c r="I54" s="33" t="s">
        <v>32</v>
      </c>
      <c r="J54" s="37" t="str">
        <f>E21</f>
        <v>Jan Sobotka,Kynšperk n.o.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I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118</v>
      </c>
      <c r="D57" s="163"/>
      <c r="E57" s="163"/>
      <c r="F57" s="163"/>
      <c r="G57" s="163"/>
      <c r="H57" s="163"/>
      <c r="I57" s="163"/>
      <c r="J57" s="164" t="s">
        <v>119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120</v>
      </c>
    </row>
    <row r="60" s="9" customFormat="1" ht="24.96" customHeight="1">
      <c r="A60" s="9"/>
      <c r="B60" s="166"/>
      <c r="C60" s="167"/>
      <c r="D60" s="168" t="s">
        <v>127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131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141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KKN a.s.- Objekt B - stavební úpravy lůžkového oddělení ortopedie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115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04 - Vzduchotechnika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Karlovy Vary</v>
      </c>
      <c r="G75" s="41"/>
      <c r="H75" s="41"/>
      <c r="I75" s="33" t="s">
        <v>23</v>
      </c>
      <c r="J75" s="73" t="str">
        <f>IF(J12="","",J12)</f>
        <v>22. 4. 2022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40.05" customHeight="1">
      <c r="A77" s="39"/>
      <c r="B77" s="40"/>
      <c r="C77" s="33" t="s">
        <v>25</v>
      </c>
      <c r="D77" s="41"/>
      <c r="E77" s="41"/>
      <c r="F77" s="28" t="str">
        <f>E15</f>
        <v>KKN a.s. nem.Karlovy Vary,360 66 Karlovy Vary</v>
      </c>
      <c r="G77" s="41"/>
      <c r="H77" s="41"/>
      <c r="I77" s="33" t="s">
        <v>32</v>
      </c>
      <c r="J77" s="37" t="str">
        <f>E21</f>
        <v>Jan Sobotka,Kynšperk n.o.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33" t="s">
        <v>36</v>
      </c>
      <c r="J78" s="37" t="str">
        <f>E24</f>
        <v xml:space="preserve">I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142</v>
      </c>
      <c r="D80" s="181" t="s">
        <v>60</v>
      </c>
      <c r="E80" s="181" t="s">
        <v>56</v>
      </c>
      <c r="F80" s="181" t="s">
        <v>57</v>
      </c>
      <c r="G80" s="181" t="s">
        <v>143</v>
      </c>
      <c r="H80" s="181" t="s">
        <v>144</v>
      </c>
      <c r="I80" s="181" t="s">
        <v>145</v>
      </c>
      <c r="J80" s="181" t="s">
        <v>119</v>
      </c>
      <c r="K80" s="182" t="s">
        <v>146</v>
      </c>
      <c r="L80" s="183"/>
      <c r="M80" s="93" t="s">
        <v>19</v>
      </c>
      <c r="N80" s="94" t="s">
        <v>45</v>
      </c>
      <c r="O80" s="94" t="s">
        <v>147</v>
      </c>
      <c r="P80" s="94" t="s">
        <v>148</v>
      </c>
      <c r="Q80" s="94" t="s">
        <v>149</v>
      </c>
      <c r="R80" s="94" t="s">
        <v>150</v>
      </c>
      <c r="S80" s="94" t="s">
        <v>151</v>
      </c>
      <c r="T80" s="95" t="s">
        <v>152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153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74</v>
      </c>
      <c r="AU81" s="18" t="s">
        <v>120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74</v>
      </c>
      <c r="E82" s="192" t="s">
        <v>402</v>
      </c>
      <c r="F82" s="192" t="s">
        <v>403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85</v>
      </c>
      <c r="AT82" s="201" t="s">
        <v>74</v>
      </c>
      <c r="AU82" s="201" t="s">
        <v>75</v>
      </c>
      <c r="AY82" s="200" t="s">
        <v>156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74</v>
      </c>
      <c r="E83" s="203" t="s">
        <v>566</v>
      </c>
      <c r="F83" s="203" t="s">
        <v>93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SUM(P84:P127)</f>
        <v>0</v>
      </c>
      <c r="Q83" s="197"/>
      <c r="R83" s="198">
        <f>SUM(R84:R127)</f>
        <v>0</v>
      </c>
      <c r="S83" s="197"/>
      <c r="T83" s="199">
        <f>SUM(T84:T127)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85</v>
      </c>
      <c r="AT83" s="201" t="s">
        <v>74</v>
      </c>
      <c r="AU83" s="201" t="s">
        <v>83</v>
      </c>
      <c r="AY83" s="200" t="s">
        <v>156</v>
      </c>
      <c r="BK83" s="202">
        <f>SUM(BK84:BK127)</f>
        <v>0</v>
      </c>
    </row>
    <row r="84" s="2" customFormat="1" ht="16.5" customHeight="1">
      <c r="A84" s="39"/>
      <c r="B84" s="40"/>
      <c r="C84" s="205" t="s">
        <v>83</v>
      </c>
      <c r="D84" s="205" t="s">
        <v>159</v>
      </c>
      <c r="E84" s="206" t="s">
        <v>2548</v>
      </c>
      <c r="F84" s="207" t="s">
        <v>2549</v>
      </c>
      <c r="G84" s="208" t="s">
        <v>1186</v>
      </c>
      <c r="H84" s="209">
        <v>11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46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321</v>
      </c>
      <c r="AT84" s="216" t="s">
        <v>159</v>
      </c>
      <c r="AU84" s="216" t="s">
        <v>85</v>
      </c>
      <c r="AY84" s="18" t="s">
        <v>156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83</v>
      </c>
      <c r="BK84" s="217">
        <f>ROUND(I84*H84,2)</f>
        <v>0</v>
      </c>
      <c r="BL84" s="18" t="s">
        <v>321</v>
      </c>
      <c r="BM84" s="216" t="s">
        <v>2550</v>
      </c>
    </row>
    <row r="85" s="2" customFormat="1" ht="16.5" customHeight="1">
      <c r="A85" s="39"/>
      <c r="B85" s="40"/>
      <c r="C85" s="205" t="s">
        <v>85</v>
      </c>
      <c r="D85" s="205" t="s">
        <v>159</v>
      </c>
      <c r="E85" s="206" t="s">
        <v>2551</v>
      </c>
      <c r="F85" s="207" t="s">
        <v>2552</v>
      </c>
      <c r="G85" s="208" t="s">
        <v>1186</v>
      </c>
      <c r="H85" s="209">
        <v>11</v>
      </c>
      <c r="I85" s="210"/>
      <c r="J85" s="211">
        <f>ROUND(I85*H85,2)</f>
        <v>0</v>
      </c>
      <c r="K85" s="207" t="s">
        <v>19</v>
      </c>
      <c r="L85" s="45"/>
      <c r="M85" s="212" t="s">
        <v>19</v>
      </c>
      <c r="N85" s="213" t="s">
        <v>46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321</v>
      </c>
      <c r="AT85" s="216" t="s">
        <v>159</v>
      </c>
      <c r="AU85" s="216" t="s">
        <v>85</v>
      </c>
      <c r="AY85" s="18" t="s">
        <v>156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83</v>
      </c>
      <c r="BK85" s="217">
        <f>ROUND(I85*H85,2)</f>
        <v>0</v>
      </c>
      <c r="BL85" s="18" t="s">
        <v>321</v>
      </c>
      <c r="BM85" s="216" t="s">
        <v>2553</v>
      </c>
    </row>
    <row r="86" s="2" customFormat="1" ht="16.5" customHeight="1">
      <c r="A86" s="39"/>
      <c r="B86" s="40"/>
      <c r="C86" s="205" t="s">
        <v>157</v>
      </c>
      <c r="D86" s="205" t="s">
        <v>159</v>
      </c>
      <c r="E86" s="206" t="s">
        <v>2554</v>
      </c>
      <c r="F86" s="207" t="s">
        <v>2555</v>
      </c>
      <c r="G86" s="208" t="s">
        <v>2556</v>
      </c>
      <c r="H86" s="209">
        <v>32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46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321</v>
      </c>
      <c r="AT86" s="216" t="s">
        <v>159</v>
      </c>
      <c r="AU86" s="216" t="s">
        <v>85</v>
      </c>
      <c r="AY86" s="18" t="s">
        <v>156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83</v>
      </c>
      <c r="BK86" s="217">
        <f>ROUND(I86*H86,2)</f>
        <v>0</v>
      </c>
      <c r="BL86" s="18" t="s">
        <v>321</v>
      </c>
      <c r="BM86" s="216" t="s">
        <v>2557</v>
      </c>
    </row>
    <row r="87" s="2" customFormat="1" ht="16.5" customHeight="1">
      <c r="A87" s="39"/>
      <c r="B87" s="40"/>
      <c r="C87" s="205" t="s">
        <v>164</v>
      </c>
      <c r="D87" s="205" t="s">
        <v>159</v>
      </c>
      <c r="E87" s="206" t="s">
        <v>2558</v>
      </c>
      <c r="F87" s="207" t="s">
        <v>2559</v>
      </c>
      <c r="G87" s="208" t="s">
        <v>2556</v>
      </c>
      <c r="H87" s="209">
        <v>30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46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321</v>
      </c>
      <c r="AT87" s="216" t="s">
        <v>159</v>
      </c>
      <c r="AU87" s="216" t="s">
        <v>85</v>
      </c>
      <c r="AY87" s="18" t="s">
        <v>156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83</v>
      </c>
      <c r="BK87" s="217">
        <f>ROUND(I87*H87,2)</f>
        <v>0</v>
      </c>
      <c r="BL87" s="18" t="s">
        <v>321</v>
      </c>
      <c r="BM87" s="216" t="s">
        <v>2560</v>
      </c>
    </row>
    <row r="88" s="2" customFormat="1" ht="16.5" customHeight="1">
      <c r="A88" s="39"/>
      <c r="B88" s="40"/>
      <c r="C88" s="205" t="s">
        <v>216</v>
      </c>
      <c r="D88" s="205" t="s">
        <v>159</v>
      </c>
      <c r="E88" s="206" t="s">
        <v>2561</v>
      </c>
      <c r="F88" s="207" t="s">
        <v>2562</v>
      </c>
      <c r="G88" s="208" t="s">
        <v>162</v>
      </c>
      <c r="H88" s="209">
        <v>33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46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321</v>
      </c>
      <c r="AT88" s="216" t="s">
        <v>159</v>
      </c>
      <c r="AU88" s="216" t="s">
        <v>85</v>
      </c>
      <c r="AY88" s="18" t="s">
        <v>156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83</v>
      </c>
      <c r="BK88" s="217">
        <f>ROUND(I88*H88,2)</f>
        <v>0</v>
      </c>
      <c r="BL88" s="18" t="s">
        <v>321</v>
      </c>
      <c r="BM88" s="216" t="s">
        <v>2563</v>
      </c>
    </row>
    <row r="89" s="2" customFormat="1" ht="21.75" customHeight="1">
      <c r="A89" s="39"/>
      <c r="B89" s="40"/>
      <c r="C89" s="205" t="s">
        <v>171</v>
      </c>
      <c r="D89" s="205" t="s">
        <v>159</v>
      </c>
      <c r="E89" s="206" t="s">
        <v>2564</v>
      </c>
      <c r="F89" s="207" t="s">
        <v>2565</v>
      </c>
      <c r="G89" s="208" t="s">
        <v>1186</v>
      </c>
      <c r="H89" s="209">
        <v>8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46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321</v>
      </c>
      <c r="AT89" s="216" t="s">
        <v>159</v>
      </c>
      <c r="AU89" s="216" t="s">
        <v>85</v>
      </c>
      <c r="AY89" s="18" t="s">
        <v>156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83</v>
      </c>
      <c r="BK89" s="217">
        <f>ROUND(I89*H89,2)</f>
        <v>0</v>
      </c>
      <c r="BL89" s="18" t="s">
        <v>321</v>
      </c>
      <c r="BM89" s="216" t="s">
        <v>2566</v>
      </c>
    </row>
    <row r="90" s="2" customFormat="1" ht="16.5" customHeight="1">
      <c r="A90" s="39"/>
      <c r="B90" s="40"/>
      <c r="C90" s="256" t="s">
        <v>225</v>
      </c>
      <c r="D90" s="256" t="s">
        <v>299</v>
      </c>
      <c r="E90" s="257" t="s">
        <v>2567</v>
      </c>
      <c r="F90" s="258" t="s">
        <v>2568</v>
      </c>
      <c r="G90" s="259" t="s">
        <v>1186</v>
      </c>
      <c r="H90" s="260">
        <v>8</v>
      </c>
      <c r="I90" s="261"/>
      <c r="J90" s="262">
        <f>ROUND(I90*H90,2)</f>
        <v>0</v>
      </c>
      <c r="K90" s="258" t="s">
        <v>19</v>
      </c>
      <c r="L90" s="263"/>
      <c r="M90" s="264" t="s">
        <v>19</v>
      </c>
      <c r="N90" s="265" t="s">
        <v>46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414</v>
      </c>
      <c r="AT90" s="216" t="s">
        <v>299</v>
      </c>
      <c r="AU90" s="216" t="s">
        <v>85</v>
      </c>
      <c r="AY90" s="18" t="s">
        <v>156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83</v>
      </c>
      <c r="BK90" s="217">
        <f>ROUND(I90*H90,2)</f>
        <v>0</v>
      </c>
      <c r="BL90" s="18" t="s">
        <v>321</v>
      </c>
      <c r="BM90" s="216" t="s">
        <v>2569</v>
      </c>
    </row>
    <row r="91" s="2" customFormat="1" ht="16.5" customHeight="1">
      <c r="A91" s="39"/>
      <c r="B91" s="40"/>
      <c r="C91" s="205" t="s">
        <v>243</v>
      </c>
      <c r="D91" s="205" t="s">
        <v>159</v>
      </c>
      <c r="E91" s="206" t="s">
        <v>2570</v>
      </c>
      <c r="F91" s="207" t="s">
        <v>2571</v>
      </c>
      <c r="G91" s="208" t="s">
        <v>1186</v>
      </c>
      <c r="H91" s="209">
        <v>8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46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321</v>
      </c>
      <c r="AT91" s="216" t="s">
        <v>159</v>
      </c>
      <c r="AU91" s="216" t="s">
        <v>85</v>
      </c>
      <c r="AY91" s="18" t="s">
        <v>156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83</v>
      </c>
      <c r="BK91" s="217">
        <f>ROUND(I91*H91,2)</f>
        <v>0</v>
      </c>
      <c r="BL91" s="18" t="s">
        <v>321</v>
      </c>
      <c r="BM91" s="216" t="s">
        <v>2572</v>
      </c>
    </row>
    <row r="92" s="2" customFormat="1" ht="16.5" customHeight="1">
      <c r="A92" s="39"/>
      <c r="B92" s="40"/>
      <c r="C92" s="256" t="s">
        <v>260</v>
      </c>
      <c r="D92" s="256" t="s">
        <v>299</v>
      </c>
      <c r="E92" s="257" t="s">
        <v>2573</v>
      </c>
      <c r="F92" s="258" t="s">
        <v>2574</v>
      </c>
      <c r="G92" s="259" t="s">
        <v>1186</v>
      </c>
      <c r="H92" s="260">
        <v>8</v>
      </c>
      <c r="I92" s="261"/>
      <c r="J92" s="262">
        <f>ROUND(I92*H92,2)</f>
        <v>0</v>
      </c>
      <c r="K92" s="258" t="s">
        <v>19</v>
      </c>
      <c r="L92" s="263"/>
      <c r="M92" s="264" t="s">
        <v>19</v>
      </c>
      <c r="N92" s="265" t="s">
        <v>46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414</v>
      </c>
      <c r="AT92" s="216" t="s">
        <v>299</v>
      </c>
      <c r="AU92" s="216" t="s">
        <v>85</v>
      </c>
      <c r="AY92" s="18" t="s">
        <v>156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83</v>
      </c>
      <c r="BK92" s="217">
        <f>ROUND(I92*H92,2)</f>
        <v>0</v>
      </c>
      <c r="BL92" s="18" t="s">
        <v>321</v>
      </c>
      <c r="BM92" s="216" t="s">
        <v>2575</v>
      </c>
    </row>
    <row r="93" s="2" customFormat="1" ht="16.5" customHeight="1">
      <c r="A93" s="39"/>
      <c r="B93" s="40"/>
      <c r="C93" s="205" t="s">
        <v>110</v>
      </c>
      <c r="D93" s="205" t="s">
        <v>159</v>
      </c>
      <c r="E93" s="206" t="s">
        <v>2576</v>
      </c>
      <c r="F93" s="207" t="s">
        <v>2577</v>
      </c>
      <c r="G93" s="208" t="s">
        <v>317</v>
      </c>
      <c r="H93" s="209">
        <v>18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46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321</v>
      </c>
      <c r="AT93" s="216" t="s">
        <v>159</v>
      </c>
      <c r="AU93" s="216" t="s">
        <v>85</v>
      </c>
      <c r="AY93" s="18" t="s">
        <v>156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83</v>
      </c>
      <c r="BK93" s="217">
        <f>ROUND(I93*H93,2)</f>
        <v>0</v>
      </c>
      <c r="BL93" s="18" t="s">
        <v>321</v>
      </c>
      <c r="BM93" s="216" t="s">
        <v>2578</v>
      </c>
    </row>
    <row r="94" s="2" customFormat="1" ht="16.5" customHeight="1">
      <c r="A94" s="39"/>
      <c r="B94" s="40"/>
      <c r="C94" s="256" t="s">
        <v>270</v>
      </c>
      <c r="D94" s="256" t="s">
        <v>299</v>
      </c>
      <c r="E94" s="257" t="s">
        <v>2579</v>
      </c>
      <c r="F94" s="258" t="s">
        <v>2580</v>
      </c>
      <c r="G94" s="259" t="s">
        <v>317</v>
      </c>
      <c r="H94" s="260">
        <v>18</v>
      </c>
      <c r="I94" s="261"/>
      <c r="J94" s="262">
        <f>ROUND(I94*H94,2)</f>
        <v>0</v>
      </c>
      <c r="K94" s="258" t="s">
        <v>19</v>
      </c>
      <c r="L94" s="263"/>
      <c r="M94" s="264" t="s">
        <v>19</v>
      </c>
      <c r="N94" s="265" t="s">
        <v>46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414</v>
      </c>
      <c r="AT94" s="216" t="s">
        <v>299</v>
      </c>
      <c r="AU94" s="216" t="s">
        <v>85</v>
      </c>
      <c r="AY94" s="18" t="s">
        <v>156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83</v>
      </c>
      <c r="BK94" s="217">
        <f>ROUND(I94*H94,2)</f>
        <v>0</v>
      </c>
      <c r="BL94" s="18" t="s">
        <v>321</v>
      </c>
      <c r="BM94" s="216" t="s">
        <v>2581</v>
      </c>
    </row>
    <row r="95" s="2" customFormat="1" ht="16.5" customHeight="1">
      <c r="A95" s="39"/>
      <c r="B95" s="40"/>
      <c r="C95" s="205" t="s">
        <v>292</v>
      </c>
      <c r="D95" s="205" t="s">
        <v>159</v>
      </c>
      <c r="E95" s="206" t="s">
        <v>2582</v>
      </c>
      <c r="F95" s="207" t="s">
        <v>2583</v>
      </c>
      <c r="G95" s="208" t="s">
        <v>1186</v>
      </c>
      <c r="H95" s="209">
        <v>8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46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321</v>
      </c>
      <c r="AT95" s="216" t="s">
        <v>159</v>
      </c>
      <c r="AU95" s="216" t="s">
        <v>85</v>
      </c>
      <c r="AY95" s="18" t="s">
        <v>156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83</v>
      </c>
      <c r="BK95" s="217">
        <f>ROUND(I95*H95,2)</f>
        <v>0</v>
      </c>
      <c r="BL95" s="18" t="s">
        <v>321</v>
      </c>
      <c r="BM95" s="216" t="s">
        <v>2584</v>
      </c>
    </row>
    <row r="96" s="2" customFormat="1" ht="16.5" customHeight="1">
      <c r="A96" s="39"/>
      <c r="B96" s="40"/>
      <c r="C96" s="256" t="s">
        <v>298</v>
      </c>
      <c r="D96" s="256" t="s">
        <v>299</v>
      </c>
      <c r="E96" s="257" t="s">
        <v>2585</v>
      </c>
      <c r="F96" s="258" t="s">
        <v>2586</v>
      </c>
      <c r="G96" s="259" t="s">
        <v>1186</v>
      </c>
      <c r="H96" s="260">
        <v>8</v>
      </c>
      <c r="I96" s="261"/>
      <c r="J96" s="262">
        <f>ROUND(I96*H96,2)</f>
        <v>0</v>
      </c>
      <c r="K96" s="258" t="s">
        <v>19</v>
      </c>
      <c r="L96" s="263"/>
      <c r="M96" s="264" t="s">
        <v>19</v>
      </c>
      <c r="N96" s="265" t="s">
        <v>46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414</v>
      </c>
      <c r="AT96" s="216" t="s">
        <v>299</v>
      </c>
      <c r="AU96" s="216" t="s">
        <v>85</v>
      </c>
      <c r="AY96" s="18" t="s">
        <v>156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83</v>
      </c>
      <c r="BK96" s="217">
        <f>ROUND(I96*H96,2)</f>
        <v>0</v>
      </c>
      <c r="BL96" s="18" t="s">
        <v>321</v>
      </c>
      <c r="BM96" s="216" t="s">
        <v>2587</v>
      </c>
    </row>
    <row r="97" s="2" customFormat="1" ht="16.5" customHeight="1">
      <c r="A97" s="39"/>
      <c r="B97" s="40"/>
      <c r="C97" s="205" t="s">
        <v>303</v>
      </c>
      <c r="D97" s="205" t="s">
        <v>159</v>
      </c>
      <c r="E97" s="206" t="s">
        <v>2588</v>
      </c>
      <c r="F97" s="207" t="s">
        <v>2589</v>
      </c>
      <c r="G97" s="208" t="s">
        <v>1186</v>
      </c>
      <c r="H97" s="209">
        <v>14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46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321</v>
      </c>
      <c r="AT97" s="216" t="s">
        <v>159</v>
      </c>
      <c r="AU97" s="216" t="s">
        <v>85</v>
      </c>
      <c r="AY97" s="18" t="s">
        <v>156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83</v>
      </c>
      <c r="BK97" s="217">
        <f>ROUND(I97*H97,2)</f>
        <v>0</v>
      </c>
      <c r="BL97" s="18" t="s">
        <v>321</v>
      </c>
      <c r="BM97" s="216" t="s">
        <v>2590</v>
      </c>
    </row>
    <row r="98" s="2" customFormat="1" ht="16.5" customHeight="1">
      <c r="A98" s="39"/>
      <c r="B98" s="40"/>
      <c r="C98" s="256" t="s">
        <v>8</v>
      </c>
      <c r="D98" s="256" t="s">
        <v>299</v>
      </c>
      <c r="E98" s="257" t="s">
        <v>2591</v>
      </c>
      <c r="F98" s="258" t="s">
        <v>2592</v>
      </c>
      <c r="G98" s="259" t="s">
        <v>1186</v>
      </c>
      <c r="H98" s="260">
        <v>8</v>
      </c>
      <c r="I98" s="261"/>
      <c r="J98" s="262">
        <f>ROUND(I98*H98,2)</f>
        <v>0</v>
      </c>
      <c r="K98" s="258" t="s">
        <v>19</v>
      </c>
      <c r="L98" s="263"/>
      <c r="M98" s="264" t="s">
        <v>19</v>
      </c>
      <c r="N98" s="265" t="s">
        <v>46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414</v>
      </c>
      <c r="AT98" s="216" t="s">
        <v>299</v>
      </c>
      <c r="AU98" s="216" t="s">
        <v>85</v>
      </c>
      <c r="AY98" s="18" t="s">
        <v>156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83</v>
      </c>
      <c r="BK98" s="217">
        <f>ROUND(I98*H98,2)</f>
        <v>0</v>
      </c>
      <c r="BL98" s="18" t="s">
        <v>321</v>
      </c>
      <c r="BM98" s="216" t="s">
        <v>2593</v>
      </c>
    </row>
    <row r="99" s="2" customFormat="1" ht="16.5" customHeight="1">
      <c r="A99" s="39"/>
      <c r="B99" s="40"/>
      <c r="C99" s="256" t="s">
        <v>321</v>
      </c>
      <c r="D99" s="256" t="s">
        <v>299</v>
      </c>
      <c r="E99" s="257" t="s">
        <v>2594</v>
      </c>
      <c r="F99" s="258" t="s">
        <v>2595</v>
      </c>
      <c r="G99" s="259" t="s">
        <v>1186</v>
      </c>
      <c r="H99" s="260">
        <v>3</v>
      </c>
      <c r="I99" s="261"/>
      <c r="J99" s="262">
        <f>ROUND(I99*H99,2)</f>
        <v>0</v>
      </c>
      <c r="K99" s="258" t="s">
        <v>19</v>
      </c>
      <c r="L99" s="263"/>
      <c r="M99" s="264" t="s">
        <v>19</v>
      </c>
      <c r="N99" s="265" t="s">
        <v>46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414</v>
      </c>
      <c r="AT99" s="216" t="s">
        <v>299</v>
      </c>
      <c r="AU99" s="216" t="s">
        <v>85</v>
      </c>
      <c r="AY99" s="18" t="s">
        <v>156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83</v>
      </c>
      <c r="BK99" s="217">
        <f>ROUND(I99*H99,2)</f>
        <v>0</v>
      </c>
      <c r="BL99" s="18" t="s">
        <v>321</v>
      </c>
      <c r="BM99" s="216" t="s">
        <v>2596</v>
      </c>
    </row>
    <row r="100" s="2" customFormat="1" ht="16.5" customHeight="1">
      <c r="A100" s="39"/>
      <c r="B100" s="40"/>
      <c r="C100" s="256" t="s">
        <v>328</v>
      </c>
      <c r="D100" s="256" t="s">
        <v>299</v>
      </c>
      <c r="E100" s="257" t="s">
        <v>2597</v>
      </c>
      <c r="F100" s="258" t="s">
        <v>2598</v>
      </c>
      <c r="G100" s="259" t="s">
        <v>1186</v>
      </c>
      <c r="H100" s="260">
        <v>3</v>
      </c>
      <c r="I100" s="261"/>
      <c r="J100" s="262">
        <f>ROUND(I100*H100,2)</f>
        <v>0</v>
      </c>
      <c r="K100" s="258" t="s">
        <v>19</v>
      </c>
      <c r="L100" s="263"/>
      <c r="M100" s="264" t="s">
        <v>19</v>
      </c>
      <c r="N100" s="265" t="s">
        <v>46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414</v>
      </c>
      <c r="AT100" s="216" t="s">
        <v>299</v>
      </c>
      <c r="AU100" s="216" t="s">
        <v>85</v>
      </c>
      <c r="AY100" s="18" t="s">
        <v>156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83</v>
      </c>
      <c r="BK100" s="217">
        <f>ROUND(I100*H100,2)</f>
        <v>0</v>
      </c>
      <c r="BL100" s="18" t="s">
        <v>321</v>
      </c>
      <c r="BM100" s="216" t="s">
        <v>2599</v>
      </c>
    </row>
    <row r="101" s="2" customFormat="1" ht="16.5" customHeight="1">
      <c r="A101" s="39"/>
      <c r="B101" s="40"/>
      <c r="C101" s="205" t="s">
        <v>337</v>
      </c>
      <c r="D101" s="205" t="s">
        <v>159</v>
      </c>
      <c r="E101" s="206" t="s">
        <v>2600</v>
      </c>
      <c r="F101" s="207" t="s">
        <v>2601</v>
      </c>
      <c r="G101" s="208" t="s">
        <v>1186</v>
      </c>
      <c r="H101" s="209">
        <v>3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46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321</v>
      </c>
      <c r="AT101" s="216" t="s">
        <v>159</v>
      </c>
      <c r="AU101" s="216" t="s">
        <v>85</v>
      </c>
      <c r="AY101" s="18" t="s">
        <v>156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83</v>
      </c>
      <c r="BK101" s="217">
        <f>ROUND(I101*H101,2)</f>
        <v>0</v>
      </c>
      <c r="BL101" s="18" t="s">
        <v>321</v>
      </c>
      <c r="BM101" s="216" t="s">
        <v>2602</v>
      </c>
    </row>
    <row r="102" s="2" customFormat="1" ht="16.5" customHeight="1">
      <c r="A102" s="39"/>
      <c r="B102" s="40"/>
      <c r="C102" s="256" t="s">
        <v>343</v>
      </c>
      <c r="D102" s="256" t="s">
        <v>299</v>
      </c>
      <c r="E102" s="257" t="s">
        <v>2603</v>
      </c>
      <c r="F102" s="258" t="s">
        <v>2604</v>
      </c>
      <c r="G102" s="259" t="s">
        <v>1186</v>
      </c>
      <c r="H102" s="260">
        <v>3</v>
      </c>
      <c r="I102" s="261"/>
      <c r="J102" s="262">
        <f>ROUND(I102*H102,2)</f>
        <v>0</v>
      </c>
      <c r="K102" s="258" t="s">
        <v>19</v>
      </c>
      <c r="L102" s="263"/>
      <c r="M102" s="264" t="s">
        <v>19</v>
      </c>
      <c r="N102" s="265" t="s">
        <v>46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414</v>
      </c>
      <c r="AT102" s="216" t="s">
        <v>299</v>
      </c>
      <c r="AU102" s="216" t="s">
        <v>85</v>
      </c>
      <c r="AY102" s="18" t="s">
        <v>156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83</v>
      </c>
      <c r="BK102" s="217">
        <f>ROUND(I102*H102,2)</f>
        <v>0</v>
      </c>
      <c r="BL102" s="18" t="s">
        <v>321</v>
      </c>
      <c r="BM102" s="216" t="s">
        <v>2605</v>
      </c>
    </row>
    <row r="103" s="2" customFormat="1" ht="16.5" customHeight="1">
      <c r="A103" s="39"/>
      <c r="B103" s="40"/>
      <c r="C103" s="205" t="s">
        <v>349</v>
      </c>
      <c r="D103" s="205" t="s">
        <v>159</v>
      </c>
      <c r="E103" s="206" t="s">
        <v>2606</v>
      </c>
      <c r="F103" s="207" t="s">
        <v>2607</v>
      </c>
      <c r="G103" s="208" t="s">
        <v>317</v>
      </c>
      <c r="H103" s="209">
        <v>3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46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321</v>
      </c>
      <c r="AT103" s="216" t="s">
        <v>159</v>
      </c>
      <c r="AU103" s="216" t="s">
        <v>85</v>
      </c>
      <c r="AY103" s="18" t="s">
        <v>156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83</v>
      </c>
      <c r="BK103" s="217">
        <f>ROUND(I103*H103,2)</f>
        <v>0</v>
      </c>
      <c r="BL103" s="18" t="s">
        <v>321</v>
      </c>
      <c r="BM103" s="216" t="s">
        <v>2608</v>
      </c>
    </row>
    <row r="104" s="2" customFormat="1" ht="16.5" customHeight="1">
      <c r="A104" s="39"/>
      <c r="B104" s="40"/>
      <c r="C104" s="256" t="s">
        <v>7</v>
      </c>
      <c r="D104" s="256" t="s">
        <v>299</v>
      </c>
      <c r="E104" s="257" t="s">
        <v>2609</v>
      </c>
      <c r="F104" s="258" t="s">
        <v>2610</v>
      </c>
      <c r="G104" s="259" t="s">
        <v>317</v>
      </c>
      <c r="H104" s="260">
        <v>3</v>
      </c>
      <c r="I104" s="261"/>
      <c r="J104" s="262">
        <f>ROUND(I104*H104,2)</f>
        <v>0</v>
      </c>
      <c r="K104" s="258" t="s">
        <v>19</v>
      </c>
      <c r="L104" s="263"/>
      <c r="M104" s="264" t="s">
        <v>19</v>
      </c>
      <c r="N104" s="265" t="s">
        <v>46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414</v>
      </c>
      <c r="AT104" s="216" t="s">
        <v>299</v>
      </c>
      <c r="AU104" s="216" t="s">
        <v>85</v>
      </c>
      <c r="AY104" s="18" t="s">
        <v>156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83</v>
      </c>
      <c r="BK104" s="217">
        <f>ROUND(I104*H104,2)</f>
        <v>0</v>
      </c>
      <c r="BL104" s="18" t="s">
        <v>321</v>
      </c>
      <c r="BM104" s="216" t="s">
        <v>2611</v>
      </c>
    </row>
    <row r="105" s="2" customFormat="1" ht="16.5" customHeight="1">
      <c r="A105" s="39"/>
      <c r="B105" s="40"/>
      <c r="C105" s="205" t="s">
        <v>363</v>
      </c>
      <c r="D105" s="205" t="s">
        <v>159</v>
      </c>
      <c r="E105" s="206" t="s">
        <v>2612</v>
      </c>
      <c r="F105" s="207" t="s">
        <v>2613</v>
      </c>
      <c r="G105" s="208" t="s">
        <v>1186</v>
      </c>
      <c r="H105" s="209">
        <v>3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46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321</v>
      </c>
      <c r="AT105" s="216" t="s">
        <v>159</v>
      </c>
      <c r="AU105" s="216" t="s">
        <v>85</v>
      </c>
      <c r="AY105" s="18" t="s">
        <v>156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83</v>
      </c>
      <c r="BK105" s="217">
        <f>ROUND(I105*H105,2)</f>
        <v>0</v>
      </c>
      <c r="BL105" s="18" t="s">
        <v>321</v>
      </c>
      <c r="BM105" s="216" t="s">
        <v>2614</v>
      </c>
    </row>
    <row r="106" s="2" customFormat="1" ht="16.5" customHeight="1">
      <c r="A106" s="39"/>
      <c r="B106" s="40"/>
      <c r="C106" s="256" t="s">
        <v>368</v>
      </c>
      <c r="D106" s="256" t="s">
        <v>299</v>
      </c>
      <c r="E106" s="257" t="s">
        <v>2615</v>
      </c>
      <c r="F106" s="258" t="s">
        <v>2616</v>
      </c>
      <c r="G106" s="259" t="s">
        <v>1186</v>
      </c>
      <c r="H106" s="260">
        <v>3</v>
      </c>
      <c r="I106" s="261"/>
      <c r="J106" s="262">
        <f>ROUND(I106*H106,2)</f>
        <v>0</v>
      </c>
      <c r="K106" s="258" t="s">
        <v>19</v>
      </c>
      <c r="L106" s="263"/>
      <c r="M106" s="264" t="s">
        <v>19</v>
      </c>
      <c r="N106" s="265" t="s">
        <v>46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414</v>
      </c>
      <c r="AT106" s="216" t="s">
        <v>299</v>
      </c>
      <c r="AU106" s="216" t="s">
        <v>85</v>
      </c>
      <c r="AY106" s="18" t="s">
        <v>156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83</v>
      </c>
      <c r="BK106" s="217">
        <f>ROUND(I106*H106,2)</f>
        <v>0</v>
      </c>
      <c r="BL106" s="18" t="s">
        <v>321</v>
      </c>
      <c r="BM106" s="216" t="s">
        <v>2617</v>
      </c>
    </row>
    <row r="107" s="2" customFormat="1" ht="16.5" customHeight="1">
      <c r="A107" s="39"/>
      <c r="B107" s="40"/>
      <c r="C107" s="205" t="s">
        <v>374</v>
      </c>
      <c r="D107" s="205" t="s">
        <v>159</v>
      </c>
      <c r="E107" s="206" t="s">
        <v>2618</v>
      </c>
      <c r="F107" s="207" t="s">
        <v>2619</v>
      </c>
      <c r="G107" s="208" t="s">
        <v>317</v>
      </c>
      <c r="H107" s="209">
        <v>4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46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321</v>
      </c>
      <c r="AT107" s="216" t="s">
        <v>159</v>
      </c>
      <c r="AU107" s="216" t="s">
        <v>85</v>
      </c>
      <c r="AY107" s="18" t="s">
        <v>156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83</v>
      </c>
      <c r="BK107" s="217">
        <f>ROUND(I107*H107,2)</f>
        <v>0</v>
      </c>
      <c r="BL107" s="18" t="s">
        <v>321</v>
      </c>
      <c r="BM107" s="216" t="s">
        <v>2620</v>
      </c>
    </row>
    <row r="108" s="2" customFormat="1" ht="16.5" customHeight="1">
      <c r="A108" s="39"/>
      <c r="B108" s="40"/>
      <c r="C108" s="256" t="s">
        <v>379</v>
      </c>
      <c r="D108" s="256" t="s">
        <v>299</v>
      </c>
      <c r="E108" s="257" t="s">
        <v>2621</v>
      </c>
      <c r="F108" s="258" t="s">
        <v>2622</v>
      </c>
      <c r="G108" s="259" t="s">
        <v>317</v>
      </c>
      <c r="H108" s="260">
        <v>4</v>
      </c>
      <c r="I108" s="261"/>
      <c r="J108" s="262">
        <f>ROUND(I108*H108,2)</f>
        <v>0</v>
      </c>
      <c r="K108" s="258" t="s">
        <v>19</v>
      </c>
      <c r="L108" s="263"/>
      <c r="M108" s="264" t="s">
        <v>19</v>
      </c>
      <c r="N108" s="265" t="s">
        <v>46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414</v>
      </c>
      <c r="AT108" s="216" t="s">
        <v>299</v>
      </c>
      <c r="AU108" s="216" t="s">
        <v>85</v>
      </c>
      <c r="AY108" s="18" t="s">
        <v>156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83</v>
      </c>
      <c r="BK108" s="217">
        <f>ROUND(I108*H108,2)</f>
        <v>0</v>
      </c>
      <c r="BL108" s="18" t="s">
        <v>321</v>
      </c>
      <c r="BM108" s="216" t="s">
        <v>2623</v>
      </c>
    </row>
    <row r="109" s="2" customFormat="1" ht="16.5" customHeight="1">
      <c r="A109" s="39"/>
      <c r="B109" s="40"/>
      <c r="C109" s="205" t="s">
        <v>385</v>
      </c>
      <c r="D109" s="205" t="s">
        <v>159</v>
      </c>
      <c r="E109" s="206" t="s">
        <v>2624</v>
      </c>
      <c r="F109" s="207" t="s">
        <v>2625</v>
      </c>
      <c r="G109" s="208" t="s">
        <v>317</v>
      </c>
      <c r="H109" s="209">
        <v>4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46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321</v>
      </c>
      <c r="AT109" s="216" t="s">
        <v>159</v>
      </c>
      <c r="AU109" s="216" t="s">
        <v>85</v>
      </c>
      <c r="AY109" s="18" t="s">
        <v>156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83</v>
      </c>
      <c r="BK109" s="217">
        <f>ROUND(I109*H109,2)</f>
        <v>0</v>
      </c>
      <c r="BL109" s="18" t="s">
        <v>321</v>
      </c>
      <c r="BM109" s="216" t="s">
        <v>2626</v>
      </c>
    </row>
    <row r="110" s="2" customFormat="1" ht="16.5" customHeight="1">
      <c r="A110" s="39"/>
      <c r="B110" s="40"/>
      <c r="C110" s="256" t="s">
        <v>390</v>
      </c>
      <c r="D110" s="256" t="s">
        <v>299</v>
      </c>
      <c r="E110" s="257" t="s">
        <v>2627</v>
      </c>
      <c r="F110" s="258" t="s">
        <v>2628</v>
      </c>
      <c r="G110" s="259" t="s">
        <v>317</v>
      </c>
      <c r="H110" s="260">
        <v>4</v>
      </c>
      <c r="I110" s="261"/>
      <c r="J110" s="262">
        <f>ROUND(I110*H110,2)</f>
        <v>0</v>
      </c>
      <c r="K110" s="258" t="s">
        <v>19</v>
      </c>
      <c r="L110" s="263"/>
      <c r="M110" s="264" t="s">
        <v>19</v>
      </c>
      <c r="N110" s="265" t="s">
        <v>46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414</v>
      </c>
      <c r="AT110" s="216" t="s">
        <v>299</v>
      </c>
      <c r="AU110" s="216" t="s">
        <v>85</v>
      </c>
      <c r="AY110" s="18" t="s">
        <v>156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83</v>
      </c>
      <c r="BK110" s="217">
        <f>ROUND(I110*H110,2)</f>
        <v>0</v>
      </c>
      <c r="BL110" s="18" t="s">
        <v>321</v>
      </c>
      <c r="BM110" s="216" t="s">
        <v>2629</v>
      </c>
    </row>
    <row r="111" s="2" customFormat="1" ht="16.5" customHeight="1">
      <c r="A111" s="39"/>
      <c r="B111" s="40"/>
      <c r="C111" s="205" t="s">
        <v>397</v>
      </c>
      <c r="D111" s="205" t="s">
        <v>159</v>
      </c>
      <c r="E111" s="206" t="s">
        <v>2630</v>
      </c>
      <c r="F111" s="207" t="s">
        <v>2631</v>
      </c>
      <c r="G111" s="208" t="s">
        <v>162</v>
      </c>
      <c r="H111" s="209">
        <v>35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46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321</v>
      </c>
      <c r="AT111" s="216" t="s">
        <v>159</v>
      </c>
      <c r="AU111" s="216" t="s">
        <v>85</v>
      </c>
      <c r="AY111" s="18" t="s">
        <v>156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83</v>
      </c>
      <c r="BK111" s="217">
        <f>ROUND(I111*H111,2)</f>
        <v>0</v>
      </c>
      <c r="BL111" s="18" t="s">
        <v>321</v>
      </c>
      <c r="BM111" s="216" t="s">
        <v>2632</v>
      </c>
    </row>
    <row r="112" s="2" customFormat="1" ht="16.5" customHeight="1">
      <c r="A112" s="39"/>
      <c r="B112" s="40"/>
      <c r="C112" s="205" t="s">
        <v>406</v>
      </c>
      <c r="D112" s="205" t="s">
        <v>159</v>
      </c>
      <c r="E112" s="206" t="s">
        <v>2633</v>
      </c>
      <c r="F112" s="207" t="s">
        <v>2634</v>
      </c>
      <c r="G112" s="208" t="s">
        <v>317</v>
      </c>
      <c r="H112" s="209">
        <v>9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46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321</v>
      </c>
      <c r="AT112" s="216" t="s">
        <v>159</v>
      </c>
      <c r="AU112" s="216" t="s">
        <v>85</v>
      </c>
      <c r="AY112" s="18" t="s">
        <v>156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83</v>
      </c>
      <c r="BK112" s="217">
        <f>ROUND(I112*H112,2)</f>
        <v>0</v>
      </c>
      <c r="BL112" s="18" t="s">
        <v>321</v>
      </c>
      <c r="BM112" s="216" t="s">
        <v>2635</v>
      </c>
    </row>
    <row r="113" s="2" customFormat="1" ht="16.5" customHeight="1">
      <c r="A113" s="39"/>
      <c r="B113" s="40"/>
      <c r="C113" s="256" t="s">
        <v>411</v>
      </c>
      <c r="D113" s="256" t="s">
        <v>299</v>
      </c>
      <c r="E113" s="257" t="s">
        <v>2636</v>
      </c>
      <c r="F113" s="258" t="s">
        <v>2637</v>
      </c>
      <c r="G113" s="259" t="s">
        <v>317</v>
      </c>
      <c r="H113" s="260">
        <v>9</v>
      </c>
      <c r="I113" s="261"/>
      <c r="J113" s="262">
        <f>ROUND(I113*H113,2)</f>
        <v>0</v>
      </c>
      <c r="K113" s="258" t="s">
        <v>19</v>
      </c>
      <c r="L113" s="263"/>
      <c r="M113" s="264" t="s">
        <v>19</v>
      </c>
      <c r="N113" s="265" t="s">
        <v>46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414</v>
      </c>
      <c r="AT113" s="216" t="s">
        <v>299</v>
      </c>
      <c r="AU113" s="216" t="s">
        <v>85</v>
      </c>
      <c r="AY113" s="18" t="s">
        <v>156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83</v>
      </c>
      <c r="BK113" s="217">
        <f>ROUND(I113*H113,2)</f>
        <v>0</v>
      </c>
      <c r="BL113" s="18" t="s">
        <v>321</v>
      </c>
      <c r="BM113" s="216" t="s">
        <v>2638</v>
      </c>
    </row>
    <row r="114" s="2" customFormat="1" ht="16.5" customHeight="1">
      <c r="A114" s="39"/>
      <c r="B114" s="40"/>
      <c r="C114" s="205" t="s">
        <v>417</v>
      </c>
      <c r="D114" s="205" t="s">
        <v>159</v>
      </c>
      <c r="E114" s="206" t="s">
        <v>2639</v>
      </c>
      <c r="F114" s="207" t="s">
        <v>2640</v>
      </c>
      <c r="G114" s="208" t="s">
        <v>317</v>
      </c>
      <c r="H114" s="209">
        <v>14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46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321</v>
      </c>
      <c r="AT114" s="216" t="s">
        <v>159</v>
      </c>
      <c r="AU114" s="216" t="s">
        <v>85</v>
      </c>
      <c r="AY114" s="18" t="s">
        <v>156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83</v>
      </c>
      <c r="BK114" s="217">
        <f>ROUND(I114*H114,2)</f>
        <v>0</v>
      </c>
      <c r="BL114" s="18" t="s">
        <v>321</v>
      </c>
      <c r="BM114" s="216" t="s">
        <v>2641</v>
      </c>
    </row>
    <row r="115" s="2" customFormat="1" ht="16.5" customHeight="1">
      <c r="A115" s="39"/>
      <c r="B115" s="40"/>
      <c r="C115" s="256" t="s">
        <v>414</v>
      </c>
      <c r="D115" s="256" t="s">
        <v>299</v>
      </c>
      <c r="E115" s="257" t="s">
        <v>2642</v>
      </c>
      <c r="F115" s="258" t="s">
        <v>2643</v>
      </c>
      <c r="G115" s="259" t="s">
        <v>317</v>
      </c>
      <c r="H115" s="260">
        <v>14</v>
      </c>
      <c r="I115" s="261"/>
      <c r="J115" s="262">
        <f>ROUND(I115*H115,2)</f>
        <v>0</v>
      </c>
      <c r="K115" s="258" t="s">
        <v>19</v>
      </c>
      <c r="L115" s="263"/>
      <c r="M115" s="264" t="s">
        <v>19</v>
      </c>
      <c r="N115" s="265" t="s">
        <v>46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414</v>
      </c>
      <c r="AT115" s="216" t="s">
        <v>299</v>
      </c>
      <c r="AU115" s="216" t="s">
        <v>85</v>
      </c>
      <c r="AY115" s="18" t="s">
        <v>156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83</v>
      </c>
      <c r="BK115" s="217">
        <f>ROUND(I115*H115,2)</f>
        <v>0</v>
      </c>
      <c r="BL115" s="18" t="s">
        <v>321</v>
      </c>
      <c r="BM115" s="216" t="s">
        <v>2644</v>
      </c>
    </row>
    <row r="116" s="2" customFormat="1" ht="16.5" customHeight="1">
      <c r="A116" s="39"/>
      <c r="B116" s="40"/>
      <c r="C116" s="205" t="s">
        <v>426</v>
      </c>
      <c r="D116" s="205" t="s">
        <v>159</v>
      </c>
      <c r="E116" s="206" t="s">
        <v>2645</v>
      </c>
      <c r="F116" s="207" t="s">
        <v>2646</v>
      </c>
      <c r="G116" s="208" t="s">
        <v>317</v>
      </c>
      <c r="H116" s="209">
        <v>37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46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321</v>
      </c>
      <c r="AT116" s="216" t="s">
        <v>159</v>
      </c>
      <c r="AU116" s="216" t="s">
        <v>85</v>
      </c>
      <c r="AY116" s="18" t="s">
        <v>156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83</v>
      </c>
      <c r="BK116" s="217">
        <f>ROUND(I116*H116,2)</f>
        <v>0</v>
      </c>
      <c r="BL116" s="18" t="s">
        <v>321</v>
      </c>
      <c r="BM116" s="216" t="s">
        <v>2647</v>
      </c>
    </row>
    <row r="117" s="2" customFormat="1" ht="16.5" customHeight="1">
      <c r="A117" s="39"/>
      <c r="B117" s="40"/>
      <c r="C117" s="256" t="s">
        <v>434</v>
      </c>
      <c r="D117" s="256" t="s">
        <v>299</v>
      </c>
      <c r="E117" s="257" t="s">
        <v>2648</v>
      </c>
      <c r="F117" s="258" t="s">
        <v>2649</v>
      </c>
      <c r="G117" s="259" t="s">
        <v>317</v>
      </c>
      <c r="H117" s="260">
        <v>37</v>
      </c>
      <c r="I117" s="261"/>
      <c r="J117" s="262">
        <f>ROUND(I117*H117,2)</f>
        <v>0</v>
      </c>
      <c r="K117" s="258" t="s">
        <v>19</v>
      </c>
      <c r="L117" s="263"/>
      <c r="M117" s="264" t="s">
        <v>19</v>
      </c>
      <c r="N117" s="265" t="s">
        <v>46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414</v>
      </c>
      <c r="AT117" s="216" t="s">
        <v>299</v>
      </c>
      <c r="AU117" s="216" t="s">
        <v>85</v>
      </c>
      <c r="AY117" s="18" t="s">
        <v>156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83</v>
      </c>
      <c r="BK117" s="217">
        <f>ROUND(I117*H117,2)</f>
        <v>0</v>
      </c>
      <c r="BL117" s="18" t="s">
        <v>321</v>
      </c>
      <c r="BM117" s="216" t="s">
        <v>2650</v>
      </c>
    </row>
    <row r="118" s="2" customFormat="1" ht="16.5" customHeight="1">
      <c r="A118" s="39"/>
      <c r="B118" s="40"/>
      <c r="C118" s="205" t="s">
        <v>440</v>
      </c>
      <c r="D118" s="205" t="s">
        <v>159</v>
      </c>
      <c r="E118" s="206" t="s">
        <v>2651</v>
      </c>
      <c r="F118" s="207" t="s">
        <v>2652</v>
      </c>
      <c r="G118" s="208" t="s">
        <v>1186</v>
      </c>
      <c r="H118" s="209">
        <v>1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46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321</v>
      </c>
      <c r="AT118" s="216" t="s">
        <v>159</v>
      </c>
      <c r="AU118" s="216" t="s">
        <v>85</v>
      </c>
      <c r="AY118" s="18" t="s">
        <v>156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83</v>
      </c>
      <c r="BK118" s="217">
        <f>ROUND(I118*H118,2)</f>
        <v>0</v>
      </c>
      <c r="BL118" s="18" t="s">
        <v>321</v>
      </c>
      <c r="BM118" s="216" t="s">
        <v>2653</v>
      </c>
    </row>
    <row r="119" s="2" customFormat="1" ht="16.5" customHeight="1">
      <c r="A119" s="39"/>
      <c r="B119" s="40"/>
      <c r="C119" s="205" t="s">
        <v>445</v>
      </c>
      <c r="D119" s="205" t="s">
        <v>159</v>
      </c>
      <c r="E119" s="206" t="s">
        <v>2654</v>
      </c>
      <c r="F119" s="207" t="s">
        <v>2655</v>
      </c>
      <c r="G119" s="208" t="s">
        <v>2656</v>
      </c>
      <c r="H119" s="209">
        <v>48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46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321</v>
      </c>
      <c r="AT119" s="216" t="s">
        <v>159</v>
      </c>
      <c r="AU119" s="216" t="s">
        <v>85</v>
      </c>
      <c r="AY119" s="18" t="s">
        <v>156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83</v>
      </c>
      <c r="BK119" s="217">
        <f>ROUND(I119*H119,2)</f>
        <v>0</v>
      </c>
      <c r="BL119" s="18" t="s">
        <v>321</v>
      </c>
      <c r="BM119" s="216" t="s">
        <v>2657</v>
      </c>
    </row>
    <row r="120" s="2" customFormat="1" ht="16.5" customHeight="1">
      <c r="A120" s="39"/>
      <c r="B120" s="40"/>
      <c r="C120" s="256" t="s">
        <v>450</v>
      </c>
      <c r="D120" s="256" t="s">
        <v>299</v>
      </c>
      <c r="E120" s="257" t="s">
        <v>2658</v>
      </c>
      <c r="F120" s="258" t="s">
        <v>2659</v>
      </c>
      <c r="G120" s="259" t="s">
        <v>2656</v>
      </c>
      <c r="H120" s="260">
        <v>48</v>
      </c>
      <c r="I120" s="261"/>
      <c r="J120" s="262">
        <f>ROUND(I120*H120,2)</f>
        <v>0</v>
      </c>
      <c r="K120" s="258" t="s">
        <v>19</v>
      </c>
      <c r="L120" s="263"/>
      <c r="M120" s="264" t="s">
        <v>19</v>
      </c>
      <c r="N120" s="265" t="s">
        <v>46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414</v>
      </c>
      <c r="AT120" s="216" t="s">
        <v>299</v>
      </c>
      <c r="AU120" s="216" t="s">
        <v>85</v>
      </c>
      <c r="AY120" s="18" t="s">
        <v>156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83</v>
      </c>
      <c r="BK120" s="217">
        <f>ROUND(I120*H120,2)</f>
        <v>0</v>
      </c>
      <c r="BL120" s="18" t="s">
        <v>321</v>
      </c>
      <c r="BM120" s="216" t="s">
        <v>2660</v>
      </c>
    </row>
    <row r="121" s="2" customFormat="1" ht="16.5" customHeight="1">
      <c r="A121" s="39"/>
      <c r="B121" s="40"/>
      <c r="C121" s="256" t="s">
        <v>454</v>
      </c>
      <c r="D121" s="256" t="s">
        <v>299</v>
      </c>
      <c r="E121" s="257" t="s">
        <v>2661</v>
      </c>
      <c r="F121" s="258" t="s">
        <v>2662</v>
      </c>
      <c r="G121" s="259" t="s">
        <v>546</v>
      </c>
      <c r="H121" s="260">
        <v>1</v>
      </c>
      <c r="I121" s="261"/>
      <c r="J121" s="262">
        <f>ROUND(I121*H121,2)</f>
        <v>0</v>
      </c>
      <c r="K121" s="258" t="s">
        <v>19</v>
      </c>
      <c r="L121" s="263"/>
      <c r="M121" s="264" t="s">
        <v>19</v>
      </c>
      <c r="N121" s="265" t="s">
        <v>46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414</v>
      </c>
      <c r="AT121" s="216" t="s">
        <v>299</v>
      </c>
      <c r="AU121" s="216" t="s">
        <v>85</v>
      </c>
      <c r="AY121" s="18" t="s">
        <v>156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83</v>
      </c>
      <c r="BK121" s="217">
        <f>ROUND(I121*H121,2)</f>
        <v>0</v>
      </c>
      <c r="BL121" s="18" t="s">
        <v>321</v>
      </c>
      <c r="BM121" s="216" t="s">
        <v>2663</v>
      </c>
    </row>
    <row r="122" s="2" customFormat="1" ht="16.5" customHeight="1">
      <c r="A122" s="39"/>
      <c r="B122" s="40"/>
      <c r="C122" s="205" t="s">
        <v>458</v>
      </c>
      <c r="D122" s="205" t="s">
        <v>159</v>
      </c>
      <c r="E122" s="206" t="s">
        <v>2664</v>
      </c>
      <c r="F122" s="207" t="s">
        <v>2665</v>
      </c>
      <c r="G122" s="208" t="s">
        <v>162</v>
      </c>
      <c r="H122" s="209">
        <v>48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46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321</v>
      </c>
      <c r="AT122" s="216" t="s">
        <v>159</v>
      </c>
      <c r="AU122" s="216" t="s">
        <v>85</v>
      </c>
      <c r="AY122" s="18" t="s">
        <v>156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83</v>
      </c>
      <c r="BK122" s="217">
        <f>ROUND(I122*H122,2)</f>
        <v>0</v>
      </c>
      <c r="BL122" s="18" t="s">
        <v>321</v>
      </c>
      <c r="BM122" s="216" t="s">
        <v>2666</v>
      </c>
    </row>
    <row r="123" s="2" customFormat="1" ht="16.5" customHeight="1">
      <c r="A123" s="39"/>
      <c r="B123" s="40"/>
      <c r="C123" s="205" t="s">
        <v>462</v>
      </c>
      <c r="D123" s="205" t="s">
        <v>159</v>
      </c>
      <c r="E123" s="206" t="s">
        <v>2667</v>
      </c>
      <c r="F123" s="207" t="s">
        <v>2668</v>
      </c>
      <c r="G123" s="208" t="s">
        <v>2249</v>
      </c>
      <c r="H123" s="209">
        <v>6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46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321</v>
      </c>
      <c r="AT123" s="216" t="s">
        <v>159</v>
      </c>
      <c r="AU123" s="216" t="s">
        <v>85</v>
      </c>
      <c r="AY123" s="18" t="s">
        <v>156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83</v>
      </c>
      <c r="BK123" s="217">
        <f>ROUND(I123*H123,2)</f>
        <v>0</v>
      </c>
      <c r="BL123" s="18" t="s">
        <v>321</v>
      </c>
      <c r="BM123" s="216" t="s">
        <v>2669</v>
      </c>
    </row>
    <row r="124" s="2" customFormat="1" ht="16.5" customHeight="1">
      <c r="A124" s="39"/>
      <c r="B124" s="40"/>
      <c r="C124" s="205" t="s">
        <v>466</v>
      </c>
      <c r="D124" s="205" t="s">
        <v>159</v>
      </c>
      <c r="E124" s="206" t="s">
        <v>2670</v>
      </c>
      <c r="F124" s="207" t="s">
        <v>2671</v>
      </c>
      <c r="G124" s="208" t="s">
        <v>2249</v>
      </c>
      <c r="H124" s="209">
        <v>1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46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321</v>
      </c>
      <c r="AT124" s="216" t="s">
        <v>159</v>
      </c>
      <c r="AU124" s="216" t="s">
        <v>85</v>
      </c>
      <c r="AY124" s="18" t="s">
        <v>156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83</v>
      </c>
      <c r="BK124" s="217">
        <f>ROUND(I124*H124,2)</f>
        <v>0</v>
      </c>
      <c r="BL124" s="18" t="s">
        <v>321</v>
      </c>
      <c r="BM124" s="216" t="s">
        <v>2672</v>
      </c>
    </row>
    <row r="125" s="2" customFormat="1" ht="16.5" customHeight="1">
      <c r="A125" s="39"/>
      <c r="B125" s="40"/>
      <c r="C125" s="205" t="s">
        <v>470</v>
      </c>
      <c r="D125" s="205" t="s">
        <v>159</v>
      </c>
      <c r="E125" s="206" t="s">
        <v>2673</v>
      </c>
      <c r="F125" s="207" t="s">
        <v>2674</v>
      </c>
      <c r="G125" s="208" t="s">
        <v>2249</v>
      </c>
      <c r="H125" s="209">
        <v>4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46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321</v>
      </c>
      <c r="AT125" s="216" t="s">
        <v>159</v>
      </c>
      <c r="AU125" s="216" t="s">
        <v>85</v>
      </c>
      <c r="AY125" s="18" t="s">
        <v>156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83</v>
      </c>
      <c r="BK125" s="217">
        <f>ROUND(I125*H125,2)</f>
        <v>0</v>
      </c>
      <c r="BL125" s="18" t="s">
        <v>321</v>
      </c>
      <c r="BM125" s="216" t="s">
        <v>2675</v>
      </c>
    </row>
    <row r="126" s="2" customFormat="1" ht="24.15" customHeight="1">
      <c r="A126" s="39"/>
      <c r="B126" s="40"/>
      <c r="C126" s="205" t="s">
        <v>475</v>
      </c>
      <c r="D126" s="205" t="s">
        <v>159</v>
      </c>
      <c r="E126" s="206" t="s">
        <v>583</v>
      </c>
      <c r="F126" s="207" t="s">
        <v>584</v>
      </c>
      <c r="G126" s="208" t="s">
        <v>429</v>
      </c>
      <c r="H126" s="266"/>
      <c r="I126" s="210"/>
      <c r="J126" s="211">
        <f>ROUND(I126*H126,2)</f>
        <v>0</v>
      </c>
      <c r="K126" s="207" t="s">
        <v>163</v>
      </c>
      <c r="L126" s="45"/>
      <c r="M126" s="212" t="s">
        <v>19</v>
      </c>
      <c r="N126" s="213" t="s">
        <v>46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321</v>
      </c>
      <c r="AT126" s="216" t="s">
        <v>159</v>
      </c>
      <c r="AU126" s="216" t="s">
        <v>85</v>
      </c>
      <c r="AY126" s="18" t="s">
        <v>156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83</v>
      </c>
      <c r="BK126" s="217">
        <f>ROUND(I126*H126,2)</f>
        <v>0</v>
      </c>
      <c r="BL126" s="18" t="s">
        <v>321</v>
      </c>
      <c r="BM126" s="216" t="s">
        <v>2676</v>
      </c>
    </row>
    <row r="127" s="2" customFormat="1">
      <c r="A127" s="39"/>
      <c r="B127" s="40"/>
      <c r="C127" s="41"/>
      <c r="D127" s="218" t="s">
        <v>166</v>
      </c>
      <c r="E127" s="41"/>
      <c r="F127" s="219" t="s">
        <v>586</v>
      </c>
      <c r="G127" s="41"/>
      <c r="H127" s="41"/>
      <c r="I127" s="220"/>
      <c r="J127" s="41"/>
      <c r="K127" s="41"/>
      <c r="L127" s="45"/>
      <c r="M127" s="275"/>
      <c r="N127" s="276"/>
      <c r="O127" s="270"/>
      <c r="P127" s="270"/>
      <c r="Q127" s="270"/>
      <c r="R127" s="270"/>
      <c r="S127" s="270"/>
      <c r="T127" s="277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166</v>
      </c>
      <c r="AU127" s="18" t="s">
        <v>85</v>
      </c>
    </row>
    <row r="128" s="2" customFormat="1" ht="6.96" customHeight="1">
      <c r="A128" s="39"/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9ePbb62xLlS4SqEjMmOfC3Pg2gKxUHjCOpTbZxqsg+JKZuMelUy8jpa96mwLnEIIqb2JCLfexTvGdSHr6NHNZw==" hashValue="DVGVqAvjqO1wqP8ZcMwevkphXblf2l44VAy+pfVq7J4aFy7S+A7Vl/ZYG013N4yDsIa8UnMIqxj3LxBZUytOXg==" algorithmName="SHA-512" password="CC35"/>
  <autoFilter ref="C80:K12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127" r:id="rId1" display="https://podminky.urs.cz/item/CS_URS_2022_01/99875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114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KKN a.s.- Objekt B - stavební úpravy lůžkového oddělení ortopedie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2677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22. 4. 2022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1691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1692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ROUND((SUM(BE86:BE135)),  2)</f>
        <v>0</v>
      </c>
      <c r="G33" s="39"/>
      <c r="H33" s="39"/>
      <c r="I33" s="149">
        <v>0.20999999999999999</v>
      </c>
      <c r="J33" s="148">
        <f>ROUND(((SUM(BE86:BE135))*I33),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ROUND((SUM(BF86:BF135)),  2)</f>
        <v>0</v>
      </c>
      <c r="G34" s="39"/>
      <c r="H34" s="39"/>
      <c r="I34" s="149">
        <v>0.14999999999999999</v>
      </c>
      <c r="J34" s="148">
        <f>ROUND(((SUM(BF86:BF135))*I34),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ROUND((SUM(BG86:BG135)),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ROUND((SUM(BH86:BH135)),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ROUND((SUM(BI86:BI135)),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KKN a.s.- Objekt B - stavební úpravy lůžkového oddělení ortopedie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05 - Vytápění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Karlovy Vary</v>
      </c>
      <c r="G52" s="41"/>
      <c r="H52" s="41"/>
      <c r="I52" s="33" t="s">
        <v>23</v>
      </c>
      <c r="J52" s="73" t="str">
        <f>IF(J12="","",J12)</f>
        <v>22. 4. 2022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KKN a.s. nem.Karlovy Vary,360 66 Karlovy Vary</v>
      </c>
      <c r="G54" s="41"/>
      <c r="H54" s="41"/>
      <c r="I54" s="33" t="s">
        <v>32</v>
      </c>
      <c r="J54" s="37" t="str">
        <f>E21</f>
        <v>Jan Sobotka,Kynšperk n.o.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I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118</v>
      </c>
      <c r="D57" s="163"/>
      <c r="E57" s="163"/>
      <c r="F57" s="163"/>
      <c r="G57" s="163"/>
      <c r="H57" s="163"/>
      <c r="I57" s="163"/>
      <c r="J57" s="164" t="s">
        <v>119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120</v>
      </c>
    </row>
    <row r="60" s="9" customFormat="1" ht="24.96" customHeight="1">
      <c r="A60" s="9"/>
      <c r="B60" s="166"/>
      <c r="C60" s="167"/>
      <c r="D60" s="168" t="s">
        <v>127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2678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2679</v>
      </c>
      <c r="E62" s="175"/>
      <c r="F62" s="175"/>
      <c r="G62" s="175"/>
      <c r="H62" s="175"/>
      <c r="I62" s="175"/>
      <c r="J62" s="176">
        <f>J97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130</v>
      </c>
      <c r="E63" s="175"/>
      <c r="F63" s="175"/>
      <c r="G63" s="175"/>
      <c r="H63" s="175"/>
      <c r="I63" s="175"/>
      <c r="J63" s="176">
        <f>J102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2680</v>
      </c>
      <c r="E64" s="175"/>
      <c r="F64" s="175"/>
      <c r="G64" s="175"/>
      <c r="H64" s="175"/>
      <c r="I64" s="175"/>
      <c r="J64" s="176">
        <f>J107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2681</v>
      </c>
      <c r="E65" s="175"/>
      <c r="F65" s="175"/>
      <c r="G65" s="175"/>
      <c r="H65" s="175"/>
      <c r="I65" s="175"/>
      <c r="J65" s="176">
        <f>J120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2265</v>
      </c>
      <c r="E66" s="169"/>
      <c r="F66" s="169"/>
      <c r="G66" s="169"/>
      <c r="H66" s="169"/>
      <c r="I66" s="169"/>
      <c r="J66" s="170">
        <f>J129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141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KKN a.s.- Objekt B - stavební úpravy lůžkového oddělení ortopedie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115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05 - Vytápění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Karlovy Vary</v>
      </c>
      <c r="G80" s="41"/>
      <c r="H80" s="41"/>
      <c r="I80" s="33" t="s">
        <v>23</v>
      </c>
      <c r="J80" s="73" t="str">
        <f>IF(J12="","",J12)</f>
        <v>22. 4. 2022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40.05" customHeight="1">
      <c r="A82" s="39"/>
      <c r="B82" s="40"/>
      <c r="C82" s="33" t="s">
        <v>25</v>
      </c>
      <c r="D82" s="41"/>
      <c r="E82" s="41"/>
      <c r="F82" s="28" t="str">
        <f>E15</f>
        <v>KKN a.s. nem.Karlovy Vary,360 66 Karlovy Vary</v>
      </c>
      <c r="G82" s="41"/>
      <c r="H82" s="41"/>
      <c r="I82" s="33" t="s">
        <v>32</v>
      </c>
      <c r="J82" s="37" t="str">
        <f>E21</f>
        <v>Jan Sobotka,Kynšperk n.o.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30</v>
      </c>
      <c r="D83" s="41"/>
      <c r="E83" s="41"/>
      <c r="F83" s="28" t="str">
        <f>IF(E18="","",E18)</f>
        <v>Vyplň údaj</v>
      </c>
      <c r="G83" s="41"/>
      <c r="H83" s="41"/>
      <c r="I83" s="33" t="s">
        <v>36</v>
      </c>
      <c r="J83" s="37" t="str">
        <f>E24</f>
        <v xml:space="preserve">I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142</v>
      </c>
      <c r="D85" s="181" t="s">
        <v>60</v>
      </c>
      <c r="E85" s="181" t="s">
        <v>56</v>
      </c>
      <c r="F85" s="181" t="s">
        <v>57</v>
      </c>
      <c r="G85" s="181" t="s">
        <v>143</v>
      </c>
      <c r="H85" s="181" t="s">
        <v>144</v>
      </c>
      <c r="I85" s="181" t="s">
        <v>145</v>
      </c>
      <c r="J85" s="181" t="s">
        <v>119</v>
      </c>
      <c r="K85" s="182" t="s">
        <v>146</v>
      </c>
      <c r="L85" s="183"/>
      <c r="M85" s="93" t="s">
        <v>19</v>
      </c>
      <c r="N85" s="94" t="s">
        <v>45</v>
      </c>
      <c r="O85" s="94" t="s">
        <v>147</v>
      </c>
      <c r="P85" s="94" t="s">
        <v>148</v>
      </c>
      <c r="Q85" s="94" t="s">
        <v>149</v>
      </c>
      <c r="R85" s="94" t="s">
        <v>150</v>
      </c>
      <c r="S85" s="94" t="s">
        <v>151</v>
      </c>
      <c r="T85" s="95" t="s">
        <v>152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153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P87+P129</f>
        <v>0</v>
      </c>
      <c r="Q86" s="97"/>
      <c r="R86" s="186">
        <f>R87+R129</f>
        <v>0.13684000000000002</v>
      </c>
      <c r="S86" s="97"/>
      <c r="T86" s="187">
        <f>T87+T129</f>
        <v>0.29974000000000001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74</v>
      </c>
      <c r="AU86" s="18" t="s">
        <v>120</v>
      </c>
      <c r="BK86" s="188">
        <f>BK87+BK129</f>
        <v>0</v>
      </c>
    </row>
    <row r="87" s="12" customFormat="1" ht="25.92" customHeight="1">
      <c r="A87" s="12"/>
      <c r="B87" s="189"/>
      <c r="C87" s="190"/>
      <c r="D87" s="191" t="s">
        <v>74</v>
      </c>
      <c r="E87" s="192" t="s">
        <v>402</v>
      </c>
      <c r="F87" s="192" t="s">
        <v>403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P88+P97+P102+P107+P120</f>
        <v>0</v>
      </c>
      <c r="Q87" s="197"/>
      <c r="R87" s="198">
        <f>R88+R97+R102+R107+R120</f>
        <v>0.13684000000000002</v>
      </c>
      <c r="S87" s="197"/>
      <c r="T87" s="199">
        <f>T88+T97+T102+T107+T120</f>
        <v>0.29974000000000001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85</v>
      </c>
      <c r="AT87" s="201" t="s">
        <v>74</v>
      </c>
      <c r="AU87" s="201" t="s">
        <v>75</v>
      </c>
      <c r="AY87" s="200" t="s">
        <v>156</v>
      </c>
      <c r="BK87" s="202">
        <f>BK88+BK97+BK102+BK107+BK120</f>
        <v>0</v>
      </c>
    </row>
    <row r="88" s="12" customFormat="1" ht="22.8" customHeight="1">
      <c r="A88" s="12"/>
      <c r="B88" s="189"/>
      <c r="C88" s="190"/>
      <c r="D88" s="191" t="s">
        <v>74</v>
      </c>
      <c r="E88" s="203" t="s">
        <v>2682</v>
      </c>
      <c r="F88" s="203" t="s">
        <v>2683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SUM(P89:P96)</f>
        <v>0</v>
      </c>
      <c r="Q88" s="197"/>
      <c r="R88" s="198">
        <f>SUM(R89:R96)</f>
        <v>0.018360000000000001</v>
      </c>
      <c r="S88" s="197"/>
      <c r="T88" s="199">
        <f>SUM(T89:T96)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85</v>
      </c>
      <c r="AT88" s="201" t="s">
        <v>74</v>
      </c>
      <c r="AU88" s="201" t="s">
        <v>83</v>
      </c>
      <c r="AY88" s="200" t="s">
        <v>156</v>
      </c>
      <c r="BK88" s="202">
        <f>SUM(BK89:BK96)</f>
        <v>0</v>
      </c>
    </row>
    <row r="89" s="2" customFormat="1" ht="16.5" customHeight="1">
      <c r="A89" s="39"/>
      <c r="B89" s="40"/>
      <c r="C89" s="205" t="s">
        <v>83</v>
      </c>
      <c r="D89" s="205" t="s">
        <v>159</v>
      </c>
      <c r="E89" s="206" t="s">
        <v>2684</v>
      </c>
      <c r="F89" s="207" t="s">
        <v>2685</v>
      </c>
      <c r="G89" s="208" t="s">
        <v>317</v>
      </c>
      <c r="H89" s="209">
        <v>36</v>
      </c>
      <c r="I89" s="210"/>
      <c r="J89" s="211">
        <f>ROUND(I89*H89,2)</f>
        <v>0</v>
      </c>
      <c r="K89" s="207" t="s">
        <v>163</v>
      </c>
      <c r="L89" s="45"/>
      <c r="M89" s="212" t="s">
        <v>19</v>
      </c>
      <c r="N89" s="213" t="s">
        <v>46</v>
      </c>
      <c r="O89" s="85"/>
      <c r="P89" s="214">
        <f>O89*H89</f>
        <v>0</v>
      </c>
      <c r="Q89" s="214">
        <v>0.00046000000000000001</v>
      </c>
      <c r="R89" s="214">
        <f>Q89*H89</f>
        <v>0.016560000000000002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321</v>
      </c>
      <c r="AT89" s="216" t="s">
        <v>159</v>
      </c>
      <c r="AU89" s="216" t="s">
        <v>85</v>
      </c>
      <c r="AY89" s="18" t="s">
        <v>156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83</v>
      </c>
      <c r="BK89" s="217">
        <f>ROUND(I89*H89,2)</f>
        <v>0</v>
      </c>
      <c r="BL89" s="18" t="s">
        <v>321</v>
      </c>
      <c r="BM89" s="216" t="s">
        <v>2686</v>
      </c>
    </row>
    <row r="90" s="2" customFormat="1">
      <c r="A90" s="39"/>
      <c r="B90" s="40"/>
      <c r="C90" s="41"/>
      <c r="D90" s="218" t="s">
        <v>166</v>
      </c>
      <c r="E90" s="41"/>
      <c r="F90" s="219" t="s">
        <v>2687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166</v>
      </c>
      <c r="AU90" s="18" t="s">
        <v>85</v>
      </c>
    </row>
    <row r="91" s="2" customFormat="1" ht="16.5" customHeight="1">
      <c r="A91" s="39"/>
      <c r="B91" s="40"/>
      <c r="C91" s="205" t="s">
        <v>85</v>
      </c>
      <c r="D91" s="205" t="s">
        <v>159</v>
      </c>
      <c r="E91" s="206" t="s">
        <v>2688</v>
      </c>
      <c r="F91" s="207" t="s">
        <v>2689</v>
      </c>
      <c r="G91" s="208" t="s">
        <v>317</v>
      </c>
      <c r="H91" s="209">
        <v>36</v>
      </c>
      <c r="I91" s="210"/>
      <c r="J91" s="211">
        <f>ROUND(I91*H91,2)</f>
        <v>0</v>
      </c>
      <c r="K91" s="207" t="s">
        <v>163</v>
      </c>
      <c r="L91" s="45"/>
      <c r="M91" s="212" t="s">
        <v>19</v>
      </c>
      <c r="N91" s="213" t="s">
        <v>46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321</v>
      </c>
      <c r="AT91" s="216" t="s">
        <v>159</v>
      </c>
      <c r="AU91" s="216" t="s">
        <v>85</v>
      </c>
      <c r="AY91" s="18" t="s">
        <v>156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83</v>
      </c>
      <c r="BK91" s="217">
        <f>ROUND(I91*H91,2)</f>
        <v>0</v>
      </c>
      <c r="BL91" s="18" t="s">
        <v>321</v>
      </c>
      <c r="BM91" s="216" t="s">
        <v>2690</v>
      </c>
    </row>
    <row r="92" s="2" customFormat="1">
      <c r="A92" s="39"/>
      <c r="B92" s="40"/>
      <c r="C92" s="41"/>
      <c r="D92" s="218" t="s">
        <v>166</v>
      </c>
      <c r="E92" s="41"/>
      <c r="F92" s="219" t="s">
        <v>2691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166</v>
      </c>
      <c r="AU92" s="18" t="s">
        <v>85</v>
      </c>
    </row>
    <row r="93" s="2" customFormat="1" ht="24.15" customHeight="1">
      <c r="A93" s="39"/>
      <c r="B93" s="40"/>
      <c r="C93" s="205" t="s">
        <v>157</v>
      </c>
      <c r="D93" s="205" t="s">
        <v>159</v>
      </c>
      <c r="E93" s="206" t="s">
        <v>2692</v>
      </c>
      <c r="F93" s="207" t="s">
        <v>2693</v>
      </c>
      <c r="G93" s="208" t="s">
        <v>317</v>
      </c>
      <c r="H93" s="209">
        <v>36</v>
      </c>
      <c r="I93" s="210"/>
      <c r="J93" s="211">
        <f>ROUND(I93*H93,2)</f>
        <v>0</v>
      </c>
      <c r="K93" s="207" t="s">
        <v>163</v>
      </c>
      <c r="L93" s="45"/>
      <c r="M93" s="212" t="s">
        <v>19</v>
      </c>
      <c r="N93" s="213" t="s">
        <v>46</v>
      </c>
      <c r="O93" s="85"/>
      <c r="P93" s="214">
        <f>O93*H93</f>
        <v>0</v>
      </c>
      <c r="Q93" s="214">
        <v>5.0000000000000002E-05</v>
      </c>
      <c r="R93" s="214">
        <f>Q93*H93</f>
        <v>0.0018000000000000002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321</v>
      </c>
      <c r="AT93" s="216" t="s">
        <v>159</v>
      </c>
      <c r="AU93" s="216" t="s">
        <v>85</v>
      </c>
      <c r="AY93" s="18" t="s">
        <v>156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83</v>
      </c>
      <c r="BK93" s="217">
        <f>ROUND(I93*H93,2)</f>
        <v>0</v>
      </c>
      <c r="BL93" s="18" t="s">
        <v>321</v>
      </c>
      <c r="BM93" s="216" t="s">
        <v>2694</v>
      </c>
    </row>
    <row r="94" s="2" customFormat="1">
      <c r="A94" s="39"/>
      <c r="B94" s="40"/>
      <c r="C94" s="41"/>
      <c r="D94" s="218" t="s">
        <v>166</v>
      </c>
      <c r="E94" s="41"/>
      <c r="F94" s="219" t="s">
        <v>2695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166</v>
      </c>
      <c r="AU94" s="18" t="s">
        <v>85</v>
      </c>
    </row>
    <row r="95" s="2" customFormat="1" ht="24.15" customHeight="1">
      <c r="A95" s="39"/>
      <c r="B95" s="40"/>
      <c r="C95" s="205" t="s">
        <v>164</v>
      </c>
      <c r="D95" s="205" t="s">
        <v>159</v>
      </c>
      <c r="E95" s="206" t="s">
        <v>2696</v>
      </c>
      <c r="F95" s="207" t="s">
        <v>2697</v>
      </c>
      <c r="G95" s="208" t="s">
        <v>429</v>
      </c>
      <c r="H95" s="266"/>
      <c r="I95" s="210"/>
      <c r="J95" s="211">
        <f>ROUND(I95*H95,2)</f>
        <v>0</v>
      </c>
      <c r="K95" s="207" t="s">
        <v>163</v>
      </c>
      <c r="L95" s="45"/>
      <c r="M95" s="212" t="s">
        <v>19</v>
      </c>
      <c r="N95" s="213" t="s">
        <v>46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321</v>
      </c>
      <c r="AT95" s="216" t="s">
        <v>159</v>
      </c>
      <c r="AU95" s="216" t="s">
        <v>85</v>
      </c>
      <c r="AY95" s="18" t="s">
        <v>156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83</v>
      </c>
      <c r="BK95" s="217">
        <f>ROUND(I95*H95,2)</f>
        <v>0</v>
      </c>
      <c r="BL95" s="18" t="s">
        <v>321</v>
      </c>
      <c r="BM95" s="216" t="s">
        <v>2698</v>
      </c>
    </row>
    <row r="96" s="2" customFormat="1">
      <c r="A96" s="39"/>
      <c r="B96" s="40"/>
      <c r="C96" s="41"/>
      <c r="D96" s="218" t="s">
        <v>166</v>
      </c>
      <c r="E96" s="41"/>
      <c r="F96" s="219" t="s">
        <v>2699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166</v>
      </c>
      <c r="AU96" s="18" t="s">
        <v>85</v>
      </c>
    </row>
    <row r="97" s="12" customFormat="1" ht="22.8" customHeight="1">
      <c r="A97" s="12"/>
      <c r="B97" s="189"/>
      <c r="C97" s="190"/>
      <c r="D97" s="191" t="s">
        <v>74</v>
      </c>
      <c r="E97" s="203" t="s">
        <v>2700</v>
      </c>
      <c r="F97" s="203" t="s">
        <v>2701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SUM(P98:P101)</f>
        <v>0</v>
      </c>
      <c r="Q97" s="197"/>
      <c r="R97" s="198">
        <f>SUM(R98:R101)</f>
        <v>0.098720000000000002</v>
      </c>
      <c r="S97" s="197"/>
      <c r="T97" s="199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85</v>
      </c>
      <c r="AT97" s="201" t="s">
        <v>74</v>
      </c>
      <c r="AU97" s="201" t="s">
        <v>83</v>
      </c>
      <c r="AY97" s="200" t="s">
        <v>156</v>
      </c>
      <c r="BK97" s="202">
        <f>SUM(BK98:BK101)</f>
        <v>0</v>
      </c>
    </row>
    <row r="98" s="2" customFormat="1" ht="16.5" customHeight="1">
      <c r="A98" s="39"/>
      <c r="B98" s="40"/>
      <c r="C98" s="205" t="s">
        <v>216</v>
      </c>
      <c r="D98" s="205" t="s">
        <v>159</v>
      </c>
      <c r="E98" s="206" t="s">
        <v>2702</v>
      </c>
      <c r="F98" s="207" t="s">
        <v>2703</v>
      </c>
      <c r="G98" s="208" t="s">
        <v>295</v>
      </c>
      <c r="H98" s="209">
        <v>8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46</v>
      </c>
      <c r="O98" s="85"/>
      <c r="P98" s="214">
        <f>O98*H98</f>
        <v>0</v>
      </c>
      <c r="Q98" s="214">
        <v>0.0061700000000000001</v>
      </c>
      <c r="R98" s="214">
        <f>Q98*H98</f>
        <v>0.049360000000000001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321</v>
      </c>
      <c r="AT98" s="216" t="s">
        <v>159</v>
      </c>
      <c r="AU98" s="216" t="s">
        <v>85</v>
      </c>
      <c r="AY98" s="18" t="s">
        <v>156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83</v>
      </c>
      <c r="BK98" s="217">
        <f>ROUND(I98*H98,2)</f>
        <v>0</v>
      </c>
      <c r="BL98" s="18" t="s">
        <v>321</v>
      </c>
      <c r="BM98" s="216" t="s">
        <v>2704</v>
      </c>
    </row>
    <row r="99" s="2" customFormat="1" ht="16.5" customHeight="1">
      <c r="A99" s="39"/>
      <c r="B99" s="40"/>
      <c r="C99" s="205" t="s">
        <v>171</v>
      </c>
      <c r="D99" s="205" t="s">
        <v>159</v>
      </c>
      <c r="E99" s="206" t="s">
        <v>2705</v>
      </c>
      <c r="F99" s="207" t="s">
        <v>2706</v>
      </c>
      <c r="G99" s="208" t="s">
        <v>295</v>
      </c>
      <c r="H99" s="209">
        <v>8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46</v>
      </c>
      <c r="O99" s="85"/>
      <c r="P99" s="214">
        <f>O99*H99</f>
        <v>0</v>
      </c>
      <c r="Q99" s="214">
        <v>0.0061700000000000001</v>
      </c>
      <c r="R99" s="214">
        <f>Q99*H99</f>
        <v>0.049360000000000001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321</v>
      </c>
      <c r="AT99" s="216" t="s">
        <v>159</v>
      </c>
      <c r="AU99" s="216" t="s">
        <v>85</v>
      </c>
      <c r="AY99" s="18" t="s">
        <v>156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83</v>
      </c>
      <c r="BK99" s="217">
        <f>ROUND(I99*H99,2)</f>
        <v>0</v>
      </c>
      <c r="BL99" s="18" t="s">
        <v>321</v>
      </c>
      <c r="BM99" s="216" t="s">
        <v>2707</v>
      </c>
    </row>
    <row r="100" s="2" customFormat="1" ht="24.15" customHeight="1">
      <c r="A100" s="39"/>
      <c r="B100" s="40"/>
      <c r="C100" s="205" t="s">
        <v>225</v>
      </c>
      <c r="D100" s="205" t="s">
        <v>159</v>
      </c>
      <c r="E100" s="206" t="s">
        <v>2708</v>
      </c>
      <c r="F100" s="207" t="s">
        <v>2709</v>
      </c>
      <c r="G100" s="208" t="s">
        <v>429</v>
      </c>
      <c r="H100" s="266"/>
      <c r="I100" s="210"/>
      <c r="J100" s="211">
        <f>ROUND(I100*H100,2)</f>
        <v>0</v>
      </c>
      <c r="K100" s="207" t="s">
        <v>163</v>
      </c>
      <c r="L100" s="45"/>
      <c r="M100" s="212" t="s">
        <v>19</v>
      </c>
      <c r="N100" s="213" t="s">
        <v>46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321</v>
      </c>
      <c r="AT100" s="216" t="s">
        <v>159</v>
      </c>
      <c r="AU100" s="216" t="s">
        <v>85</v>
      </c>
      <c r="AY100" s="18" t="s">
        <v>156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83</v>
      </c>
      <c r="BK100" s="217">
        <f>ROUND(I100*H100,2)</f>
        <v>0</v>
      </c>
      <c r="BL100" s="18" t="s">
        <v>321</v>
      </c>
      <c r="BM100" s="216" t="s">
        <v>2710</v>
      </c>
    </row>
    <row r="101" s="2" customFormat="1">
      <c r="A101" s="39"/>
      <c r="B101" s="40"/>
      <c r="C101" s="41"/>
      <c r="D101" s="218" t="s">
        <v>166</v>
      </c>
      <c r="E101" s="41"/>
      <c r="F101" s="219" t="s">
        <v>2711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166</v>
      </c>
      <c r="AU101" s="18" t="s">
        <v>85</v>
      </c>
    </row>
    <row r="102" s="12" customFormat="1" ht="22.8" customHeight="1">
      <c r="A102" s="12"/>
      <c r="B102" s="189"/>
      <c r="C102" s="190"/>
      <c r="D102" s="191" t="s">
        <v>74</v>
      </c>
      <c r="E102" s="203" t="s">
        <v>535</v>
      </c>
      <c r="F102" s="203" t="s">
        <v>536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SUM(P103:P106)</f>
        <v>0</v>
      </c>
      <c r="Q102" s="197"/>
      <c r="R102" s="198">
        <f>SUM(R103:R106)</f>
        <v>0</v>
      </c>
      <c r="S102" s="197"/>
      <c r="T102" s="199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85</v>
      </c>
      <c r="AT102" s="201" t="s">
        <v>74</v>
      </c>
      <c r="AU102" s="201" t="s">
        <v>83</v>
      </c>
      <c r="AY102" s="200" t="s">
        <v>156</v>
      </c>
      <c r="BK102" s="202">
        <f>SUM(BK103:BK106)</f>
        <v>0</v>
      </c>
    </row>
    <row r="103" s="2" customFormat="1" ht="16.5" customHeight="1">
      <c r="A103" s="39"/>
      <c r="B103" s="40"/>
      <c r="C103" s="205" t="s">
        <v>243</v>
      </c>
      <c r="D103" s="205" t="s">
        <v>159</v>
      </c>
      <c r="E103" s="206" t="s">
        <v>2712</v>
      </c>
      <c r="F103" s="207" t="s">
        <v>2713</v>
      </c>
      <c r="G103" s="208" t="s">
        <v>295</v>
      </c>
      <c r="H103" s="209">
        <v>6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46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321</v>
      </c>
      <c r="AT103" s="216" t="s">
        <v>159</v>
      </c>
      <c r="AU103" s="216" t="s">
        <v>85</v>
      </c>
      <c r="AY103" s="18" t="s">
        <v>156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83</v>
      </c>
      <c r="BK103" s="217">
        <f>ROUND(I103*H103,2)</f>
        <v>0</v>
      </c>
      <c r="BL103" s="18" t="s">
        <v>321</v>
      </c>
      <c r="BM103" s="216" t="s">
        <v>2714</v>
      </c>
    </row>
    <row r="104" s="2" customFormat="1" ht="16.5" customHeight="1">
      <c r="A104" s="39"/>
      <c r="B104" s="40"/>
      <c r="C104" s="205" t="s">
        <v>260</v>
      </c>
      <c r="D104" s="205" t="s">
        <v>159</v>
      </c>
      <c r="E104" s="206" t="s">
        <v>2715</v>
      </c>
      <c r="F104" s="207" t="s">
        <v>2716</v>
      </c>
      <c r="G104" s="208" t="s">
        <v>295</v>
      </c>
      <c r="H104" s="209">
        <v>2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46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321</v>
      </c>
      <c r="AT104" s="216" t="s">
        <v>159</v>
      </c>
      <c r="AU104" s="216" t="s">
        <v>85</v>
      </c>
      <c r="AY104" s="18" t="s">
        <v>156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83</v>
      </c>
      <c r="BK104" s="217">
        <f>ROUND(I104*H104,2)</f>
        <v>0</v>
      </c>
      <c r="BL104" s="18" t="s">
        <v>321</v>
      </c>
      <c r="BM104" s="216" t="s">
        <v>2717</v>
      </c>
    </row>
    <row r="105" s="2" customFormat="1" ht="24.15" customHeight="1">
      <c r="A105" s="39"/>
      <c r="B105" s="40"/>
      <c r="C105" s="205" t="s">
        <v>110</v>
      </c>
      <c r="D105" s="205" t="s">
        <v>159</v>
      </c>
      <c r="E105" s="206" t="s">
        <v>562</v>
      </c>
      <c r="F105" s="207" t="s">
        <v>563</v>
      </c>
      <c r="G105" s="208" t="s">
        <v>429</v>
      </c>
      <c r="H105" s="266"/>
      <c r="I105" s="210"/>
      <c r="J105" s="211">
        <f>ROUND(I105*H105,2)</f>
        <v>0</v>
      </c>
      <c r="K105" s="207" t="s">
        <v>163</v>
      </c>
      <c r="L105" s="45"/>
      <c r="M105" s="212" t="s">
        <v>19</v>
      </c>
      <c r="N105" s="213" t="s">
        <v>46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321</v>
      </c>
      <c r="AT105" s="216" t="s">
        <v>159</v>
      </c>
      <c r="AU105" s="216" t="s">
        <v>85</v>
      </c>
      <c r="AY105" s="18" t="s">
        <v>156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83</v>
      </c>
      <c r="BK105" s="217">
        <f>ROUND(I105*H105,2)</f>
        <v>0</v>
      </c>
      <c r="BL105" s="18" t="s">
        <v>321</v>
      </c>
      <c r="BM105" s="216" t="s">
        <v>2718</v>
      </c>
    </row>
    <row r="106" s="2" customFormat="1">
      <c r="A106" s="39"/>
      <c r="B106" s="40"/>
      <c r="C106" s="41"/>
      <c r="D106" s="218" t="s">
        <v>166</v>
      </c>
      <c r="E106" s="41"/>
      <c r="F106" s="219" t="s">
        <v>565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85</v>
      </c>
    </row>
    <row r="107" s="12" customFormat="1" ht="22.8" customHeight="1">
      <c r="A107" s="12"/>
      <c r="B107" s="189"/>
      <c r="C107" s="190"/>
      <c r="D107" s="191" t="s">
        <v>74</v>
      </c>
      <c r="E107" s="203" t="s">
        <v>2719</v>
      </c>
      <c r="F107" s="203" t="s">
        <v>2720</v>
      </c>
      <c r="G107" s="190"/>
      <c r="H107" s="190"/>
      <c r="I107" s="193"/>
      <c r="J107" s="204">
        <f>BK107</f>
        <v>0</v>
      </c>
      <c r="K107" s="190"/>
      <c r="L107" s="195"/>
      <c r="M107" s="196"/>
      <c r="N107" s="197"/>
      <c r="O107" s="197"/>
      <c r="P107" s="198">
        <f>SUM(P108:P119)</f>
        <v>0</v>
      </c>
      <c r="Q107" s="197"/>
      <c r="R107" s="198">
        <f>SUM(R108:R119)</f>
        <v>0.0034399999999999999</v>
      </c>
      <c r="S107" s="197"/>
      <c r="T107" s="199">
        <f>SUM(T108:T119)</f>
        <v>0.29974000000000001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0" t="s">
        <v>85</v>
      </c>
      <c r="AT107" s="201" t="s">
        <v>74</v>
      </c>
      <c r="AU107" s="201" t="s">
        <v>83</v>
      </c>
      <c r="AY107" s="200" t="s">
        <v>156</v>
      </c>
      <c r="BK107" s="202">
        <f>SUM(BK108:BK119)</f>
        <v>0</v>
      </c>
    </row>
    <row r="108" s="2" customFormat="1" ht="24.15" customHeight="1">
      <c r="A108" s="39"/>
      <c r="B108" s="40"/>
      <c r="C108" s="205" t="s">
        <v>270</v>
      </c>
      <c r="D108" s="205" t="s">
        <v>159</v>
      </c>
      <c r="E108" s="206" t="s">
        <v>2721</v>
      </c>
      <c r="F108" s="207" t="s">
        <v>2722</v>
      </c>
      <c r="G108" s="208" t="s">
        <v>317</v>
      </c>
      <c r="H108" s="209">
        <v>28</v>
      </c>
      <c r="I108" s="210"/>
      <c r="J108" s="211">
        <f>ROUND(I108*H108,2)</f>
        <v>0</v>
      </c>
      <c r="K108" s="207" t="s">
        <v>163</v>
      </c>
      <c r="L108" s="45"/>
      <c r="M108" s="212" t="s">
        <v>19</v>
      </c>
      <c r="N108" s="213" t="s">
        <v>46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0.00042000000000000002</v>
      </c>
      <c r="T108" s="215">
        <f>S108*H108</f>
        <v>0.01176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321</v>
      </c>
      <c r="AT108" s="216" t="s">
        <v>159</v>
      </c>
      <c r="AU108" s="216" t="s">
        <v>85</v>
      </c>
      <c r="AY108" s="18" t="s">
        <v>156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83</v>
      </c>
      <c r="BK108" s="217">
        <f>ROUND(I108*H108,2)</f>
        <v>0</v>
      </c>
      <c r="BL108" s="18" t="s">
        <v>321</v>
      </c>
      <c r="BM108" s="216" t="s">
        <v>2723</v>
      </c>
    </row>
    <row r="109" s="2" customFormat="1">
      <c r="A109" s="39"/>
      <c r="B109" s="40"/>
      <c r="C109" s="41"/>
      <c r="D109" s="218" t="s">
        <v>166</v>
      </c>
      <c r="E109" s="41"/>
      <c r="F109" s="219" t="s">
        <v>2724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166</v>
      </c>
      <c r="AU109" s="18" t="s">
        <v>85</v>
      </c>
    </row>
    <row r="110" s="2" customFormat="1" ht="16.5" customHeight="1">
      <c r="A110" s="39"/>
      <c r="B110" s="40"/>
      <c r="C110" s="205" t="s">
        <v>292</v>
      </c>
      <c r="D110" s="205" t="s">
        <v>159</v>
      </c>
      <c r="E110" s="206" t="s">
        <v>2725</v>
      </c>
      <c r="F110" s="207" t="s">
        <v>2726</v>
      </c>
      <c r="G110" s="208" t="s">
        <v>317</v>
      </c>
      <c r="H110" s="209">
        <v>28</v>
      </c>
      <c r="I110" s="210"/>
      <c r="J110" s="211">
        <f>ROUND(I110*H110,2)</f>
        <v>0</v>
      </c>
      <c r="K110" s="207" t="s">
        <v>163</v>
      </c>
      <c r="L110" s="45"/>
      <c r="M110" s="212" t="s">
        <v>19</v>
      </c>
      <c r="N110" s="213" t="s">
        <v>46</v>
      </c>
      <c r="O110" s="85"/>
      <c r="P110" s="214">
        <f>O110*H110</f>
        <v>0</v>
      </c>
      <c r="Q110" s="214">
        <v>3.0000000000000001E-05</v>
      </c>
      <c r="R110" s="214">
        <f>Q110*H110</f>
        <v>0.00084000000000000003</v>
      </c>
      <c r="S110" s="214">
        <v>0.00106</v>
      </c>
      <c r="T110" s="215">
        <f>S110*H110</f>
        <v>0.029679999999999998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321</v>
      </c>
      <c r="AT110" s="216" t="s">
        <v>159</v>
      </c>
      <c r="AU110" s="216" t="s">
        <v>85</v>
      </c>
      <c r="AY110" s="18" t="s">
        <v>156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83</v>
      </c>
      <c r="BK110" s="217">
        <f>ROUND(I110*H110,2)</f>
        <v>0</v>
      </c>
      <c r="BL110" s="18" t="s">
        <v>321</v>
      </c>
      <c r="BM110" s="216" t="s">
        <v>2727</v>
      </c>
    </row>
    <row r="111" s="2" customFormat="1">
      <c r="A111" s="39"/>
      <c r="B111" s="40"/>
      <c r="C111" s="41"/>
      <c r="D111" s="218" t="s">
        <v>166</v>
      </c>
      <c r="E111" s="41"/>
      <c r="F111" s="219" t="s">
        <v>2728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166</v>
      </c>
      <c r="AU111" s="18" t="s">
        <v>85</v>
      </c>
    </row>
    <row r="112" s="2" customFormat="1" ht="16.5" customHeight="1">
      <c r="A112" s="39"/>
      <c r="B112" s="40"/>
      <c r="C112" s="205" t="s">
        <v>298</v>
      </c>
      <c r="D112" s="205" t="s">
        <v>159</v>
      </c>
      <c r="E112" s="206" t="s">
        <v>2729</v>
      </c>
      <c r="F112" s="207" t="s">
        <v>2730</v>
      </c>
      <c r="G112" s="208" t="s">
        <v>295</v>
      </c>
      <c r="H112" s="209">
        <v>20</v>
      </c>
      <c r="I112" s="210"/>
      <c r="J112" s="211">
        <f>ROUND(I112*H112,2)</f>
        <v>0</v>
      </c>
      <c r="K112" s="207" t="s">
        <v>163</v>
      </c>
      <c r="L112" s="45"/>
      <c r="M112" s="212" t="s">
        <v>19</v>
      </c>
      <c r="N112" s="213" t="s">
        <v>46</v>
      </c>
      <c r="O112" s="85"/>
      <c r="P112" s="214">
        <f>O112*H112</f>
        <v>0</v>
      </c>
      <c r="Q112" s="214">
        <v>9.0000000000000006E-05</v>
      </c>
      <c r="R112" s="214">
        <f>Q112*H112</f>
        <v>0.0018000000000000002</v>
      </c>
      <c r="S112" s="214">
        <v>0.00044999999999999999</v>
      </c>
      <c r="T112" s="215">
        <f>S112*H112</f>
        <v>0.0089999999999999993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321</v>
      </c>
      <c r="AT112" s="216" t="s">
        <v>159</v>
      </c>
      <c r="AU112" s="216" t="s">
        <v>85</v>
      </c>
      <c r="AY112" s="18" t="s">
        <v>156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83</v>
      </c>
      <c r="BK112" s="217">
        <f>ROUND(I112*H112,2)</f>
        <v>0</v>
      </c>
      <c r="BL112" s="18" t="s">
        <v>321</v>
      </c>
      <c r="BM112" s="216" t="s">
        <v>2731</v>
      </c>
    </row>
    <row r="113" s="2" customFormat="1">
      <c r="A113" s="39"/>
      <c r="B113" s="40"/>
      <c r="C113" s="41"/>
      <c r="D113" s="218" t="s">
        <v>166</v>
      </c>
      <c r="E113" s="41"/>
      <c r="F113" s="219" t="s">
        <v>2732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166</v>
      </c>
      <c r="AU113" s="18" t="s">
        <v>85</v>
      </c>
    </row>
    <row r="114" s="2" customFormat="1" ht="16.5" customHeight="1">
      <c r="A114" s="39"/>
      <c r="B114" s="40"/>
      <c r="C114" s="205" t="s">
        <v>303</v>
      </c>
      <c r="D114" s="205" t="s">
        <v>159</v>
      </c>
      <c r="E114" s="206" t="s">
        <v>2733</v>
      </c>
      <c r="F114" s="207" t="s">
        <v>2734</v>
      </c>
      <c r="G114" s="208" t="s">
        <v>295</v>
      </c>
      <c r="H114" s="209">
        <v>10</v>
      </c>
      <c r="I114" s="210"/>
      <c r="J114" s="211">
        <f>ROUND(I114*H114,2)</f>
        <v>0</v>
      </c>
      <c r="K114" s="207" t="s">
        <v>163</v>
      </c>
      <c r="L114" s="45"/>
      <c r="M114" s="212" t="s">
        <v>19</v>
      </c>
      <c r="N114" s="213" t="s">
        <v>46</v>
      </c>
      <c r="O114" s="85"/>
      <c r="P114" s="214">
        <f>O114*H114</f>
        <v>0</v>
      </c>
      <c r="Q114" s="214">
        <v>8.0000000000000007E-05</v>
      </c>
      <c r="R114" s="214">
        <f>Q114*H114</f>
        <v>0.00080000000000000004</v>
      </c>
      <c r="S114" s="214">
        <v>0.024930000000000001</v>
      </c>
      <c r="T114" s="215">
        <f>S114*H114</f>
        <v>0.24930000000000002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321</v>
      </c>
      <c r="AT114" s="216" t="s">
        <v>159</v>
      </c>
      <c r="AU114" s="216" t="s">
        <v>85</v>
      </c>
      <c r="AY114" s="18" t="s">
        <v>156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83</v>
      </c>
      <c r="BK114" s="217">
        <f>ROUND(I114*H114,2)</f>
        <v>0</v>
      </c>
      <c r="BL114" s="18" t="s">
        <v>321</v>
      </c>
      <c r="BM114" s="216" t="s">
        <v>2735</v>
      </c>
    </row>
    <row r="115" s="2" customFormat="1">
      <c r="A115" s="39"/>
      <c r="B115" s="40"/>
      <c r="C115" s="41"/>
      <c r="D115" s="218" t="s">
        <v>166</v>
      </c>
      <c r="E115" s="41"/>
      <c r="F115" s="219" t="s">
        <v>2736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166</v>
      </c>
      <c r="AU115" s="18" t="s">
        <v>85</v>
      </c>
    </row>
    <row r="116" s="2" customFormat="1" ht="16.5" customHeight="1">
      <c r="A116" s="39"/>
      <c r="B116" s="40"/>
      <c r="C116" s="205" t="s">
        <v>8</v>
      </c>
      <c r="D116" s="205" t="s">
        <v>159</v>
      </c>
      <c r="E116" s="206" t="s">
        <v>2737</v>
      </c>
      <c r="F116" s="207" t="s">
        <v>2738</v>
      </c>
      <c r="G116" s="208" t="s">
        <v>162</v>
      </c>
      <c r="H116" s="209">
        <v>20</v>
      </c>
      <c r="I116" s="210"/>
      <c r="J116" s="211">
        <f>ROUND(I116*H116,2)</f>
        <v>0</v>
      </c>
      <c r="K116" s="207" t="s">
        <v>163</v>
      </c>
      <c r="L116" s="45"/>
      <c r="M116" s="212" t="s">
        <v>19</v>
      </c>
      <c r="N116" s="213" t="s">
        <v>46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321</v>
      </c>
      <c r="AT116" s="216" t="s">
        <v>159</v>
      </c>
      <c r="AU116" s="216" t="s">
        <v>85</v>
      </c>
      <c r="AY116" s="18" t="s">
        <v>156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83</v>
      </c>
      <c r="BK116" s="217">
        <f>ROUND(I116*H116,2)</f>
        <v>0</v>
      </c>
      <c r="BL116" s="18" t="s">
        <v>321</v>
      </c>
      <c r="BM116" s="216" t="s">
        <v>2739</v>
      </c>
    </row>
    <row r="117" s="2" customFormat="1">
      <c r="A117" s="39"/>
      <c r="B117" s="40"/>
      <c r="C117" s="41"/>
      <c r="D117" s="218" t="s">
        <v>166</v>
      </c>
      <c r="E117" s="41"/>
      <c r="F117" s="219" t="s">
        <v>2740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166</v>
      </c>
      <c r="AU117" s="18" t="s">
        <v>85</v>
      </c>
    </row>
    <row r="118" s="2" customFormat="1" ht="24.15" customHeight="1">
      <c r="A118" s="39"/>
      <c r="B118" s="40"/>
      <c r="C118" s="205" t="s">
        <v>321</v>
      </c>
      <c r="D118" s="205" t="s">
        <v>159</v>
      </c>
      <c r="E118" s="206" t="s">
        <v>2741</v>
      </c>
      <c r="F118" s="207" t="s">
        <v>2742</v>
      </c>
      <c r="G118" s="208" t="s">
        <v>228</v>
      </c>
      <c r="H118" s="209">
        <v>0.13700000000000001</v>
      </c>
      <c r="I118" s="210"/>
      <c r="J118" s="211">
        <f>ROUND(I118*H118,2)</f>
        <v>0</v>
      </c>
      <c r="K118" s="207" t="s">
        <v>163</v>
      </c>
      <c r="L118" s="45"/>
      <c r="M118" s="212" t="s">
        <v>19</v>
      </c>
      <c r="N118" s="213" t="s">
        <v>46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321</v>
      </c>
      <c r="AT118" s="216" t="s">
        <v>159</v>
      </c>
      <c r="AU118" s="216" t="s">
        <v>85</v>
      </c>
      <c r="AY118" s="18" t="s">
        <v>156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83</v>
      </c>
      <c r="BK118" s="217">
        <f>ROUND(I118*H118,2)</f>
        <v>0</v>
      </c>
      <c r="BL118" s="18" t="s">
        <v>321</v>
      </c>
      <c r="BM118" s="216" t="s">
        <v>2743</v>
      </c>
    </row>
    <row r="119" s="2" customFormat="1">
      <c r="A119" s="39"/>
      <c r="B119" s="40"/>
      <c r="C119" s="41"/>
      <c r="D119" s="218" t="s">
        <v>166</v>
      </c>
      <c r="E119" s="41"/>
      <c r="F119" s="219" t="s">
        <v>2744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166</v>
      </c>
      <c r="AU119" s="18" t="s">
        <v>85</v>
      </c>
    </row>
    <row r="120" s="12" customFormat="1" ht="22.8" customHeight="1">
      <c r="A120" s="12"/>
      <c r="B120" s="189"/>
      <c r="C120" s="190"/>
      <c r="D120" s="191" t="s">
        <v>74</v>
      </c>
      <c r="E120" s="203" t="s">
        <v>2745</v>
      </c>
      <c r="F120" s="203" t="s">
        <v>2746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SUM(P121:P128)</f>
        <v>0</v>
      </c>
      <c r="Q120" s="197"/>
      <c r="R120" s="198">
        <f>SUM(R121:R128)</f>
        <v>0.016320000000000001</v>
      </c>
      <c r="S120" s="197"/>
      <c r="T120" s="199">
        <f>SUM(T121:T128)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85</v>
      </c>
      <c r="AT120" s="201" t="s">
        <v>74</v>
      </c>
      <c r="AU120" s="201" t="s">
        <v>83</v>
      </c>
      <c r="AY120" s="200" t="s">
        <v>156</v>
      </c>
      <c r="BK120" s="202">
        <f>SUM(BK121:BK128)</f>
        <v>0</v>
      </c>
    </row>
    <row r="121" s="2" customFormat="1" ht="24.15" customHeight="1">
      <c r="A121" s="39"/>
      <c r="B121" s="40"/>
      <c r="C121" s="205" t="s">
        <v>328</v>
      </c>
      <c r="D121" s="205" t="s">
        <v>159</v>
      </c>
      <c r="E121" s="206" t="s">
        <v>2747</v>
      </c>
      <c r="F121" s="207" t="s">
        <v>2748</v>
      </c>
      <c r="G121" s="208" t="s">
        <v>317</v>
      </c>
      <c r="H121" s="209">
        <v>136</v>
      </c>
      <c r="I121" s="210"/>
      <c r="J121" s="211">
        <f>ROUND(I121*H121,2)</f>
        <v>0</v>
      </c>
      <c r="K121" s="207" t="s">
        <v>163</v>
      </c>
      <c r="L121" s="45"/>
      <c r="M121" s="212" t="s">
        <v>19</v>
      </c>
      <c r="N121" s="213" t="s">
        <v>46</v>
      </c>
      <c r="O121" s="85"/>
      <c r="P121" s="214">
        <f>O121*H121</f>
        <v>0</v>
      </c>
      <c r="Q121" s="214">
        <v>1.0000000000000001E-05</v>
      </c>
      <c r="R121" s="214">
        <f>Q121*H121</f>
        <v>0.0013600000000000001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321</v>
      </c>
      <c r="AT121" s="216" t="s">
        <v>159</v>
      </c>
      <c r="AU121" s="216" t="s">
        <v>85</v>
      </c>
      <c r="AY121" s="18" t="s">
        <v>156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83</v>
      </c>
      <c r="BK121" s="217">
        <f>ROUND(I121*H121,2)</f>
        <v>0</v>
      </c>
      <c r="BL121" s="18" t="s">
        <v>321</v>
      </c>
      <c r="BM121" s="216" t="s">
        <v>2749</v>
      </c>
    </row>
    <row r="122" s="2" customFormat="1">
      <c r="A122" s="39"/>
      <c r="B122" s="40"/>
      <c r="C122" s="41"/>
      <c r="D122" s="218" t="s">
        <v>166</v>
      </c>
      <c r="E122" s="41"/>
      <c r="F122" s="219" t="s">
        <v>2750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166</v>
      </c>
      <c r="AU122" s="18" t="s">
        <v>85</v>
      </c>
    </row>
    <row r="123" s="2" customFormat="1" ht="24.15" customHeight="1">
      <c r="A123" s="39"/>
      <c r="B123" s="40"/>
      <c r="C123" s="205" t="s">
        <v>337</v>
      </c>
      <c r="D123" s="205" t="s">
        <v>159</v>
      </c>
      <c r="E123" s="206" t="s">
        <v>2751</v>
      </c>
      <c r="F123" s="207" t="s">
        <v>2752</v>
      </c>
      <c r="G123" s="208" t="s">
        <v>317</v>
      </c>
      <c r="H123" s="209">
        <v>136</v>
      </c>
      <c r="I123" s="210"/>
      <c r="J123" s="211">
        <f>ROUND(I123*H123,2)</f>
        <v>0</v>
      </c>
      <c r="K123" s="207" t="s">
        <v>163</v>
      </c>
      <c r="L123" s="45"/>
      <c r="M123" s="212" t="s">
        <v>19</v>
      </c>
      <c r="N123" s="213" t="s">
        <v>46</v>
      </c>
      <c r="O123" s="85"/>
      <c r="P123" s="214">
        <f>O123*H123</f>
        <v>0</v>
      </c>
      <c r="Q123" s="214">
        <v>2.0000000000000002E-05</v>
      </c>
      <c r="R123" s="214">
        <f>Q123*H123</f>
        <v>0.0027200000000000002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321</v>
      </c>
      <c r="AT123" s="216" t="s">
        <v>159</v>
      </c>
      <c r="AU123" s="216" t="s">
        <v>85</v>
      </c>
      <c r="AY123" s="18" t="s">
        <v>156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83</v>
      </c>
      <c r="BK123" s="217">
        <f>ROUND(I123*H123,2)</f>
        <v>0</v>
      </c>
      <c r="BL123" s="18" t="s">
        <v>321</v>
      </c>
      <c r="BM123" s="216" t="s">
        <v>2753</v>
      </c>
    </row>
    <row r="124" s="2" customFormat="1">
      <c r="A124" s="39"/>
      <c r="B124" s="40"/>
      <c r="C124" s="41"/>
      <c r="D124" s="218" t="s">
        <v>166</v>
      </c>
      <c r="E124" s="41"/>
      <c r="F124" s="219" t="s">
        <v>2754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166</v>
      </c>
      <c r="AU124" s="18" t="s">
        <v>85</v>
      </c>
    </row>
    <row r="125" s="2" customFormat="1" ht="16.5" customHeight="1">
      <c r="A125" s="39"/>
      <c r="B125" s="40"/>
      <c r="C125" s="205" t="s">
        <v>343</v>
      </c>
      <c r="D125" s="205" t="s">
        <v>159</v>
      </c>
      <c r="E125" s="206" t="s">
        <v>2755</v>
      </c>
      <c r="F125" s="207" t="s">
        <v>2756</v>
      </c>
      <c r="G125" s="208" t="s">
        <v>317</v>
      </c>
      <c r="H125" s="209">
        <v>136</v>
      </c>
      <c r="I125" s="210"/>
      <c r="J125" s="211">
        <f>ROUND(I125*H125,2)</f>
        <v>0</v>
      </c>
      <c r="K125" s="207" t="s">
        <v>163</v>
      </c>
      <c r="L125" s="45"/>
      <c r="M125" s="212" t="s">
        <v>19</v>
      </c>
      <c r="N125" s="213" t="s">
        <v>46</v>
      </c>
      <c r="O125" s="85"/>
      <c r="P125" s="214">
        <f>O125*H125</f>
        <v>0</v>
      </c>
      <c r="Q125" s="214">
        <v>6.0000000000000002E-05</v>
      </c>
      <c r="R125" s="214">
        <f>Q125*H125</f>
        <v>0.0081600000000000006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321</v>
      </c>
      <c r="AT125" s="216" t="s">
        <v>159</v>
      </c>
      <c r="AU125" s="216" t="s">
        <v>85</v>
      </c>
      <c r="AY125" s="18" t="s">
        <v>156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83</v>
      </c>
      <c r="BK125" s="217">
        <f>ROUND(I125*H125,2)</f>
        <v>0</v>
      </c>
      <c r="BL125" s="18" t="s">
        <v>321</v>
      </c>
      <c r="BM125" s="216" t="s">
        <v>2757</v>
      </c>
    </row>
    <row r="126" s="2" customFormat="1">
      <c r="A126" s="39"/>
      <c r="B126" s="40"/>
      <c r="C126" s="41"/>
      <c r="D126" s="218" t="s">
        <v>166</v>
      </c>
      <c r="E126" s="41"/>
      <c r="F126" s="219" t="s">
        <v>2758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166</v>
      </c>
      <c r="AU126" s="18" t="s">
        <v>85</v>
      </c>
    </row>
    <row r="127" s="2" customFormat="1" ht="21.75" customHeight="1">
      <c r="A127" s="39"/>
      <c r="B127" s="40"/>
      <c r="C127" s="205" t="s">
        <v>349</v>
      </c>
      <c r="D127" s="205" t="s">
        <v>159</v>
      </c>
      <c r="E127" s="206" t="s">
        <v>2759</v>
      </c>
      <c r="F127" s="207" t="s">
        <v>2760</v>
      </c>
      <c r="G127" s="208" t="s">
        <v>317</v>
      </c>
      <c r="H127" s="209">
        <v>136</v>
      </c>
      <c r="I127" s="210"/>
      <c r="J127" s="211">
        <f>ROUND(I127*H127,2)</f>
        <v>0</v>
      </c>
      <c r="K127" s="207" t="s">
        <v>163</v>
      </c>
      <c r="L127" s="45"/>
      <c r="M127" s="212" t="s">
        <v>19</v>
      </c>
      <c r="N127" s="213" t="s">
        <v>46</v>
      </c>
      <c r="O127" s="85"/>
      <c r="P127" s="214">
        <f>O127*H127</f>
        <v>0</v>
      </c>
      <c r="Q127" s="214">
        <v>3.0000000000000001E-05</v>
      </c>
      <c r="R127" s="214">
        <f>Q127*H127</f>
        <v>0.0040800000000000003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321</v>
      </c>
      <c r="AT127" s="216" t="s">
        <v>159</v>
      </c>
      <c r="AU127" s="216" t="s">
        <v>85</v>
      </c>
      <c r="AY127" s="18" t="s">
        <v>156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83</v>
      </c>
      <c r="BK127" s="217">
        <f>ROUND(I127*H127,2)</f>
        <v>0</v>
      </c>
      <c r="BL127" s="18" t="s">
        <v>321</v>
      </c>
      <c r="BM127" s="216" t="s">
        <v>2761</v>
      </c>
    </row>
    <row r="128" s="2" customFormat="1">
      <c r="A128" s="39"/>
      <c r="B128" s="40"/>
      <c r="C128" s="41"/>
      <c r="D128" s="218" t="s">
        <v>166</v>
      </c>
      <c r="E128" s="41"/>
      <c r="F128" s="219" t="s">
        <v>2762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166</v>
      </c>
      <c r="AU128" s="18" t="s">
        <v>85</v>
      </c>
    </row>
    <row r="129" s="12" customFormat="1" ht="25.92" customHeight="1">
      <c r="A129" s="12"/>
      <c r="B129" s="189"/>
      <c r="C129" s="190"/>
      <c r="D129" s="191" t="s">
        <v>74</v>
      </c>
      <c r="E129" s="192" t="s">
        <v>2534</v>
      </c>
      <c r="F129" s="192" t="s">
        <v>2535</v>
      </c>
      <c r="G129" s="190"/>
      <c r="H129" s="190"/>
      <c r="I129" s="193"/>
      <c r="J129" s="194">
        <f>BK129</f>
        <v>0</v>
      </c>
      <c r="K129" s="190"/>
      <c r="L129" s="195"/>
      <c r="M129" s="196"/>
      <c r="N129" s="197"/>
      <c r="O129" s="197"/>
      <c r="P129" s="198">
        <f>SUM(P130:P135)</f>
        <v>0</v>
      </c>
      <c r="Q129" s="197"/>
      <c r="R129" s="198">
        <f>SUM(R130:R135)</f>
        <v>0</v>
      </c>
      <c r="S129" s="197"/>
      <c r="T129" s="199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0" t="s">
        <v>164</v>
      </c>
      <c r="AT129" s="201" t="s">
        <v>74</v>
      </c>
      <c r="AU129" s="201" t="s">
        <v>75</v>
      </c>
      <c r="AY129" s="200" t="s">
        <v>156</v>
      </c>
      <c r="BK129" s="202">
        <f>SUM(BK130:BK135)</f>
        <v>0</v>
      </c>
    </row>
    <row r="130" s="2" customFormat="1" ht="16.5" customHeight="1">
      <c r="A130" s="39"/>
      <c r="B130" s="40"/>
      <c r="C130" s="205" t="s">
        <v>7</v>
      </c>
      <c r="D130" s="205" t="s">
        <v>159</v>
      </c>
      <c r="E130" s="206" t="s">
        <v>2763</v>
      </c>
      <c r="F130" s="207" t="s">
        <v>2764</v>
      </c>
      <c r="G130" s="208" t="s">
        <v>2249</v>
      </c>
      <c r="H130" s="209">
        <v>80</v>
      </c>
      <c r="I130" s="210"/>
      <c r="J130" s="211">
        <f>ROUND(I130*H130,2)</f>
        <v>0</v>
      </c>
      <c r="K130" s="207" t="s">
        <v>163</v>
      </c>
      <c r="L130" s="45"/>
      <c r="M130" s="212" t="s">
        <v>19</v>
      </c>
      <c r="N130" s="213" t="s">
        <v>46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2537</v>
      </c>
      <c r="AT130" s="216" t="s">
        <v>159</v>
      </c>
      <c r="AU130" s="216" t="s">
        <v>83</v>
      </c>
      <c r="AY130" s="18" t="s">
        <v>156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83</v>
      </c>
      <c r="BK130" s="217">
        <f>ROUND(I130*H130,2)</f>
        <v>0</v>
      </c>
      <c r="BL130" s="18" t="s">
        <v>2537</v>
      </c>
      <c r="BM130" s="216" t="s">
        <v>2765</v>
      </c>
    </row>
    <row r="131" s="2" customFormat="1">
      <c r="A131" s="39"/>
      <c r="B131" s="40"/>
      <c r="C131" s="41"/>
      <c r="D131" s="218" t="s">
        <v>166</v>
      </c>
      <c r="E131" s="41"/>
      <c r="F131" s="219" t="s">
        <v>2766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166</v>
      </c>
      <c r="AU131" s="18" t="s">
        <v>83</v>
      </c>
    </row>
    <row r="132" s="14" customFormat="1">
      <c r="A132" s="14"/>
      <c r="B132" s="234"/>
      <c r="C132" s="235"/>
      <c r="D132" s="225" t="s">
        <v>168</v>
      </c>
      <c r="E132" s="236" t="s">
        <v>19</v>
      </c>
      <c r="F132" s="237" t="s">
        <v>2767</v>
      </c>
      <c r="G132" s="235"/>
      <c r="H132" s="238">
        <v>24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168</v>
      </c>
      <c r="AU132" s="244" t="s">
        <v>83</v>
      </c>
      <c r="AV132" s="14" t="s">
        <v>85</v>
      </c>
      <c r="AW132" s="14" t="s">
        <v>35</v>
      </c>
      <c r="AX132" s="14" t="s">
        <v>75</v>
      </c>
      <c r="AY132" s="244" t="s">
        <v>156</v>
      </c>
    </row>
    <row r="133" s="14" customFormat="1">
      <c r="A133" s="14"/>
      <c r="B133" s="234"/>
      <c r="C133" s="235"/>
      <c r="D133" s="225" t="s">
        <v>168</v>
      </c>
      <c r="E133" s="236" t="s">
        <v>19</v>
      </c>
      <c r="F133" s="237" t="s">
        <v>2768</v>
      </c>
      <c r="G133" s="235"/>
      <c r="H133" s="238">
        <v>48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168</v>
      </c>
      <c r="AU133" s="244" t="s">
        <v>83</v>
      </c>
      <c r="AV133" s="14" t="s">
        <v>85</v>
      </c>
      <c r="AW133" s="14" t="s">
        <v>35</v>
      </c>
      <c r="AX133" s="14" t="s">
        <v>75</v>
      </c>
      <c r="AY133" s="244" t="s">
        <v>156</v>
      </c>
    </row>
    <row r="134" s="14" customFormat="1">
      <c r="A134" s="14"/>
      <c r="B134" s="234"/>
      <c r="C134" s="235"/>
      <c r="D134" s="225" t="s">
        <v>168</v>
      </c>
      <c r="E134" s="236" t="s">
        <v>19</v>
      </c>
      <c r="F134" s="237" t="s">
        <v>2769</v>
      </c>
      <c r="G134" s="235"/>
      <c r="H134" s="238">
        <v>8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168</v>
      </c>
      <c r="AU134" s="244" t="s">
        <v>83</v>
      </c>
      <c r="AV134" s="14" t="s">
        <v>85</v>
      </c>
      <c r="AW134" s="14" t="s">
        <v>35</v>
      </c>
      <c r="AX134" s="14" t="s">
        <v>75</v>
      </c>
      <c r="AY134" s="244" t="s">
        <v>156</v>
      </c>
    </row>
    <row r="135" s="15" customFormat="1">
      <c r="A135" s="15"/>
      <c r="B135" s="245"/>
      <c r="C135" s="246"/>
      <c r="D135" s="225" t="s">
        <v>168</v>
      </c>
      <c r="E135" s="247" t="s">
        <v>19</v>
      </c>
      <c r="F135" s="248" t="s">
        <v>196</v>
      </c>
      <c r="G135" s="246"/>
      <c r="H135" s="249">
        <v>80</v>
      </c>
      <c r="I135" s="250"/>
      <c r="J135" s="246"/>
      <c r="K135" s="246"/>
      <c r="L135" s="251"/>
      <c r="M135" s="278"/>
      <c r="N135" s="279"/>
      <c r="O135" s="279"/>
      <c r="P135" s="279"/>
      <c r="Q135" s="279"/>
      <c r="R135" s="279"/>
      <c r="S135" s="279"/>
      <c r="T135" s="28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5" t="s">
        <v>168</v>
      </c>
      <c r="AU135" s="255" t="s">
        <v>83</v>
      </c>
      <c r="AV135" s="15" t="s">
        <v>164</v>
      </c>
      <c r="AW135" s="15" t="s">
        <v>35</v>
      </c>
      <c r="AX135" s="15" t="s">
        <v>83</v>
      </c>
      <c r="AY135" s="255" t="s">
        <v>156</v>
      </c>
    </row>
    <row r="136" s="2" customFormat="1" ht="6.96" customHeight="1">
      <c r="A136" s="39"/>
      <c r="B136" s="60"/>
      <c r="C136" s="61"/>
      <c r="D136" s="61"/>
      <c r="E136" s="61"/>
      <c r="F136" s="61"/>
      <c r="G136" s="61"/>
      <c r="H136" s="61"/>
      <c r="I136" s="61"/>
      <c r="J136" s="61"/>
      <c r="K136" s="61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pp009lvE/fgojvF4oJsetiq74gpFsdn+6BqqF0ynAauQ2m5XQkeeWfLgjBvAEVft3xoy/tWm7IwRkeSE/UjlHw==" hashValue="8aIBtHmRH6sSQEX5Vl/FMSh7rUok+NIw8RJ6OcfypTxcIdYk9Ny92rR3r2OJ/x6dYuCzKLNKtfEfm0Z+PBg72w==" algorithmName="SHA-512" password="CC35"/>
  <autoFilter ref="C85:K13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2_01/733222302"/>
    <hyperlink ref="F92" r:id="rId2" display="https://podminky.urs.cz/item/CS_URS_2022_01/733291101"/>
    <hyperlink ref="F94" r:id="rId3" display="https://podminky.urs.cz/item/CS_URS_2022_01/733811221"/>
    <hyperlink ref="F96" r:id="rId4" display="https://podminky.urs.cz/item/CS_URS_2022_01/998733203"/>
    <hyperlink ref="F101" r:id="rId5" display="https://podminky.urs.cz/item/CS_URS_2022_01/998734203"/>
    <hyperlink ref="F106" r:id="rId6" display="https://podminky.urs.cz/item/CS_URS_2022_01/998735203"/>
    <hyperlink ref="F109" r:id="rId7" display="https://podminky.urs.cz/item/CS_URS_2022_01/713461811"/>
    <hyperlink ref="F111" r:id="rId8" display="https://podminky.urs.cz/item/CS_URS_2022_01/733290801"/>
    <hyperlink ref="F113" r:id="rId9" display="https://podminky.urs.cz/item/CS_URS_2022_01/734200821"/>
    <hyperlink ref="F115" r:id="rId10" display="https://podminky.urs.cz/item/CS_URS_2022_01/735151821"/>
    <hyperlink ref="F117" r:id="rId11" display="https://podminky.urs.cz/item/CS_URS_2022_01/735494811"/>
    <hyperlink ref="F119" r:id="rId12" display="https://podminky.urs.cz/item/CS_URS_2022_01/735890803"/>
    <hyperlink ref="F122" r:id="rId13" display="https://podminky.urs.cz/item/CS_URS_2022_01/783601715"/>
    <hyperlink ref="F124" r:id="rId14" display="https://podminky.urs.cz/item/CS_URS_2022_01/783614651"/>
    <hyperlink ref="F126" r:id="rId15" display="https://podminky.urs.cz/item/CS_URS_2022_01/783615551"/>
    <hyperlink ref="F128" r:id="rId16" display="https://podminky.urs.cz/item/CS_URS_2022_01/783617611"/>
    <hyperlink ref="F131" r:id="rId17" display="https://podminky.urs.cz/item/CS_URS_2022_01/HZS22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114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KKN a.s.- Objekt B - stavební úpravy lůžkového oddělení ortopedie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2770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22. 4. 2022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1691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2771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ROUND((SUM(BE88:BE306)),  2)</f>
        <v>0</v>
      </c>
      <c r="G33" s="39"/>
      <c r="H33" s="39"/>
      <c r="I33" s="149">
        <v>0.20999999999999999</v>
      </c>
      <c r="J33" s="148">
        <f>ROUND(((SUM(BE88:BE306))*I33),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ROUND((SUM(BF88:BF306)),  2)</f>
        <v>0</v>
      </c>
      <c r="G34" s="39"/>
      <c r="H34" s="39"/>
      <c r="I34" s="149">
        <v>0.14999999999999999</v>
      </c>
      <c r="J34" s="148">
        <f>ROUND(((SUM(BF88:BF306))*I34),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ROUND((SUM(BG88:BG306)),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ROUND((SUM(BH88:BH306)),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ROUND((SUM(BI88:BI306)),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KKN a.s.- Objekt B - stavební úpravy lůžkového oddělení ortopedie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06 - Zdravotně technické instalace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Karlovy Vary</v>
      </c>
      <c r="G52" s="41"/>
      <c r="H52" s="41"/>
      <c r="I52" s="33" t="s">
        <v>23</v>
      </c>
      <c r="J52" s="73" t="str">
        <f>IF(J12="","",J12)</f>
        <v>22. 4. 2022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KKN a.s. nem.Karlovy Vary,360 66 Karlovy Vary</v>
      </c>
      <c r="G54" s="41"/>
      <c r="H54" s="41"/>
      <c r="I54" s="33" t="s">
        <v>32</v>
      </c>
      <c r="J54" s="37" t="str">
        <f>E21</f>
        <v>Jan Sobotka,Kynšperk n.o.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Sylva Kubová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118</v>
      </c>
      <c r="D57" s="163"/>
      <c r="E57" s="163"/>
      <c r="F57" s="163"/>
      <c r="G57" s="163"/>
      <c r="H57" s="163"/>
      <c r="I57" s="163"/>
      <c r="J57" s="164" t="s">
        <v>119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120</v>
      </c>
    </row>
    <row r="60" s="9" customFormat="1" ht="24.96" customHeight="1">
      <c r="A60" s="9"/>
      <c r="B60" s="166"/>
      <c r="C60" s="167"/>
      <c r="D60" s="168" t="s">
        <v>121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125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127</v>
      </c>
      <c r="E62" s="169"/>
      <c r="F62" s="169"/>
      <c r="G62" s="169"/>
      <c r="H62" s="169"/>
      <c r="I62" s="169"/>
      <c r="J62" s="170">
        <f>J100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2772</v>
      </c>
      <c r="E63" s="175"/>
      <c r="F63" s="175"/>
      <c r="G63" s="175"/>
      <c r="H63" s="175"/>
      <c r="I63" s="175"/>
      <c r="J63" s="176">
        <f>J101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2773</v>
      </c>
      <c r="E64" s="175"/>
      <c r="F64" s="175"/>
      <c r="G64" s="175"/>
      <c r="H64" s="175"/>
      <c r="I64" s="175"/>
      <c r="J64" s="176">
        <f>J154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129</v>
      </c>
      <c r="E65" s="175"/>
      <c r="F65" s="175"/>
      <c r="G65" s="175"/>
      <c r="H65" s="175"/>
      <c r="I65" s="175"/>
      <c r="J65" s="176">
        <f>J196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2774</v>
      </c>
      <c r="E66" s="175"/>
      <c r="F66" s="175"/>
      <c r="G66" s="175"/>
      <c r="H66" s="175"/>
      <c r="I66" s="175"/>
      <c r="J66" s="176">
        <f>J284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2775</v>
      </c>
      <c r="E67" s="175"/>
      <c r="F67" s="175"/>
      <c r="G67" s="175"/>
      <c r="H67" s="175"/>
      <c r="I67" s="175"/>
      <c r="J67" s="176">
        <f>J296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135</v>
      </c>
      <c r="E68" s="175"/>
      <c r="F68" s="175"/>
      <c r="G68" s="175"/>
      <c r="H68" s="175"/>
      <c r="I68" s="175"/>
      <c r="J68" s="176">
        <f>J299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141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KKN a.s.- Objekt B - stavební úpravy lůžkového oddělení ortopedie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115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06 - Zdravotně technické instalace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Karlovy Vary</v>
      </c>
      <c r="G82" s="41"/>
      <c r="H82" s="41"/>
      <c r="I82" s="33" t="s">
        <v>23</v>
      </c>
      <c r="J82" s="73" t="str">
        <f>IF(J12="","",J12)</f>
        <v>22. 4. 2022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40.05" customHeight="1">
      <c r="A84" s="39"/>
      <c r="B84" s="40"/>
      <c r="C84" s="33" t="s">
        <v>25</v>
      </c>
      <c r="D84" s="41"/>
      <c r="E84" s="41"/>
      <c r="F84" s="28" t="str">
        <f>E15</f>
        <v>KKN a.s. nem.Karlovy Vary,360 66 Karlovy Vary</v>
      </c>
      <c r="G84" s="41"/>
      <c r="H84" s="41"/>
      <c r="I84" s="33" t="s">
        <v>32</v>
      </c>
      <c r="J84" s="37" t="str">
        <f>E21</f>
        <v>Jan Sobotka,Kynšperk n.o.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30</v>
      </c>
      <c r="D85" s="41"/>
      <c r="E85" s="41"/>
      <c r="F85" s="28" t="str">
        <f>IF(E18="","",E18)</f>
        <v>Vyplň údaj</v>
      </c>
      <c r="G85" s="41"/>
      <c r="H85" s="41"/>
      <c r="I85" s="33" t="s">
        <v>36</v>
      </c>
      <c r="J85" s="37" t="str">
        <f>E24</f>
        <v>Sylva Kubová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142</v>
      </c>
      <c r="D87" s="181" t="s">
        <v>60</v>
      </c>
      <c r="E87" s="181" t="s">
        <v>56</v>
      </c>
      <c r="F87" s="181" t="s">
        <v>57</v>
      </c>
      <c r="G87" s="181" t="s">
        <v>143</v>
      </c>
      <c r="H87" s="181" t="s">
        <v>144</v>
      </c>
      <c r="I87" s="181" t="s">
        <v>145</v>
      </c>
      <c r="J87" s="181" t="s">
        <v>119</v>
      </c>
      <c r="K87" s="182" t="s">
        <v>146</v>
      </c>
      <c r="L87" s="183"/>
      <c r="M87" s="93" t="s">
        <v>19</v>
      </c>
      <c r="N87" s="94" t="s">
        <v>45</v>
      </c>
      <c r="O87" s="94" t="s">
        <v>147</v>
      </c>
      <c r="P87" s="94" t="s">
        <v>148</v>
      </c>
      <c r="Q87" s="94" t="s">
        <v>149</v>
      </c>
      <c r="R87" s="94" t="s">
        <v>150</v>
      </c>
      <c r="S87" s="94" t="s">
        <v>151</v>
      </c>
      <c r="T87" s="95" t="s">
        <v>152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153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P89+P100</f>
        <v>0</v>
      </c>
      <c r="Q88" s="97"/>
      <c r="R88" s="186">
        <f>R89+R100</f>
        <v>1.12253</v>
      </c>
      <c r="S88" s="97"/>
      <c r="T88" s="187">
        <f>T89+T100</f>
        <v>2.0596000000000001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74</v>
      </c>
      <c r="AU88" s="18" t="s">
        <v>120</v>
      </c>
      <c r="BK88" s="188">
        <f>BK89+BK100</f>
        <v>0</v>
      </c>
    </row>
    <row r="89" s="12" customFormat="1" ht="25.92" customHeight="1">
      <c r="A89" s="12"/>
      <c r="B89" s="189"/>
      <c r="C89" s="190"/>
      <c r="D89" s="191" t="s">
        <v>74</v>
      </c>
      <c r="E89" s="192" t="s">
        <v>154</v>
      </c>
      <c r="F89" s="192" t="s">
        <v>155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</f>
        <v>0</v>
      </c>
      <c r="Q89" s="197"/>
      <c r="R89" s="198">
        <f>R90</f>
        <v>0</v>
      </c>
      <c r="S89" s="197"/>
      <c r="T89" s="19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83</v>
      </c>
      <c r="AT89" s="201" t="s">
        <v>74</v>
      </c>
      <c r="AU89" s="201" t="s">
        <v>75</v>
      </c>
      <c r="AY89" s="200" t="s">
        <v>156</v>
      </c>
      <c r="BK89" s="202">
        <f>BK90</f>
        <v>0</v>
      </c>
    </row>
    <row r="90" s="12" customFormat="1" ht="22.8" customHeight="1">
      <c r="A90" s="12"/>
      <c r="B90" s="189"/>
      <c r="C90" s="190"/>
      <c r="D90" s="191" t="s">
        <v>74</v>
      </c>
      <c r="E90" s="203" t="s">
        <v>357</v>
      </c>
      <c r="F90" s="203" t="s">
        <v>358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SUM(P91:P99)</f>
        <v>0</v>
      </c>
      <c r="Q90" s="197"/>
      <c r="R90" s="198">
        <f>SUM(R91:R99)</f>
        <v>0</v>
      </c>
      <c r="S90" s="197"/>
      <c r="T90" s="199">
        <f>SUM(T91:T99)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83</v>
      </c>
      <c r="AT90" s="201" t="s">
        <v>74</v>
      </c>
      <c r="AU90" s="201" t="s">
        <v>83</v>
      </c>
      <c r="AY90" s="200" t="s">
        <v>156</v>
      </c>
      <c r="BK90" s="202">
        <f>SUM(BK91:BK99)</f>
        <v>0</v>
      </c>
    </row>
    <row r="91" s="2" customFormat="1" ht="24.15" customHeight="1">
      <c r="A91" s="39"/>
      <c r="B91" s="40"/>
      <c r="C91" s="205" t="s">
        <v>83</v>
      </c>
      <c r="D91" s="205" t="s">
        <v>159</v>
      </c>
      <c r="E91" s="206" t="s">
        <v>2776</v>
      </c>
      <c r="F91" s="207" t="s">
        <v>2777</v>
      </c>
      <c r="G91" s="208" t="s">
        <v>228</v>
      </c>
      <c r="H91" s="209">
        <v>2.0600000000000001</v>
      </c>
      <c r="I91" s="210"/>
      <c r="J91" s="211">
        <f>ROUND(I91*H91,2)</f>
        <v>0</v>
      </c>
      <c r="K91" s="207" t="s">
        <v>163</v>
      </c>
      <c r="L91" s="45"/>
      <c r="M91" s="212" t="s">
        <v>19</v>
      </c>
      <c r="N91" s="213" t="s">
        <v>46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164</v>
      </c>
      <c r="AT91" s="216" t="s">
        <v>159</v>
      </c>
      <c r="AU91" s="216" t="s">
        <v>85</v>
      </c>
      <c r="AY91" s="18" t="s">
        <v>156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83</v>
      </c>
      <c r="BK91" s="217">
        <f>ROUND(I91*H91,2)</f>
        <v>0</v>
      </c>
      <c r="BL91" s="18" t="s">
        <v>164</v>
      </c>
      <c r="BM91" s="216" t="s">
        <v>2778</v>
      </c>
    </row>
    <row r="92" s="2" customFormat="1">
      <c r="A92" s="39"/>
      <c r="B92" s="40"/>
      <c r="C92" s="41"/>
      <c r="D92" s="218" t="s">
        <v>166</v>
      </c>
      <c r="E92" s="41"/>
      <c r="F92" s="219" t="s">
        <v>2779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166</v>
      </c>
      <c r="AU92" s="18" t="s">
        <v>85</v>
      </c>
    </row>
    <row r="93" s="2" customFormat="1" ht="21.75" customHeight="1">
      <c r="A93" s="39"/>
      <c r="B93" s="40"/>
      <c r="C93" s="205" t="s">
        <v>85</v>
      </c>
      <c r="D93" s="205" t="s">
        <v>159</v>
      </c>
      <c r="E93" s="206" t="s">
        <v>375</v>
      </c>
      <c r="F93" s="207" t="s">
        <v>376</v>
      </c>
      <c r="G93" s="208" t="s">
        <v>228</v>
      </c>
      <c r="H93" s="209">
        <v>2.0600000000000001</v>
      </c>
      <c r="I93" s="210"/>
      <c r="J93" s="211">
        <f>ROUND(I93*H93,2)</f>
        <v>0</v>
      </c>
      <c r="K93" s="207" t="s">
        <v>163</v>
      </c>
      <c r="L93" s="45"/>
      <c r="M93" s="212" t="s">
        <v>19</v>
      </c>
      <c r="N93" s="213" t="s">
        <v>46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164</v>
      </c>
      <c r="AT93" s="216" t="s">
        <v>159</v>
      </c>
      <c r="AU93" s="216" t="s">
        <v>85</v>
      </c>
      <c r="AY93" s="18" t="s">
        <v>156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83</v>
      </c>
      <c r="BK93" s="217">
        <f>ROUND(I93*H93,2)</f>
        <v>0</v>
      </c>
      <c r="BL93" s="18" t="s">
        <v>164</v>
      </c>
      <c r="BM93" s="216" t="s">
        <v>2780</v>
      </c>
    </row>
    <row r="94" s="2" customFormat="1">
      <c r="A94" s="39"/>
      <c r="B94" s="40"/>
      <c r="C94" s="41"/>
      <c r="D94" s="218" t="s">
        <v>166</v>
      </c>
      <c r="E94" s="41"/>
      <c r="F94" s="219" t="s">
        <v>378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166</v>
      </c>
      <c r="AU94" s="18" t="s">
        <v>85</v>
      </c>
    </row>
    <row r="95" s="2" customFormat="1" ht="24.15" customHeight="1">
      <c r="A95" s="39"/>
      <c r="B95" s="40"/>
      <c r="C95" s="205" t="s">
        <v>157</v>
      </c>
      <c r="D95" s="205" t="s">
        <v>159</v>
      </c>
      <c r="E95" s="206" t="s">
        <v>380</v>
      </c>
      <c r="F95" s="207" t="s">
        <v>381</v>
      </c>
      <c r="G95" s="208" t="s">
        <v>228</v>
      </c>
      <c r="H95" s="209">
        <v>39.140000000000001</v>
      </c>
      <c r="I95" s="210"/>
      <c r="J95" s="211">
        <f>ROUND(I95*H95,2)</f>
        <v>0</v>
      </c>
      <c r="K95" s="207" t="s">
        <v>163</v>
      </c>
      <c r="L95" s="45"/>
      <c r="M95" s="212" t="s">
        <v>19</v>
      </c>
      <c r="N95" s="213" t="s">
        <v>46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164</v>
      </c>
      <c r="AT95" s="216" t="s">
        <v>159</v>
      </c>
      <c r="AU95" s="216" t="s">
        <v>85</v>
      </c>
      <c r="AY95" s="18" t="s">
        <v>156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83</v>
      </c>
      <c r="BK95" s="217">
        <f>ROUND(I95*H95,2)</f>
        <v>0</v>
      </c>
      <c r="BL95" s="18" t="s">
        <v>164</v>
      </c>
      <c r="BM95" s="216" t="s">
        <v>2781</v>
      </c>
    </row>
    <row r="96" s="2" customFormat="1">
      <c r="A96" s="39"/>
      <c r="B96" s="40"/>
      <c r="C96" s="41"/>
      <c r="D96" s="218" t="s">
        <v>166</v>
      </c>
      <c r="E96" s="41"/>
      <c r="F96" s="219" t="s">
        <v>383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166</v>
      </c>
      <c r="AU96" s="18" t="s">
        <v>85</v>
      </c>
    </row>
    <row r="97" s="14" customFormat="1">
      <c r="A97" s="14"/>
      <c r="B97" s="234"/>
      <c r="C97" s="235"/>
      <c r="D97" s="225" t="s">
        <v>168</v>
      </c>
      <c r="E97" s="235"/>
      <c r="F97" s="237" t="s">
        <v>2782</v>
      </c>
      <c r="G97" s="235"/>
      <c r="H97" s="238">
        <v>39.140000000000001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168</v>
      </c>
      <c r="AU97" s="244" t="s">
        <v>85</v>
      </c>
      <c r="AV97" s="14" t="s">
        <v>85</v>
      </c>
      <c r="AW97" s="14" t="s">
        <v>4</v>
      </c>
      <c r="AX97" s="14" t="s">
        <v>83</v>
      </c>
      <c r="AY97" s="244" t="s">
        <v>156</v>
      </c>
    </row>
    <row r="98" s="2" customFormat="1" ht="24.15" customHeight="1">
      <c r="A98" s="39"/>
      <c r="B98" s="40"/>
      <c r="C98" s="205" t="s">
        <v>164</v>
      </c>
      <c r="D98" s="205" t="s">
        <v>159</v>
      </c>
      <c r="E98" s="206" t="s">
        <v>386</v>
      </c>
      <c r="F98" s="207" t="s">
        <v>387</v>
      </c>
      <c r="G98" s="208" t="s">
        <v>228</v>
      </c>
      <c r="H98" s="209">
        <v>2.0600000000000001</v>
      </c>
      <c r="I98" s="210"/>
      <c r="J98" s="211">
        <f>ROUND(I98*H98,2)</f>
        <v>0</v>
      </c>
      <c r="K98" s="207" t="s">
        <v>163</v>
      </c>
      <c r="L98" s="45"/>
      <c r="M98" s="212" t="s">
        <v>19</v>
      </c>
      <c r="N98" s="213" t="s">
        <v>46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164</v>
      </c>
      <c r="AT98" s="216" t="s">
        <v>159</v>
      </c>
      <c r="AU98" s="216" t="s">
        <v>85</v>
      </c>
      <c r="AY98" s="18" t="s">
        <v>156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83</v>
      </c>
      <c r="BK98" s="217">
        <f>ROUND(I98*H98,2)</f>
        <v>0</v>
      </c>
      <c r="BL98" s="18" t="s">
        <v>164</v>
      </c>
      <c r="BM98" s="216" t="s">
        <v>2783</v>
      </c>
    </row>
    <row r="99" s="2" customFormat="1">
      <c r="A99" s="39"/>
      <c r="B99" s="40"/>
      <c r="C99" s="41"/>
      <c r="D99" s="218" t="s">
        <v>166</v>
      </c>
      <c r="E99" s="41"/>
      <c r="F99" s="219" t="s">
        <v>389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166</v>
      </c>
      <c r="AU99" s="18" t="s">
        <v>85</v>
      </c>
    </row>
    <row r="100" s="12" customFormat="1" ht="25.92" customHeight="1">
      <c r="A100" s="12"/>
      <c r="B100" s="189"/>
      <c r="C100" s="190"/>
      <c r="D100" s="191" t="s">
        <v>74</v>
      </c>
      <c r="E100" s="192" t="s">
        <v>402</v>
      </c>
      <c r="F100" s="192" t="s">
        <v>403</v>
      </c>
      <c r="G100" s="190"/>
      <c r="H100" s="190"/>
      <c r="I100" s="193"/>
      <c r="J100" s="194">
        <f>BK100</f>
        <v>0</v>
      </c>
      <c r="K100" s="190"/>
      <c r="L100" s="195"/>
      <c r="M100" s="196"/>
      <c r="N100" s="197"/>
      <c r="O100" s="197"/>
      <c r="P100" s="198">
        <f>P101+P154+P196+P284+P296+P299</f>
        <v>0</v>
      </c>
      <c r="Q100" s="197"/>
      <c r="R100" s="198">
        <f>R101+R154+R196+R284+R296+R299</f>
        <v>1.12253</v>
      </c>
      <c r="S100" s="197"/>
      <c r="T100" s="199">
        <f>T101+T154+T196+T284+T296+T299</f>
        <v>2.0596000000000001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85</v>
      </c>
      <c r="AT100" s="201" t="s">
        <v>74</v>
      </c>
      <c r="AU100" s="201" t="s">
        <v>75</v>
      </c>
      <c r="AY100" s="200" t="s">
        <v>156</v>
      </c>
      <c r="BK100" s="202">
        <f>BK101+BK154+BK196+BK284+BK296+BK299</f>
        <v>0</v>
      </c>
    </row>
    <row r="101" s="12" customFormat="1" ht="22.8" customHeight="1">
      <c r="A101" s="12"/>
      <c r="B101" s="189"/>
      <c r="C101" s="190"/>
      <c r="D101" s="191" t="s">
        <v>74</v>
      </c>
      <c r="E101" s="203" t="s">
        <v>2784</v>
      </c>
      <c r="F101" s="203" t="s">
        <v>2785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SUM(P102:P153)</f>
        <v>0</v>
      </c>
      <c r="Q101" s="197"/>
      <c r="R101" s="198">
        <f>SUM(R102:R153)</f>
        <v>0.27124999999999999</v>
      </c>
      <c r="S101" s="197"/>
      <c r="T101" s="199">
        <f>SUM(T102:T153)</f>
        <v>0.1023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85</v>
      </c>
      <c r="AT101" s="201" t="s">
        <v>74</v>
      </c>
      <c r="AU101" s="201" t="s">
        <v>83</v>
      </c>
      <c r="AY101" s="200" t="s">
        <v>156</v>
      </c>
      <c r="BK101" s="202">
        <f>SUM(BK102:BK153)</f>
        <v>0</v>
      </c>
    </row>
    <row r="102" s="2" customFormat="1" ht="16.5" customHeight="1">
      <c r="A102" s="39"/>
      <c r="B102" s="40"/>
      <c r="C102" s="205" t="s">
        <v>216</v>
      </c>
      <c r="D102" s="205" t="s">
        <v>159</v>
      </c>
      <c r="E102" s="206" t="s">
        <v>2786</v>
      </c>
      <c r="F102" s="207" t="s">
        <v>2787</v>
      </c>
      <c r="G102" s="208" t="s">
        <v>295</v>
      </c>
      <c r="H102" s="209">
        <v>37</v>
      </c>
      <c r="I102" s="210"/>
      <c r="J102" s="211">
        <f>ROUND(I102*H102,2)</f>
        <v>0</v>
      </c>
      <c r="K102" s="207" t="s">
        <v>163</v>
      </c>
      <c r="L102" s="45"/>
      <c r="M102" s="212" t="s">
        <v>19</v>
      </c>
      <c r="N102" s="213" t="s">
        <v>46</v>
      </c>
      <c r="O102" s="85"/>
      <c r="P102" s="214">
        <f>O102*H102</f>
        <v>0</v>
      </c>
      <c r="Q102" s="214">
        <v>0.00058</v>
      </c>
      <c r="R102" s="214">
        <f>Q102*H102</f>
        <v>0.02146</v>
      </c>
      <c r="S102" s="214">
        <v>0.00042000000000000002</v>
      </c>
      <c r="T102" s="215">
        <f>S102*H102</f>
        <v>0.01554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321</v>
      </c>
      <c r="AT102" s="216" t="s">
        <v>159</v>
      </c>
      <c r="AU102" s="216" t="s">
        <v>85</v>
      </c>
      <c r="AY102" s="18" t="s">
        <v>156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83</v>
      </c>
      <c r="BK102" s="217">
        <f>ROUND(I102*H102,2)</f>
        <v>0</v>
      </c>
      <c r="BL102" s="18" t="s">
        <v>321</v>
      </c>
      <c r="BM102" s="216" t="s">
        <v>2788</v>
      </c>
    </row>
    <row r="103" s="2" customFormat="1">
      <c r="A103" s="39"/>
      <c r="B103" s="40"/>
      <c r="C103" s="41"/>
      <c r="D103" s="218" t="s">
        <v>166</v>
      </c>
      <c r="E103" s="41"/>
      <c r="F103" s="219" t="s">
        <v>2789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166</v>
      </c>
      <c r="AU103" s="18" t="s">
        <v>85</v>
      </c>
    </row>
    <row r="104" s="2" customFormat="1" ht="16.5" customHeight="1">
      <c r="A104" s="39"/>
      <c r="B104" s="40"/>
      <c r="C104" s="205" t="s">
        <v>171</v>
      </c>
      <c r="D104" s="205" t="s">
        <v>159</v>
      </c>
      <c r="E104" s="206" t="s">
        <v>2790</v>
      </c>
      <c r="F104" s="207" t="s">
        <v>2791</v>
      </c>
      <c r="G104" s="208" t="s">
        <v>295</v>
      </c>
      <c r="H104" s="209">
        <v>60</v>
      </c>
      <c r="I104" s="210"/>
      <c r="J104" s="211">
        <f>ROUND(I104*H104,2)</f>
        <v>0</v>
      </c>
      <c r="K104" s="207" t="s">
        <v>163</v>
      </c>
      <c r="L104" s="45"/>
      <c r="M104" s="212" t="s">
        <v>19</v>
      </c>
      <c r="N104" s="213" t="s">
        <v>46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321</v>
      </c>
      <c r="AT104" s="216" t="s">
        <v>159</v>
      </c>
      <c r="AU104" s="216" t="s">
        <v>85</v>
      </c>
      <c r="AY104" s="18" t="s">
        <v>156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83</v>
      </c>
      <c r="BK104" s="217">
        <f>ROUND(I104*H104,2)</f>
        <v>0</v>
      </c>
      <c r="BL104" s="18" t="s">
        <v>321</v>
      </c>
      <c r="BM104" s="216" t="s">
        <v>2792</v>
      </c>
    </row>
    <row r="105" s="2" customFormat="1">
      <c r="A105" s="39"/>
      <c r="B105" s="40"/>
      <c r="C105" s="41"/>
      <c r="D105" s="218" t="s">
        <v>166</v>
      </c>
      <c r="E105" s="41"/>
      <c r="F105" s="219" t="s">
        <v>2793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166</v>
      </c>
      <c r="AU105" s="18" t="s">
        <v>85</v>
      </c>
    </row>
    <row r="106" s="2" customFormat="1" ht="16.5" customHeight="1">
      <c r="A106" s="39"/>
      <c r="B106" s="40"/>
      <c r="C106" s="205" t="s">
        <v>225</v>
      </c>
      <c r="D106" s="205" t="s">
        <v>159</v>
      </c>
      <c r="E106" s="206" t="s">
        <v>2794</v>
      </c>
      <c r="F106" s="207" t="s">
        <v>2795</v>
      </c>
      <c r="G106" s="208" t="s">
        <v>317</v>
      </c>
      <c r="H106" s="209">
        <v>30</v>
      </c>
      <c r="I106" s="210"/>
      <c r="J106" s="211">
        <f>ROUND(I106*H106,2)</f>
        <v>0</v>
      </c>
      <c r="K106" s="207" t="s">
        <v>163</v>
      </c>
      <c r="L106" s="45"/>
      <c r="M106" s="212" t="s">
        <v>19</v>
      </c>
      <c r="N106" s="213" t="s">
        <v>46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0.0020999999999999999</v>
      </c>
      <c r="T106" s="215">
        <f>S106*H106</f>
        <v>0.063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321</v>
      </c>
      <c r="AT106" s="216" t="s">
        <v>159</v>
      </c>
      <c r="AU106" s="216" t="s">
        <v>85</v>
      </c>
      <c r="AY106" s="18" t="s">
        <v>156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83</v>
      </c>
      <c r="BK106" s="217">
        <f>ROUND(I106*H106,2)</f>
        <v>0</v>
      </c>
      <c r="BL106" s="18" t="s">
        <v>321</v>
      </c>
      <c r="BM106" s="216" t="s">
        <v>2796</v>
      </c>
    </row>
    <row r="107" s="2" customFormat="1">
      <c r="A107" s="39"/>
      <c r="B107" s="40"/>
      <c r="C107" s="41"/>
      <c r="D107" s="218" t="s">
        <v>166</v>
      </c>
      <c r="E107" s="41"/>
      <c r="F107" s="219" t="s">
        <v>2797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166</v>
      </c>
      <c r="AU107" s="18" t="s">
        <v>85</v>
      </c>
    </row>
    <row r="108" s="2" customFormat="1" ht="16.5" customHeight="1">
      <c r="A108" s="39"/>
      <c r="B108" s="40"/>
      <c r="C108" s="205" t="s">
        <v>243</v>
      </c>
      <c r="D108" s="205" t="s">
        <v>159</v>
      </c>
      <c r="E108" s="206" t="s">
        <v>2798</v>
      </c>
      <c r="F108" s="207" t="s">
        <v>2799</v>
      </c>
      <c r="G108" s="208" t="s">
        <v>317</v>
      </c>
      <c r="H108" s="209">
        <v>12</v>
      </c>
      <c r="I108" s="210"/>
      <c r="J108" s="211">
        <f>ROUND(I108*H108,2)</f>
        <v>0</v>
      </c>
      <c r="K108" s="207" t="s">
        <v>163</v>
      </c>
      <c r="L108" s="45"/>
      <c r="M108" s="212" t="s">
        <v>19</v>
      </c>
      <c r="N108" s="213" t="s">
        <v>46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0.00198</v>
      </c>
      <c r="T108" s="215">
        <f>S108*H108</f>
        <v>0.02376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321</v>
      </c>
      <c r="AT108" s="216" t="s">
        <v>159</v>
      </c>
      <c r="AU108" s="216" t="s">
        <v>85</v>
      </c>
      <c r="AY108" s="18" t="s">
        <v>156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83</v>
      </c>
      <c r="BK108" s="217">
        <f>ROUND(I108*H108,2)</f>
        <v>0</v>
      </c>
      <c r="BL108" s="18" t="s">
        <v>321</v>
      </c>
      <c r="BM108" s="216" t="s">
        <v>2800</v>
      </c>
    </row>
    <row r="109" s="2" customFormat="1">
      <c r="A109" s="39"/>
      <c r="B109" s="40"/>
      <c r="C109" s="41"/>
      <c r="D109" s="218" t="s">
        <v>166</v>
      </c>
      <c r="E109" s="41"/>
      <c r="F109" s="219" t="s">
        <v>2801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166</v>
      </c>
      <c r="AU109" s="18" t="s">
        <v>85</v>
      </c>
    </row>
    <row r="110" s="2" customFormat="1" ht="16.5" customHeight="1">
      <c r="A110" s="39"/>
      <c r="B110" s="40"/>
      <c r="C110" s="205" t="s">
        <v>260</v>
      </c>
      <c r="D110" s="205" t="s">
        <v>159</v>
      </c>
      <c r="E110" s="206" t="s">
        <v>2802</v>
      </c>
      <c r="F110" s="207" t="s">
        <v>2803</v>
      </c>
      <c r="G110" s="208" t="s">
        <v>295</v>
      </c>
      <c r="H110" s="209">
        <v>30</v>
      </c>
      <c r="I110" s="210"/>
      <c r="J110" s="211">
        <f>ROUND(I110*H110,2)</f>
        <v>0</v>
      </c>
      <c r="K110" s="207" t="s">
        <v>163</v>
      </c>
      <c r="L110" s="45"/>
      <c r="M110" s="212" t="s">
        <v>19</v>
      </c>
      <c r="N110" s="213" t="s">
        <v>46</v>
      </c>
      <c r="O110" s="85"/>
      <c r="P110" s="214">
        <f>O110*H110</f>
        <v>0</v>
      </c>
      <c r="Q110" s="214">
        <v>0.0017899999999999999</v>
      </c>
      <c r="R110" s="214">
        <f>Q110*H110</f>
        <v>0.053699999999999998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321</v>
      </c>
      <c r="AT110" s="216" t="s">
        <v>159</v>
      </c>
      <c r="AU110" s="216" t="s">
        <v>85</v>
      </c>
      <c r="AY110" s="18" t="s">
        <v>156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83</v>
      </c>
      <c r="BK110" s="217">
        <f>ROUND(I110*H110,2)</f>
        <v>0</v>
      </c>
      <c r="BL110" s="18" t="s">
        <v>321</v>
      </c>
      <c r="BM110" s="216" t="s">
        <v>2804</v>
      </c>
    </row>
    <row r="111" s="2" customFormat="1">
      <c r="A111" s="39"/>
      <c r="B111" s="40"/>
      <c r="C111" s="41"/>
      <c r="D111" s="218" t="s">
        <v>166</v>
      </c>
      <c r="E111" s="41"/>
      <c r="F111" s="219" t="s">
        <v>2805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166</v>
      </c>
      <c r="AU111" s="18" t="s">
        <v>85</v>
      </c>
    </row>
    <row r="112" s="2" customFormat="1" ht="16.5" customHeight="1">
      <c r="A112" s="39"/>
      <c r="B112" s="40"/>
      <c r="C112" s="205" t="s">
        <v>110</v>
      </c>
      <c r="D112" s="205" t="s">
        <v>159</v>
      </c>
      <c r="E112" s="206" t="s">
        <v>2806</v>
      </c>
      <c r="F112" s="207" t="s">
        <v>2807</v>
      </c>
      <c r="G112" s="208" t="s">
        <v>295</v>
      </c>
      <c r="H112" s="209">
        <v>60</v>
      </c>
      <c r="I112" s="210"/>
      <c r="J112" s="211">
        <f>ROUND(I112*H112,2)</f>
        <v>0</v>
      </c>
      <c r="K112" s="207" t="s">
        <v>163</v>
      </c>
      <c r="L112" s="45"/>
      <c r="M112" s="212" t="s">
        <v>19</v>
      </c>
      <c r="N112" s="213" t="s">
        <v>46</v>
      </c>
      <c r="O112" s="85"/>
      <c r="P112" s="214">
        <f>O112*H112</f>
        <v>0</v>
      </c>
      <c r="Q112" s="214">
        <v>0.001</v>
      </c>
      <c r="R112" s="214">
        <f>Q112*H112</f>
        <v>0.059999999999999998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321</v>
      </c>
      <c r="AT112" s="216" t="s">
        <v>159</v>
      </c>
      <c r="AU112" s="216" t="s">
        <v>85</v>
      </c>
      <c r="AY112" s="18" t="s">
        <v>156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83</v>
      </c>
      <c r="BK112" s="217">
        <f>ROUND(I112*H112,2)</f>
        <v>0</v>
      </c>
      <c r="BL112" s="18" t="s">
        <v>321</v>
      </c>
      <c r="BM112" s="216" t="s">
        <v>2808</v>
      </c>
    </row>
    <row r="113" s="2" customFormat="1">
      <c r="A113" s="39"/>
      <c r="B113" s="40"/>
      <c r="C113" s="41"/>
      <c r="D113" s="218" t="s">
        <v>166</v>
      </c>
      <c r="E113" s="41"/>
      <c r="F113" s="219" t="s">
        <v>2809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166</v>
      </c>
      <c r="AU113" s="18" t="s">
        <v>85</v>
      </c>
    </row>
    <row r="114" s="2" customFormat="1" ht="16.5" customHeight="1">
      <c r="A114" s="39"/>
      <c r="B114" s="40"/>
      <c r="C114" s="205" t="s">
        <v>270</v>
      </c>
      <c r="D114" s="205" t="s">
        <v>159</v>
      </c>
      <c r="E114" s="206" t="s">
        <v>2810</v>
      </c>
      <c r="F114" s="207" t="s">
        <v>2811</v>
      </c>
      <c r="G114" s="208" t="s">
        <v>1186</v>
      </c>
      <c r="H114" s="209">
        <v>40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46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321</v>
      </c>
      <c r="AT114" s="216" t="s">
        <v>159</v>
      </c>
      <c r="AU114" s="216" t="s">
        <v>85</v>
      </c>
      <c r="AY114" s="18" t="s">
        <v>156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83</v>
      </c>
      <c r="BK114" s="217">
        <f>ROUND(I114*H114,2)</f>
        <v>0</v>
      </c>
      <c r="BL114" s="18" t="s">
        <v>321</v>
      </c>
      <c r="BM114" s="216" t="s">
        <v>2812</v>
      </c>
    </row>
    <row r="115" s="2" customFormat="1" ht="16.5" customHeight="1">
      <c r="A115" s="39"/>
      <c r="B115" s="40"/>
      <c r="C115" s="205" t="s">
        <v>292</v>
      </c>
      <c r="D115" s="205" t="s">
        <v>159</v>
      </c>
      <c r="E115" s="206" t="s">
        <v>2813</v>
      </c>
      <c r="F115" s="207" t="s">
        <v>2814</v>
      </c>
      <c r="G115" s="208" t="s">
        <v>317</v>
      </c>
      <c r="H115" s="209">
        <v>30</v>
      </c>
      <c r="I115" s="210"/>
      <c r="J115" s="211">
        <f>ROUND(I115*H115,2)</f>
        <v>0</v>
      </c>
      <c r="K115" s="207" t="s">
        <v>163</v>
      </c>
      <c r="L115" s="45"/>
      <c r="M115" s="212" t="s">
        <v>19</v>
      </c>
      <c r="N115" s="213" t="s">
        <v>46</v>
      </c>
      <c r="O115" s="85"/>
      <c r="P115" s="214">
        <f>O115*H115</f>
        <v>0</v>
      </c>
      <c r="Q115" s="214">
        <v>0.0020100000000000001</v>
      </c>
      <c r="R115" s="214">
        <f>Q115*H115</f>
        <v>0.060299999999999999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321</v>
      </c>
      <c r="AT115" s="216" t="s">
        <v>159</v>
      </c>
      <c r="AU115" s="216" t="s">
        <v>85</v>
      </c>
      <c r="AY115" s="18" t="s">
        <v>156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83</v>
      </c>
      <c r="BK115" s="217">
        <f>ROUND(I115*H115,2)</f>
        <v>0</v>
      </c>
      <c r="BL115" s="18" t="s">
        <v>321</v>
      </c>
      <c r="BM115" s="216" t="s">
        <v>2815</v>
      </c>
    </row>
    <row r="116" s="2" customFormat="1">
      <c r="A116" s="39"/>
      <c r="B116" s="40"/>
      <c r="C116" s="41"/>
      <c r="D116" s="218" t="s">
        <v>166</v>
      </c>
      <c r="E116" s="41"/>
      <c r="F116" s="219" t="s">
        <v>2816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166</v>
      </c>
      <c r="AU116" s="18" t="s">
        <v>85</v>
      </c>
    </row>
    <row r="117" s="2" customFormat="1" ht="16.5" customHeight="1">
      <c r="A117" s="39"/>
      <c r="B117" s="40"/>
      <c r="C117" s="205" t="s">
        <v>298</v>
      </c>
      <c r="D117" s="205" t="s">
        <v>159</v>
      </c>
      <c r="E117" s="206" t="s">
        <v>2817</v>
      </c>
      <c r="F117" s="207" t="s">
        <v>2818</v>
      </c>
      <c r="G117" s="208" t="s">
        <v>317</v>
      </c>
      <c r="H117" s="209">
        <v>57</v>
      </c>
      <c r="I117" s="210"/>
      <c r="J117" s="211">
        <f>ROUND(I117*H117,2)</f>
        <v>0</v>
      </c>
      <c r="K117" s="207" t="s">
        <v>163</v>
      </c>
      <c r="L117" s="45"/>
      <c r="M117" s="212" t="s">
        <v>19</v>
      </c>
      <c r="N117" s="213" t="s">
        <v>46</v>
      </c>
      <c r="O117" s="85"/>
      <c r="P117" s="214">
        <f>O117*H117</f>
        <v>0</v>
      </c>
      <c r="Q117" s="214">
        <v>0.00040999999999999999</v>
      </c>
      <c r="R117" s="214">
        <f>Q117*H117</f>
        <v>0.023369999999999998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321</v>
      </c>
      <c r="AT117" s="216" t="s">
        <v>159</v>
      </c>
      <c r="AU117" s="216" t="s">
        <v>85</v>
      </c>
      <c r="AY117" s="18" t="s">
        <v>156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83</v>
      </c>
      <c r="BK117" s="217">
        <f>ROUND(I117*H117,2)</f>
        <v>0</v>
      </c>
      <c r="BL117" s="18" t="s">
        <v>321</v>
      </c>
      <c r="BM117" s="216" t="s">
        <v>2819</v>
      </c>
    </row>
    <row r="118" s="2" customFormat="1">
      <c r="A118" s="39"/>
      <c r="B118" s="40"/>
      <c r="C118" s="41"/>
      <c r="D118" s="218" t="s">
        <v>166</v>
      </c>
      <c r="E118" s="41"/>
      <c r="F118" s="219" t="s">
        <v>2820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166</v>
      </c>
      <c r="AU118" s="18" t="s">
        <v>85</v>
      </c>
    </row>
    <row r="119" s="14" customFormat="1">
      <c r="A119" s="14"/>
      <c r="B119" s="234"/>
      <c r="C119" s="235"/>
      <c r="D119" s="225" t="s">
        <v>168</v>
      </c>
      <c r="E119" s="236" t="s">
        <v>19</v>
      </c>
      <c r="F119" s="237" t="s">
        <v>2821</v>
      </c>
      <c r="G119" s="235"/>
      <c r="H119" s="238">
        <v>16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168</v>
      </c>
      <c r="AU119" s="244" t="s">
        <v>85</v>
      </c>
      <c r="AV119" s="14" t="s">
        <v>85</v>
      </c>
      <c r="AW119" s="14" t="s">
        <v>35</v>
      </c>
      <c r="AX119" s="14" t="s">
        <v>75</v>
      </c>
      <c r="AY119" s="244" t="s">
        <v>156</v>
      </c>
    </row>
    <row r="120" s="14" customFormat="1">
      <c r="A120" s="14"/>
      <c r="B120" s="234"/>
      <c r="C120" s="235"/>
      <c r="D120" s="225" t="s">
        <v>168</v>
      </c>
      <c r="E120" s="236" t="s">
        <v>19</v>
      </c>
      <c r="F120" s="237" t="s">
        <v>2822</v>
      </c>
      <c r="G120" s="235"/>
      <c r="H120" s="238">
        <v>41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4" t="s">
        <v>168</v>
      </c>
      <c r="AU120" s="244" t="s">
        <v>85</v>
      </c>
      <c r="AV120" s="14" t="s">
        <v>85</v>
      </c>
      <c r="AW120" s="14" t="s">
        <v>35</v>
      </c>
      <c r="AX120" s="14" t="s">
        <v>75</v>
      </c>
      <c r="AY120" s="244" t="s">
        <v>156</v>
      </c>
    </row>
    <row r="121" s="15" customFormat="1">
      <c r="A121" s="15"/>
      <c r="B121" s="245"/>
      <c r="C121" s="246"/>
      <c r="D121" s="225" t="s">
        <v>168</v>
      </c>
      <c r="E121" s="247" t="s">
        <v>19</v>
      </c>
      <c r="F121" s="248" t="s">
        <v>196</v>
      </c>
      <c r="G121" s="246"/>
      <c r="H121" s="249">
        <v>57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5" t="s">
        <v>168</v>
      </c>
      <c r="AU121" s="255" t="s">
        <v>85</v>
      </c>
      <c r="AV121" s="15" t="s">
        <v>164</v>
      </c>
      <c r="AW121" s="15" t="s">
        <v>35</v>
      </c>
      <c r="AX121" s="15" t="s">
        <v>83</v>
      </c>
      <c r="AY121" s="255" t="s">
        <v>156</v>
      </c>
    </row>
    <row r="122" s="2" customFormat="1" ht="16.5" customHeight="1">
      <c r="A122" s="39"/>
      <c r="B122" s="40"/>
      <c r="C122" s="205" t="s">
        <v>303</v>
      </c>
      <c r="D122" s="205" t="s">
        <v>159</v>
      </c>
      <c r="E122" s="206" t="s">
        <v>2823</v>
      </c>
      <c r="F122" s="207" t="s">
        <v>2824</v>
      </c>
      <c r="G122" s="208" t="s">
        <v>317</v>
      </c>
      <c r="H122" s="209">
        <v>49</v>
      </c>
      <c r="I122" s="210"/>
      <c r="J122" s="211">
        <f>ROUND(I122*H122,2)</f>
        <v>0</v>
      </c>
      <c r="K122" s="207" t="s">
        <v>163</v>
      </c>
      <c r="L122" s="45"/>
      <c r="M122" s="212" t="s">
        <v>19</v>
      </c>
      <c r="N122" s="213" t="s">
        <v>46</v>
      </c>
      <c r="O122" s="85"/>
      <c r="P122" s="214">
        <f>O122*H122</f>
        <v>0</v>
      </c>
      <c r="Q122" s="214">
        <v>0.00048000000000000001</v>
      </c>
      <c r="R122" s="214">
        <f>Q122*H122</f>
        <v>0.023519999999999999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321</v>
      </c>
      <c r="AT122" s="216" t="s">
        <v>159</v>
      </c>
      <c r="AU122" s="216" t="s">
        <v>85</v>
      </c>
      <c r="AY122" s="18" t="s">
        <v>156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83</v>
      </c>
      <c r="BK122" s="217">
        <f>ROUND(I122*H122,2)</f>
        <v>0</v>
      </c>
      <c r="BL122" s="18" t="s">
        <v>321</v>
      </c>
      <c r="BM122" s="216" t="s">
        <v>2825</v>
      </c>
    </row>
    <row r="123" s="2" customFormat="1">
      <c r="A123" s="39"/>
      <c r="B123" s="40"/>
      <c r="C123" s="41"/>
      <c r="D123" s="218" t="s">
        <v>166</v>
      </c>
      <c r="E123" s="41"/>
      <c r="F123" s="219" t="s">
        <v>2826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166</v>
      </c>
      <c r="AU123" s="18" t="s">
        <v>85</v>
      </c>
    </row>
    <row r="124" s="2" customFormat="1" ht="16.5" customHeight="1">
      <c r="A124" s="39"/>
      <c r="B124" s="40"/>
      <c r="C124" s="205" t="s">
        <v>8</v>
      </c>
      <c r="D124" s="205" t="s">
        <v>159</v>
      </c>
      <c r="E124" s="206" t="s">
        <v>2827</v>
      </c>
      <c r="F124" s="207" t="s">
        <v>2828</v>
      </c>
      <c r="G124" s="208" t="s">
        <v>317</v>
      </c>
      <c r="H124" s="209">
        <v>6</v>
      </c>
      <c r="I124" s="210"/>
      <c r="J124" s="211">
        <f>ROUND(I124*H124,2)</f>
        <v>0</v>
      </c>
      <c r="K124" s="207" t="s">
        <v>163</v>
      </c>
      <c r="L124" s="45"/>
      <c r="M124" s="212" t="s">
        <v>19</v>
      </c>
      <c r="N124" s="213" t="s">
        <v>46</v>
      </c>
      <c r="O124" s="85"/>
      <c r="P124" s="214">
        <f>O124*H124</f>
        <v>0</v>
      </c>
      <c r="Q124" s="214">
        <v>0.00071000000000000002</v>
      </c>
      <c r="R124" s="214">
        <f>Q124*H124</f>
        <v>0.0042599999999999999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321</v>
      </c>
      <c r="AT124" s="216" t="s">
        <v>159</v>
      </c>
      <c r="AU124" s="216" t="s">
        <v>85</v>
      </c>
      <c r="AY124" s="18" t="s">
        <v>156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83</v>
      </c>
      <c r="BK124" s="217">
        <f>ROUND(I124*H124,2)</f>
        <v>0</v>
      </c>
      <c r="BL124" s="18" t="s">
        <v>321</v>
      </c>
      <c r="BM124" s="216" t="s">
        <v>2829</v>
      </c>
    </row>
    <row r="125" s="2" customFormat="1">
      <c r="A125" s="39"/>
      <c r="B125" s="40"/>
      <c r="C125" s="41"/>
      <c r="D125" s="218" t="s">
        <v>166</v>
      </c>
      <c r="E125" s="41"/>
      <c r="F125" s="219" t="s">
        <v>2830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166</v>
      </c>
      <c r="AU125" s="18" t="s">
        <v>85</v>
      </c>
    </row>
    <row r="126" s="2" customFormat="1" ht="16.5" customHeight="1">
      <c r="A126" s="39"/>
      <c r="B126" s="40"/>
      <c r="C126" s="205" t="s">
        <v>321</v>
      </c>
      <c r="D126" s="205" t="s">
        <v>159</v>
      </c>
      <c r="E126" s="206" t="s">
        <v>2831</v>
      </c>
      <c r="F126" s="207" t="s">
        <v>2832</v>
      </c>
      <c r="G126" s="208" t="s">
        <v>317</v>
      </c>
      <c r="H126" s="209">
        <v>11</v>
      </c>
      <c r="I126" s="210"/>
      <c r="J126" s="211">
        <f>ROUND(I126*H126,2)</f>
        <v>0</v>
      </c>
      <c r="K126" s="207" t="s">
        <v>163</v>
      </c>
      <c r="L126" s="45"/>
      <c r="M126" s="212" t="s">
        <v>19</v>
      </c>
      <c r="N126" s="213" t="s">
        <v>46</v>
      </c>
      <c r="O126" s="85"/>
      <c r="P126" s="214">
        <f>O126*H126</f>
        <v>0</v>
      </c>
      <c r="Q126" s="214">
        <v>0.0022399999999999998</v>
      </c>
      <c r="R126" s="214">
        <f>Q126*H126</f>
        <v>0.024639999999999999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321</v>
      </c>
      <c r="AT126" s="216" t="s">
        <v>159</v>
      </c>
      <c r="AU126" s="216" t="s">
        <v>85</v>
      </c>
      <c r="AY126" s="18" t="s">
        <v>156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83</v>
      </c>
      <c r="BK126" s="217">
        <f>ROUND(I126*H126,2)</f>
        <v>0</v>
      </c>
      <c r="BL126" s="18" t="s">
        <v>321</v>
      </c>
      <c r="BM126" s="216" t="s">
        <v>2833</v>
      </c>
    </row>
    <row r="127" s="2" customFormat="1">
      <c r="A127" s="39"/>
      <c r="B127" s="40"/>
      <c r="C127" s="41"/>
      <c r="D127" s="218" t="s">
        <v>166</v>
      </c>
      <c r="E127" s="41"/>
      <c r="F127" s="219" t="s">
        <v>2834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166</v>
      </c>
      <c r="AU127" s="18" t="s">
        <v>85</v>
      </c>
    </row>
    <row r="128" s="2" customFormat="1" ht="16.5" customHeight="1">
      <c r="A128" s="39"/>
      <c r="B128" s="40"/>
      <c r="C128" s="205" t="s">
        <v>328</v>
      </c>
      <c r="D128" s="205" t="s">
        <v>159</v>
      </c>
      <c r="E128" s="206" t="s">
        <v>2835</v>
      </c>
      <c r="F128" s="207" t="s">
        <v>2836</v>
      </c>
      <c r="G128" s="208" t="s">
        <v>295</v>
      </c>
      <c r="H128" s="209">
        <v>19</v>
      </c>
      <c r="I128" s="210"/>
      <c r="J128" s="211">
        <f>ROUND(I128*H128,2)</f>
        <v>0</v>
      </c>
      <c r="K128" s="207" t="s">
        <v>163</v>
      </c>
      <c r="L128" s="45"/>
      <c r="M128" s="212" t="s">
        <v>19</v>
      </c>
      <c r="N128" s="213" t="s">
        <v>46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321</v>
      </c>
      <c r="AT128" s="216" t="s">
        <v>159</v>
      </c>
      <c r="AU128" s="216" t="s">
        <v>85</v>
      </c>
      <c r="AY128" s="18" t="s">
        <v>156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83</v>
      </c>
      <c r="BK128" s="217">
        <f>ROUND(I128*H128,2)</f>
        <v>0</v>
      </c>
      <c r="BL128" s="18" t="s">
        <v>321</v>
      </c>
      <c r="BM128" s="216" t="s">
        <v>2837</v>
      </c>
    </row>
    <row r="129" s="2" customFormat="1">
      <c r="A129" s="39"/>
      <c r="B129" s="40"/>
      <c r="C129" s="41"/>
      <c r="D129" s="218" t="s">
        <v>166</v>
      </c>
      <c r="E129" s="41"/>
      <c r="F129" s="219" t="s">
        <v>2838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166</v>
      </c>
      <c r="AU129" s="18" t="s">
        <v>85</v>
      </c>
    </row>
    <row r="130" s="2" customFormat="1" ht="16.5" customHeight="1">
      <c r="A130" s="39"/>
      <c r="B130" s="40"/>
      <c r="C130" s="205" t="s">
        <v>337</v>
      </c>
      <c r="D130" s="205" t="s">
        <v>159</v>
      </c>
      <c r="E130" s="206" t="s">
        <v>2839</v>
      </c>
      <c r="F130" s="207" t="s">
        <v>2840</v>
      </c>
      <c r="G130" s="208" t="s">
        <v>295</v>
      </c>
      <c r="H130" s="209">
        <v>14</v>
      </c>
      <c r="I130" s="210"/>
      <c r="J130" s="211">
        <f>ROUND(I130*H130,2)</f>
        <v>0</v>
      </c>
      <c r="K130" s="207" t="s">
        <v>163</v>
      </c>
      <c r="L130" s="45"/>
      <c r="M130" s="212" t="s">
        <v>19</v>
      </c>
      <c r="N130" s="213" t="s">
        <v>46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321</v>
      </c>
      <c r="AT130" s="216" t="s">
        <v>159</v>
      </c>
      <c r="AU130" s="216" t="s">
        <v>85</v>
      </c>
      <c r="AY130" s="18" t="s">
        <v>156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83</v>
      </c>
      <c r="BK130" s="217">
        <f>ROUND(I130*H130,2)</f>
        <v>0</v>
      </c>
      <c r="BL130" s="18" t="s">
        <v>321</v>
      </c>
      <c r="BM130" s="216" t="s">
        <v>2841</v>
      </c>
    </row>
    <row r="131" s="2" customFormat="1">
      <c r="A131" s="39"/>
      <c r="B131" s="40"/>
      <c r="C131" s="41"/>
      <c r="D131" s="218" t="s">
        <v>166</v>
      </c>
      <c r="E131" s="41"/>
      <c r="F131" s="219" t="s">
        <v>2842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166</v>
      </c>
      <c r="AU131" s="18" t="s">
        <v>85</v>
      </c>
    </row>
    <row r="132" s="2" customFormat="1" ht="16.5" customHeight="1">
      <c r="A132" s="39"/>
      <c r="B132" s="40"/>
      <c r="C132" s="205" t="s">
        <v>343</v>
      </c>
      <c r="D132" s="205" t="s">
        <v>159</v>
      </c>
      <c r="E132" s="206" t="s">
        <v>2843</v>
      </c>
      <c r="F132" s="207" t="s">
        <v>2844</v>
      </c>
      <c r="G132" s="208" t="s">
        <v>295</v>
      </c>
      <c r="H132" s="209">
        <v>11</v>
      </c>
      <c r="I132" s="210"/>
      <c r="J132" s="211">
        <f>ROUND(I132*H132,2)</f>
        <v>0</v>
      </c>
      <c r="K132" s="207" t="s">
        <v>163</v>
      </c>
      <c r="L132" s="45"/>
      <c r="M132" s="212" t="s">
        <v>19</v>
      </c>
      <c r="N132" s="213" t="s">
        <v>46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321</v>
      </c>
      <c r="AT132" s="216" t="s">
        <v>159</v>
      </c>
      <c r="AU132" s="216" t="s">
        <v>85</v>
      </c>
      <c r="AY132" s="18" t="s">
        <v>156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83</v>
      </c>
      <c r="BK132" s="217">
        <f>ROUND(I132*H132,2)</f>
        <v>0</v>
      </c>
      <c r="BL132" s="18" t="s">
        <v>321</v>
      </c>
      <c r="BM132" s="216" t="s">
        <v>2845</v>
      </c>
    </row>
    <row r="133" s="2" customFormat="1">
      <c r="A133" s="39"/>
      <c r="B133" s="40"/>
      <c r="C133" s="41"/>
      <c r="D133" s="218" t="s">
        <v>166</v>
      </c>
      <c r="E133" s="41"/>
      <c r="F133" s="219" t="s">
        <v>2846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166</v>
      </c>
      <c r="AU133" s="18" t="s">
        <v>85</v>
      </c>
    </row>
    <row r="134" s="2" customFormat="1" ht="16.5" customHeight="1">
      <c r="A134" s="39"/>
      <c r="B134" s="40"/>
      <c r="C134" s="205" t="s">
        <v>349</v>
      </c>
      <c r="D134" s="205" t="s">
        <v>159</v>
      </c>
      <c r="E134" s="206" t="s">
        <v>2847</v>
      </c>
      <c r="F134" s="207" t="s">
        <v>2848</v>
      </c>
      <c r="G134" s="208" t="s">
        <v>295</v>
      </c>
      <c r="H134" s="209">
        <v>11</v>
      </c>
      <c r="I134" s="210"/>
      <c r="J134" s="211">
        <f>ROUND(I134*H134,2)</f>
        <v>0</v>
      </c>
      <c r="K134" s="207" t="s">
        <v>163</v>
      </c>
      <c r="L134" s="45"/>
      <c r="M134" s="212" t="s">
        <v>19</v>
      </c>
      <c r="N134" s="213" t="s">
        <v>46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321</v>
      </c>
      <c r="AT134" s="216" t="s">
        <v>159</v>
      </c>
      <c r="AU134" s="216" t="s">
        <v>85</v>
      </c>
      <c r="AY134" s="18" t="s">
        <v>156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83</v>
      </c>
      <c r="BK134" s="217">
        <f>ROUND(I134*H134,2)</f>
        <v>0</v>
      </c>
      <c r="BL134" s="18" t="s">
        <v>321</v>
      </c>
      <c r="BM134" s="216" t="s">
        <v>2849</v>
      </c>
    </row>
    <row r="135" s="2" customFormat="1">
      <c r="A135" s="39"/>
      <c r="B135" s="40"/>
      <c r="C135" s="41"/>
      <c r="D135" s="218" t="s">
        <v>166</v>
      </c>
      <c r="E135" s="41"/>
      <c r="F135" s="219" t="s">
        <v>2850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166</v>
      </c>
      <c r="AU135" s="18" t="s">
        <v>85</v>
      </c>
    </row>
    <row r="136" s="2" customFormat="1" ht="16.5" customHeight="1">
      <c r="A136" s="39"/>
      <c r="B136" s="40"/>
      <c r="C136" s="205" t="s">
        <v>7</v>
      </c>
      <c r="D136" s="205" t="s">
        <v>159</v>
      </c>
      <c r="E136" s="206" t="s">
        <v>2851</v>
      </c>
      <c r="F136" s="207" t="s">
        <v>2852</v>
      </c>
      <c r="G136" s="208" t="s">
        <v>1186</v>
      </c>
      <c r="H136" s="209">
        <v>1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46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321</v>
      </c>
      <c r="AT136" s="216" t="s">
        <v>159</v>
      </c>
      <c r="AU136" s="216" t="s">
        <v>85</v>
      </c>
      <c r="AY136" s="18" t="s">
        <v>156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83</v>
      </c>
      <c r="BK136" s="217">
        <f>ROUND(I136*H136,2)</f>
        <v>0</v>
      </c>
      <c r="BL136" s="18" t="s">
        <v>321</v>
      </c>
      <c r="BM136" s="216" t="s">
        <v>2853</v>
      </c>
    </row>
    <row r="137" s="2" customFormat="1" ht="16.5" customHeight="1">
      <c r="A137" s="39"/>
      <c r="B137" s="40"/>
      <c r="C137" s="205" t="s">
        <v>363</v>
      </c>
      <c r="D137" s="205" t="s">
        <v>159</v>
      </c>
      <c r="E137" s="206" t="s">
        <v>2854</v>
      </c>
      <c r="F137" s="207" t="s">
        <v>2855</v>
      </c>
      <c r="G137" s="208" t="s">
        <v>1186</v>
      </c>
      <c r="H137" s="209">
        <v>4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46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321</v>
      </c>
      <c r="AT137" s="216" t="s">
        <v>159</v>
      </c>
      <c r="AU137" s="216" t="s">
        <v>85</v>
      </c>
      <c r="AY137" s="18" t="s">
        <v>156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83</v>
      </c>
      <c r="BK137" s="217">
        <f>ROUND(I137*H137,2)</f>
        <v>0</v>
      </c>
      <c r="BL137" s="18" t="s">
        <v>321</v>
      </c>
      <c r="BM137" s="216" t="s">
        <v>2856</v>
      </c>
    </row>
    <row r="138" s="2" customFormat="1" ht="16.5" customHeight="1">
      <c r="A138" s="39"/>
      <c r="B138" s="40"/>
      <c r="C138" s="205" t="s">
        <v>368</v>
      </c>
      <c r="D138" s="205" t="s">
        <v>159</v>
      </c>
      <c r="E138" s="206" t="s">
        <v>2857</v>
      </c>
      <c r="F138" s="207" t="s">
        <v>2858</v>
      </c>
      <c r="G138" s="208" t="s">
        <v>1186</v>
      </c>
      <c r="H138" s="209">
        <v>14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46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321</v>
      </c>
      <c r="AT138" s="216" t="s">
        <v>159</v>
      </c>
      <c r="AU138" s="216" t="s">
        <v>85</v>
      </c>
      <c r="AY138" s="18" t="s">
        <v>156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83</v>
      </c>
      <c r="BK138" s="217">
        <f>ROUND(I138*H138,2)</f>
        <v>0</v>
      </c>
      <c r="BL138" s="18" t="s">
        <v>321</v>
      </c>
      <c r="BM138" s="216" t="s">
        <v>2859</v>
      </c>
    </row>
    <row r="139" s="2" customFormat="1" ht="16.5" customHeight="1">
      <c r="A139" s="39"/>
      <c r="B139" s="40"/>
      <c r="C139" s="205" t="s">
        <v>374</v>
      </c>
      <c r="D139" s="205" t="s">
        <v>159</v>
      </c>
      <c r="E139" s="206" t="s">
        <v>2860</v>
      </c>
      <c r="F139" s="207" t="s">
        <v>2861</v>
      </c>
      <c r="G139" s="208" t="s">
        <v>1186</v>
      </c>
      <c r="H139" s="209">
        <v>11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46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321</v>
      </c>
      <c r="AT139" s="216" t="s">
        <v>159</v>
      </c>
      <c r="AU139" s="216" t="s">
        <v>85</v>
      </c>
      <c r="AY139" s="18" t="s">
        <v>156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83</v>
      </c>
      <c r="BK139" s="217">
        <f>ROUND(I139*H139,2)</f>
        <v>0</v>
      </c>
      <c r="BL139" s="18" t="s">
        <v>321</v>
      </c>
      <c r="BM139" s="216" t="s">
        <v>2862</v>
      </c>
    </row>
    <row r="140" s="2" customFormat="1" ht="16.5" customHeight="1">
      <c r="A140" s="39"/>
      <c r="B140" s="40"/>
      <c r="C140" s="205" t="s">
        <v>379</v>
      </c>
      <c r="D140" s="205" t="s">
        <v>159</v>
      </c>
      <c r="E140" s="206" t="s">
        <v>2863</v>
      </c>
      <c r="F140" s="207" t="s">
        <v>2864</v>
      </c>
      <c r="G140" s="208" t="s">
        <v>1186</v>
      </c>
      <c r="H140" s="209">
        <v>11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46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321</v>
      </c>
      <c r="AT140" s="216" t="s">
        <v>159</v>
      </c>
      <c r="AU140" s="216" t="s">
        <v>85</v>
      </c>
      <c r="AY140" s="18" t="s">
        <v>156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83</v>
      </c>
      <c r="BK140" s="217">
        <f>ROUND(I140*H140,2)</f>
        <v>0</v>
      </c>
      <c r="BL140" s="18" t="s">
        <v>321</v>
      </c>
      <c r="BM140" s="216" t="s">
        <v>2865</v>
      </c>
    </row>
    <row r="141" s="2" customFormat="1" ht="16.5" customHeight="1">
      <c r="A141" s="39"/>
      <c r="B141" s="40"/>
      <c r="C141" s="205" t="s">
        <v>385</v>
      </c>
      <c r="D141" s="205" t="s">
        <v>159</v>
      </c>
      <c r="E141" s="206" t="s">
        <v>2866</v>
      </c>
      <c r="F141" s="207" t="s">
        <v>2867</v>
      </c>
      <c r="G141" s="208" t="s">
        <v>317</v>
      </c>
      <c r="H141" s="209">
        <v>20</v>
      </c>
      <c r="I141" s="210"/>
      <c r="J141" s="211">
        <f>ROUND(I141*H141,2)</f>
        <v>0</v>
      </c>
      <c r="K141" s="207" t="s">
        <v>19</v>
      </c>
      <c r="L141" s="45"/>
      <c r="M141" s="212" t="s">
        <v>19</v>
      </c>
      <c r="N141" s="213" t="s">
        <v>46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321</v>
      </c>
      <c r="AT141" s="216" t="s">
        <v>159</v>
      </c>
      <c r="AU141" s="216" t="s">
        <v>85</v>
      </c>
      <c r="AY141" s="18" t="s">
        <v>156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83</v>
      </c>
      <c r="BK141" s="217">
        <f>ROUND(I141*H141,2)</f>
        <v>0</v>
      </c>
      <c r="BL141" s="18" t="s">
        <v>321</v>
      </c>
      <c r="BM141" s="216" t="s">
        <v>2868</v>
      </c>
    </row>
    <row r="142" s="2" customFormat="1" ht="24.15" customHeight="1">
      <c r="A142" s="39"/>
      <c r="B142" s="40"/>
      <c r="C142" s="205" t="s">
        <v>390</v>
      </c>
      <c r="D142" s="205" t="s">
        <v>159</v>
      </c>
      <c r="E142" s="206" t="s">
        <v>2869</v>
      </c>
      <c r="F142" s="207" t="s">
        <v>2870</v>
      </c>
      <c r="G142" s="208" t="s">
        <v>2871</v>
      </c>
      <c r="H142" s="209">
        <v>1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46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321</v>
      </c>
      <c r="AT142" s="216" t="s">
        <v>159</v>
      </c>
      <c r="AU142" s="216" t="s">
        <v>85</v>
      </c>
      <c r="AY142" s="18" t="s">
        <v>156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83</v>
      </c>
      <c r="BK142" s="217">
        <f>ROUND(I142*H142,2)</f>
        <v>0</v>
      </c>
      <c r="BL142" s="18" t="s">
        <v>321</v>
      </c>
      <c r="BM142" s="216" t="s">
        <v>2872</v>
      </c>
    </row>
    <row r="143" s="2" customFormat="1" ht="24.15" customHeight="1">
      <c r="A143" s="39"/>
      <c r="B143" s="40"/>
      <c r="C143" s="205" t="s">
        <v>397</v>
      </c>
      <c r="D143" s="205" t="s">
        <v>159</v>
      </c>
      <c r="E143" s="206" t="s">
        <v>2873</v>
      </c>
      <c r="F143" s="207" t="s">
        <v>2874</v>
      </c>
      <c r="G143" s="208" t="s">
        <v>2871</v>
      </c>
      <c r="H143" s="209">
        <v>1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46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321</v>
      </c>
      <c r="AT143" s="216" t="s">
        <v>159</v>
      </c>
      <c r="AU143" s="216" t="s">
        <v>85</v>
      </c>
      <c r="AY143" s="18" t="s">
        <v>156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83</v>
      </c>
      <c r="BK143" s="217">
        <f>ROUND(I143*H143,2)</f>
        <v>0</v>
      </c>
      <c r="BL143" s="18" t="s">
        <v>321</v>
      </c>
      <c r="BM143" s="216" t="s">
        <v>2875</v>
      </c>
    </row>
    <row r="144" s="2" customFormat="1" ht="16.5" customHeight="1">
      <c r="A144" s="39"/>
      <c r="B144" s="40"/>
      <c r="C144" s="205" t="s">
        <v>406</v>
      </c>
      <c r="D144" s="205" t="s">
        <v>159</v>
      </c>
      <c r="E144" s="206" t="s">
        <v>2876</v>
      </c>
      <c r="F144" s="207" t="s">
        <v>2877</v>
      </c>
      <c r="G144" s="208" t="s">
        <v>1186</v>
      </c>
      <c r="H144" s="209">
        <v>1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46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321</v>
      </c>
      <c r="AT144" s="216" t="s">
        <v>159</v>
      </c>
      <c r="AU144" s="216" t="s">
        <v>85</v>
      </c>
      <c r="AY144" s="18" t="s">
        <v>156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83</v>
      </c>
      <c r="BK144" s="217">
        <f>ROUND(I144*H144,2)</f>
        <v>0</v>
      </c>
      <c r="BL144" s="18" t="s">
        <v>321</v>
      </c>
      <c r="BM144" s="216" t="s">
        <v>2878</v>
      </c>
    </row>
    <row r="145" s="2" customFormat="1" ht="16.5" customHeight="1">
      <c r="A145" s="39"/>
      <c r="B145" s="40"/>
      <c r="C145" s="205" t="s">
        <v>411</v>
      </c>
      <c r="D145" s="205" t="s">
        <v>159</v>
      </c>
      <c r="E145" s="206" t="s">
        <v>2879</v>
      </c>
      <c r="F145" s="207" t="s">
        <v>2880</v>
      </c>
      <c r="G145" s="208" t="s">
        <v>1186</v>
      </c>
      <c r="H145" s="209">
        <v>6</v>
      </c>
      <c r="I145" s="210"/>
      <c r="J145" s="211">
        <f>ROUND(I145*H145,2)</f>
        <v>0</v>
      </c>
      <c r="K145" s="207" t="s">
        <v>19</v>
      </c>
      <c r="L145" s="45"/>
      <c r="M145" s="212" t="s">
        <v>19</v>
      </c>
      <c r="N145" s="213" t="s">
        <v>46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321</v>
      </c>
      <c r="AT145" s="216" t="s">
        <v>159</v>
      </c>
      <c r="AU145" s="216" t="s">
        <v>85</v>
      </c>
      <c r="AY145" s="18" t="s">
        <v>156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83</v>
      </c>
      <c r="BK145" s="217">
        <f>ROUND(I145*H145,2)</f>
        <v>0</v>
      </c>
      <c r="BL145" s="18" t="s">
        <v>321</v>
      </c>
      <c r="BM145" s="216" t="s">
        <v>2881</v>
      </c>
    </row>
    <row r="146" s="2" customFormat="1" ht="16.5" customHeight="1">
      <c r="A146" s="39"/>
      <c r="B146" s="40"/>
      <c r="C146" s="205" t="s">
        <v>417</v>
      </c>
      <c r="D146" s="205" t="s">
        <v>159</v>
      </c>
      <c r="E146" s="206" t="s">
        <v>2882</v>
      </c>
      <c r="F146" s="207" t="s">
        <v>2883</v>
      </c>
      <c r="G146" s="208" t="s">
        <v>1186</v>
      </c>
      <c r="H146" s="209">
        <v>4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46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321</v>
      </c>
      <c r="AT146" s="216" t="s">
        <v>159</v>
      </c>
      <c r="AU146" s="216" t="s">
        <v>85</v>
      </c>
      <c r="AY146" s="18" t="s">
        <v>156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83</v>
      </c>
      <c r="BK146" s="217">
        <f>ROUND(I146*H146,2)</f>
        <v>0</v>
      </c>
      <c r="BL146" s="18" t="s">
        <v>321</v>
      </c>
      <c r="BM146" s="216" t="s">
        <v>2884</v>
      </c>
    </row>
    <row r="147" s="2" customFormat="1" ht="16.5" customHeight="1">
      <c r="A147" s="39"/>
      <c r="B147" s="40"/>
      <c r="C147" s="205" t="s">
        <v>414</v>
      </c>
      <c r="D147" s="205" t="s">
        <v>159</v>
      </c>
      <c r="E147" s="206" t="s">
        <v>2885</v>
      </c>
      <c r="F147" s="207" t="s">
        <v>2886</v>
      </c>
      <c r="G147" s="208" t="s">
        <v>1186</v>
      </c>
      <c r="H147" s="209">
        <v>15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46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321</v>
      </c>
      <c r="AT147" s="216" t="s">
        <v>159</v>
      </c>
      <c r="AU147" s="216" t="s">
        <v>85</v>
      </c>
      <c r="AY147" s="18" t="s">
        <v>156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83</v>
      </c>
      <c r="BK147" s="217">
        <f>ROUND(I147*H147,2)</f>
        <v>0</v>
      </c>
      <c r="BL147" s="18" t="s">
        <v>321</v>
      </c>
      <c r="BM147" s="216" t="s">
        <v>2887</v>
      </c>
    </row>
    <row r="148" s="2" customFormat="1" ht="16.5" customHeight="1">
      <c r="A148" s="39"/>
      <c r="B148" s="40"/>
      <c r="C148" s="205" t="s">
        <v>426</v>
      </c>
      <c r="D148" s="205" t="s">
        <v>159</v>
      </c>
      <c r="E148" s="206" t="s">
        <v>2888</v>
      </c>
      <c r="F148" s="207" t="s">
        <v>2889</v>
      </c>
      <c r="G148" s="208" t="s">
        <v>1186</v>
      </c>
      <c r="H148" s="209">
        <v>16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46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321</v>
      </c>
      <c r="AT148" s="216" t="s">
        <v>159</v>
      </c>
      <c r="AU148" s="216" t="s">
        <v>85</v>
      </c>
      <c r="AY148" s="18" t="s">
        <v>156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83</v>
      </c>
      <c r="BK148" s="217">
        <f>ROUND(I148*H148,2)</f>
        <v>0</v>
      </c>
      <c r="BL148" s="18" t="s">
        <v>321</v>
      </c>
      <c r="BM148" s="216" t="s">
        <v>2890</v>
      </c>
    </row>
    <row r="149" s="2" customFormat="1" ht="16.5" customHeight="1">
      <c r="A149" s="39"/>
      <c r="B149" s="40"/>
      <c r="C149" s="205" t="s">
        <v>434</v>
      </c>
      <c r="D149" s="205" t="s">
        <v>159</v>
      </c>
      <c r="E149" s="206" t="s">
        <v>2891</v>
      </c>
      <c r="F149" s="207" t="s">
        <v>2892</v>
      </c>
      <c r="G149" s="208" t="s">
        <v>1186</v>
      </c>
      <c r="H149" s="209">
        <v>16</v>
      </c>
      <c r="I149" s="210"/>
      <c r="J149" s="211">
        <f>ROUND(I149*H149,2)</f>
        <v>0</v>
      </c>
      <c r="K149" s="207" t="s">
        <v>19</v>
      </c>
      <c r="L149" s="45"/>
      <c r="M149" s="212" t="s">
        <v>19</v>
      </c>
      <c r="N149" s="213" t="s">
        <v>46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321</v>
      </c>
      <c r="AT149" s="216" t="s">
        <v>159</v>
      </c>
      <c r="AU149" s="216" t="s">
        <v>85</v>
      </c>
      <c r="AY149" s="18" t="s">
        <v>156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83</v>
      </c>
      <c r="BK149" s="217">
        <f>ROUND(I149*H149,2)</f>
        <v>0</v>
      </c>
      <c r="BL149" s="18" t="s">
        <v>321</v>
      </c>
      <c r="BM149" s="216" t="s">
        <v>2893</v>
      </c>
    </row>
    <row r="150" s="2" customFormat="1" ht="16.5" customHeight="1">
      <c r="A150" s="39"/>
      <c r="B150" s="40"/>
      <c r="C150" s="205" t="s">
        <v>440</v>
      </c>
      <c r="D150" s="205" t="s">
        <v>159</v>
      </c>
      <c r="E150" s="206" t="s">
        <v>2894</v>
      </c>
      <c r="F150" s="207" t="s">
        <v>2895</v>
      </c>
      <c r="G150" s="208" t="s">
        <v>317</v>
      </c>
      <c r="H150" s="209">
        <v>154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46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321</v>
      </c>
      <c r="AT150" s="216" t="s">
        <v>159</v>
      </c>
      <c r="AU150" s="216" t="s">
        <v>85</v>
      </c>
      <c r="AY150" s="18" t="s">
        <v>156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83</v>
      </c>
      <c r="BK150" s="217">
        <f>ROUND(I150*H150,2)</f>
        <v>0</v>
      </c>
      <c r="BL150" s="18" t="s">
        <v>321</v>
      </c>
      <c r="BM150" s="216" t="s">
        <v>2896</v>
      </c>
    </row>
    <row r="151" s="2" customFormat="1" ht="16.5" customHeight="1">
      <c r="A151" s="39"/>
      <c r="B151" s="40"/>
      <c r="C151" s="205" t="s">
        <v>445</v>
      </c>
      <c r="D151" s="205" t="s">
        <v>159</v>
      </c>
      <c r="E151" s="206" t="s">
        <v>2897</v>
      </c>
      <c r="F151" s="207" t="s">
        <v>2898</v>
      </c>
      <c r="G151" s="208" t="s">
        <v>317</v>
      </c>
      <c r="H151" s="209">
        <v>154</v>
      </c>
      <c r="I151" s="210"/>
      <c r="J151" s="211">
        <f>ROUND(I151*H151,2)</f>
        <v>0</v>
      </c>
      <c r="K151" s="207" t="s">
        <v>19</v>
      </c>
      <c r="L151" s="45"/>
      <c r="M151" s="212" t="s">
        <v>19</v>
      </c>
      <c r="N151" s="213" t="s">
        <v>46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321</v>
      </c>
      <c r="AT151" s="216" t="s">
        <v>159</v>
      </c>
      <c r="AU151" s="216" t="s">
        <v>85</v>
      </c>
      <c r="AY151" s="18" t="s">
        <v>156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83</v>
      </c>
      <c r="BK151" s="217">
        <f>ROUND(I151*H151,2)</f>
        <v>0</v>
      </c>
      <c r="BL151" s="18" t="s">
        <v>321</v>
      </c>
      <c r="BM151" s="216" t="s">
        <v>2899</v>
      </c>
    </row>
    <row r="152" s="2" customFormat="1" ht="24.15" customHeight="1">
      <c r="A152" s="39"/>
      <c r="B152" s="40"/>
      <c r="C152" s="205" t="s">
        <v>450</v>
      </c>
      <c r="D152" s="205" t="s">
        <v>159</v>
      </c>
      <c r="E152" s="206" t="s">
        <v>2900</v>
      </c>
      <c r="F152" s="207" t="s">
        <v>2901</v>
      </c>
      <c r="G152" s="208" t="s">
        <v>429</v>
      </c>
      <c r="H152" s="266"/>
      <c r="I152" s="210"/>
      <c r="J152" s="211">
        <f>ROUND(I152*H152,2)</f>
        <v>0</v>
      </c>
      <c r="K152" s="207" t="s">
        <v>163</v>
      </c>
      <c r="L152" s="45"/>
      <c r="M152" s="212" t="s">
        <v>19</v>
      </c>
      <c r="N152" s="213" t="s">
        <v>46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321</v>
      </c>
      <c r="AT152" s="216" t="s">
        <v>159</v>
      </c>
      <c r="AU152" s="216" t="s">
        <v>85</v>
      </c>
      <c r="AY152" s="18" t="s">
        <v>156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83</v>
      </c>
      <c r="BK152" s="217">
        <f>ROUND(I152*H152,2)</f>
        <v>0</v>
      </c>
      <c r="BL152" s="18" t="s">
        <v>321</v>
      </c>
      <c r="BM152" s="216" t="s">
        <v>2902</v>
      </c>
    </row>
    <row r="153" s="2" customFormat="1">
      <c r="A153" s="39"/>
      <c r="B153" s="40"/>
      <c r="C153" s="41"/>
      <c r="D153" s="218" t="s">
        <v>166</v>
      </c>
      <c r="E153" s="41"/>
      <c r="F153" s="219" t="s">
        <v>2903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166</v>
      </c>
      <c r="AU153" s="18" t="s">
        <v>85</v>
      </c>
    </row>
    <row r="154" s="12" customFormat="1" ht="22.8" customHeight="1">
      <c r="A154" s="12"/>
      <c r="B154" s="189"/>
      <c r="C154" s="190"/>
      <c r="D154" s="191" t="s">
        <v>74</v>
      </c>
      <c r="E154" s="203" t="s">
        <v>2904</v>
      </c>
      <c r="F154" s="203" t="s">
        <v>2905</v>
      </c>
      <c r="G154" s="190"/>
      <c r="H154" s="190"/>
      <c r="I154" s="193"/>
      <c r="J154" s="204">
        <f>BK154</f>
        <v>0</v>
      </c>
      <c r="K154" s="190"/>
      <c r="L154" s="195"/>
      <c r="M154" s="196"/>
      <c r="N154" s="197"/>
      <c r="O154" s="197"/>
      <c r="P154" s="198">
        <f>SUM(P155:P195)</f>
        <v>0</v>
      </c>
      <c r="Q154" s="197"/>
      <c r="R154" s="198">
        <f>SUM(R155:R195)</f>
        <v>0.37365999999999999</v>
      </c>
      <c r="S154" s="197"/>
      <c r="T154" s="199">
        <f>SUM(T155:T195)</f>
        <v>0.15326000000000001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0" t="s">
        <v>85</v>
      </c>
      <c r="AT154" s="201" t="s">
        <v>74</v>
      </c>
      <c r="AU154" s="201" t="s">
        <v>83</v>
      </c>
      <c r="AY154" s="200" t="s">
        <v>156</v>
      </c>
      <c r="BK154" s="202">
        <f>SUM(BK155:BK195)</f>
        <v>0</v>
      </c>
    </row>
    <row r="155" s="2" customFormat="1" ht="16.5" customHeight="1">
      <c r="A155" s="39"/>
      <c r="B155" s="40"/>
      <c r="C155" s="205" t="s">
        <v>454</v>
      </c>
      <c r="D155" s="205" t="s">
        <v>159</v>
      </c>
      <c r="E155" s="206" t="s">
        <v>2906</v>
      </c>
      <c r="F155" s="207" t="s">
        <v>2907</v>
      </c>
      <c r="G155" s="208" t="s">
        <v>295</v>
      </c>
      <c r="H155" s="209">
        <v>64</v>
      </c>
      <c r="I155" s="210"/>
      <c r="J155" s="211">
        <f>ROUND(I155*H155,2)</f>
        <v>0</v>
      </c>
      <c r="K155" s="207" t="s">
        <v>163</v>
      </c>
      <c r="L155" s="45"/>
      <c r="M155" s="212" t="s">
        <v>19</v>
      </c>
      <c r="N155" s="213" t="s">
        <v>46</v>
      </c>
      <c r="O155" s="85"/>
      <c r="P155" s="214">
        <f>O155*H155</f>
        <v>0</v>
      </c>
      <c r="Q155" s="214">
        <v>0.0010499999999999999</v>
      </c>
      <c r="R155" s="214">
        <f>Q155*H155</f>
        <v>0.067199999999999996</v>
      </c>
      <c r="S155" s="214">
        <v>0.00080999999999999996</v>
      </c>
      <c r="T155" s="215">
        <f>S155*H155</f>
        <v>0.051839999999999997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321</v>
      </c>
      <c r="AT155" s="216" t="s">
        <v>159</v>
      </c>
      <c r="AU155" s="216" t="s">
        <v>85</v>
      </c>
      <c r="AY155" s="18" t="s">
        <v>156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83</v>
      </c>
      <c r="BK155" s="217">
        <f>ROUND(I155*H155,2)</f>
        <v>0</v>
      </c>
      <c r="BL155" s="18" t="s">
        <v>321</v>
      </c>
      <c r="BM155" s="216" t="s">
        <v>2908</v>
      </c>
    </row>
    <row r="156" s="2" customFormat="1">
      <c r="A156" s="39"/>
      <c r="B156" s="40"/>
      <c r="C156" s="41"/>
      <c r="D156" s="218" t="s">
        <v>166</v>
      </c>
      <c r="E156" s="41"/>
      <c r="F156" s="219" t="s">
        <v>2909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166</v>
      </c>
      <c r="AU156" s="18" t="s">
        <v>85</v>
      </c>
    </row>
    <row r="157" s="2" customFormat="1" ht="16.5" customHeight="1">
      <c r="A157" s="39"/>
      <c r="B157" s="40"/>
      <c r="C157" s="205" t="s">
        <v>458</v>
      </c>
      <c r="D157" s="205" t="s">
        <v>159</v>
      </c>
      <c r="E157" s="206" t="s">
        <v>2910</v>
      </c>
      <c r="F157" s="207" t="s">
        <v>2911</v>
      </c>
      <c r="G157" s="208" t="s">
        <v>295</v>
      </c>
      <c r="H157" s="209">
        <v>30</v>
      </c>
      <c r="I157" s="210"/>
      <c r="J157" s="211">
        <f>ROUND(I157*H157,2)</f>
        <v>0</v>
      </c>
      <c r="K157" s="207" t="s">
        <v>163</v>
      </c>
      <c r="L157" s="45"/>
      <c r="M157" s="212" t="s">
        <v>19</v>
      </c>
      <c r="N157" s="213" t="s">
        <v>46</v>
      </c>
      <c r="O157" s="85"/>
      <c r="P157" s="214">
        <f>O157*H157</f>
        <v>0</v>
      </c>
      <c r="Q157" s="214">
        <v>0.00010000000000000001</v>
      </c>
      <c r="R157" s="214">
        <f>Q157*H157</f>
        <v>0.0030000000000000001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321</v>
      </c>
      <c r="AT157" s="216" t="s">
        <v>159</v>
      </c>
      <c r="AU157" s="216" t="s">
        <v>85</v>
      </c>
      <c r="AY157" s="18" t="s">
        <v>156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83</v>
      </c>
      <c r="BK157" s="217">
        <f>ROUND(I157*H157,2)</f>
        <v>0</v>
      </c>
      <c r="BL157" s="18" t="s">
        <v>321</v>
      </c>
      <c r="BM157" s="216" t="s">
        <v>2912</v>
      </c>
    </row>
    <row r="158" s="2" customFormat="1">
      <c r="A158" s="39"/>
      <c r="B158" s="40"/>
      <c r="C158" s="41"/>
      <c r="D158" s="218" t="s">
        <v>166</v>
      </c>
      <c r="E158" s="41"/>
      <c r="F158" s="219" t="s">
        <v>2913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166</v>
      </c>
      <c r="AU158" s="18" t="s">
        <v>85</v>
      </c>
    </row>
    <row r="159" s="2" customFormat="1" ht="21.75" customHeight="1">
      <c r="A159" s="39"/>
      <c r="B159" s="40"/>
      <c r="C159" s="205" t="s">
        <v>462</v>
      </c>
      <c r="D159" s="205" t="s">
        <v>159</v>
      </c>
      <c r="E159" s="206" t="s">
        <v>2914</v>
      </c>
      <c r="F159" s="207" t="s">
        <v>2915</v>
      </c>
      <c r="G159" s="208" t="s">
        <v>437</v>
      </c>
      <c r="H159" s="209">
        <v>26</v>
      </c>
      <c r="I159" s="210"/>
      <c r="J159" s="211">
        <f>ROUND(I159*H159,2)</f>
        <v>0</v>
      </c>
      <c r="K159" s="207" t="s">
        <v>163</v>
      </c>
      <c r="L159" s="45"/>
      <c r="M159" s="212" t="s">
        <v>19</v>
      </c>
      <c r="N159" s="213" t="s">
        <v>46</v>
      </c>
      <c r="O159" s="85"/>
      <c r="P159" s="214">
        <f>O159*H159</f>
        <v>0</v>
      </c>
      <c r="Q159" s="214">
        <v>0.0033600000000000001</v>
      </c>
      <c r="R159" s="214">
        <f>Q159*H159</f>
        <v>0.087360000000000007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321</v>
      </c>
      <c r="AT159" s="216" t="s">
        <v>159</v>
      </c>
      <c r="AU159" s="216" t="s">
        <v>85</v>
      </c>
      <c r="AY159" s="18" t="s">
        <v>156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83</v>
      </c>
      <c r="BK159" s="217">
        <f>ROUND(I159*H159,2)</f>
        <v>0</v>
      </c>
      <c r="BL159" s="18" t="s">
        <v>321</v>
      </c>
      <c r="BM159" s="216" t="s">
        <v>2916</v>
      </c>
    </row>
    <row r="160" s="2" customFormat="1">
      <c r="A160" s="39"/>
      <c r="B160" s="40"/>
      <c r="C160" s="41"/>
      <c r="D160" s="218" t="s">
        <v>166</v>
      </c>
      <c r="E160" s="41"/>
      <c r="F160" s="219" t="s">
        <v>2917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166</v>
      </c>
      <c r="AU160" s="18" t="s">
        <v>85</v>
      </c>
    </row>
    <row r="161" s="2" customFormat="1" ht="16.5" customHeight="1">
      <c r="A161" s="39"/>
      <c r="B161" s="40"/>
      <c r="C161" s="205" t="s">
        <v>466</v>
      </c>
      <c r="D161" s="205" t="s">
        <v>159</v>
      </c>
      <c r="E161" s="206" t="s">
        <v>2918</v>
      </c>
      <c r="F161" s="207" t="s">
        <v>2919</v>
      </c>
      <c r="G161" s="208" t="s">
        <v>317</v>
      </c>
      <c r="H161" s="209">
        <v>90</v>
      </c>
      <c r="I161" s="210"/>
      <c r="J161" s="211">
        <f>ROUND(I161*H161,2)</f>
        <v>0</v>
      </c>
      <c r="K161" s="207" t="s">
        <v>163</v>
      </c>
      <c r="L161" s="45"/>
      <c r="M161" s="212" t="s">
        <v>19</v>
      </c>
      <c r="N161" s="213" t="s">
        <v>46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0.00027999999999999998</v>
      </c>
      <c r="T161" s="215">
        <f>S161*H161</f>
        <v>0.025199999999999997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321</v>
      </c>
      <c r="AT161" s="216" t="s">
        <v>159</v>
      </c>
      <c r="AU161" s="216" t="s">
        <v>85</v>
      </c>
      <c r="AY161" s="18" t="s">
        <v>156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83</v>
      </c>
      <c r="BK161" s="217">
        <f>ROUND(I161*H161,2)</f>
        <v>0</v>
      </c>
      <c r="BL161" s="18" t="s">
        <v>321</v>
      </c>
      <c r="BM161" s="216" t="s">
        <v>2920</v>
      </c>
    </row>
    <row r="162" s="2" customFormat="1">
      <c r="A162" s="39"/>
      <c r="B162" s="40"/>
      <c r="C162" s="41"/>
      <c r="D162" s="218" t="s">
        <v>166</v>
      </c>
      <c r="E162" s="41"/>
      <c r="F162" s="219" t="s">
        <v>2921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166</v>
      </c>
      <c r="AU162" s="18" t="s">
        <v>85</v>
      </c>
    </row>
    <row r="163" s="2" customFormat="1" ht="16.5" customHeight="1">
      <c r="A163" s="39"/>
      <c r="B163" s="40"/>
      <c r="C163" s="205" t="s">
        <v>470</v>
      </c>
      <c r="D163" s="205" t="s">
        <v>159</v>
      </c>
      <c r="E163" s="206" t="s">
        <v>2922</v>
      </c>
      <c r="F163" s="207" t="s">
        <v>2923</v>
      </c>
      <c r="G163" s="208" t="s">
        <v>317</v>
      </c>
      <c r="H163" s="209">
        <v>50</v>
      </c>
      <c r="I163" s="210"/>
      <c r="J163" s="211">
        <f>ROUND(I163*H163,2)</f>
        <v>0</v>
      </c>
      <c r="K163" s="207" t="s">
        <v>163</v>
      </c>
      <c r="L163" s="45"/>
      <c r="M163" s="212" t="s">
        <v>19</v>
      </c>
      <c r="N163" s="213" t="s">
        <v>46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0.00029</v>
      </c>
      <c r="T163" s="215">
        <f>S163*H163</f>
        <v>0.014500000000000001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321</v>
      </c>
      <c r="AT163" s="216" t="s">
        <v>159</v>
      </c>
      <c r="AU163" s="216" t="s">
        <v>85</v>
      </c>
      <c r="AY163" s="18" t="s">
        <v>156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83</v>
      </c>
      <c r="BK163" s="217">
        <f>ROUND(I163*H163,2)</f>
        <v>0</v>
      </c>
      <c r="BL163" s="18" t="s">
        <v>321</v>
      </c>
      <c r="BM163" s="216" t="s">
        <v>2924</v>
      </c>
    </row>
    <row r="164" s="2" customFormat="1">
      <c r="A164" s="39"/>
      <c r="B164" s="40"/>
      <c r="C164" s="41"/>
      <c r="D164" s="218" t="s">
        <v>166</v>
      </c>
      <c r="E164" s="41"/>
      <c r="F164" s="219" t="s">
        <v>2925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166</v>
      </c>
      <c r="AU164" s="18" t="s">
        <v>85</v>
      </c>
    </row>
    <row r="165" s="2" customFormat="1" ht="16.5" customHeight="1">
      <c r="A165" s="39"/>
      <c r="B165" s="40"/>
      <c r="C165" s="205" t="s">
        <v>475</v>
      </c>
      <c r="D165" s="205" t="s">
        <v>159</v>
      </c>
      <c r="E165" s="206" t="s">
        <v>2926</v>
      </c>
      <c r="F165" s="207" t="s">
        <v>2927</v>
      </c>
      <c r="G165" s="208" t="s">
        <v>295</v>
      </c>
      <c r="H165" s="209">
        <v>60</v>
      </c>
      <c r="I165" s="210"/>
      <c r="J165" s="211">
        <f>ROUND(I165*H165,2)</f>
        <v>0</v>
      </c>
      <c r="K165" s="207" t="s">
        <v>163</v>
      </c>
      <c r="L165" s="45"/>
      <c r="M165" s="212" t="s">
        <v>19</v>
      </c>
      <c r="N165" s="213" t="s">
        <v>46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321</v>
      </c>
      <c r="AT165" s="216" t="s">
        <v>159</v>
      </c>
      <c r="AU165" s="216" t="s">
        <v>85</v>
      </c>
      <c r="AY165" s="18" t="s">
        <v>156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83</v>
      </c>
      <c r="BK165" s="217">
        <f>ROUND(I165*H165,2)</f>
        <v>0</v>
      </c>
      <c r="BL165" s="18" t="s">
        <v>321</v>
      </c>
      <c r="BM165" s="216" t="s">
        <v>2928</v>
      </c>
    </row>
    <row r="166" s="2" customFormat="1">
      <c r="A166" s="39"/>
      <c r="B166" s="40"/>
      <c r="C166" s="41"/>
      <c r="D166" s="218" t="s">
        <v>166</v>
      </c>
      <c r="E166" s="41"/>
      <c r="F166" s="219" t="s">
        <v>2929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166</v>
      </c>
      <c r="AU166" s="18" t="s">
        <v>85</v>
      </c>
    </row>
    <row r="167" s="2" customFormat="1" ht="16.5" customHeight="1">
      <c r="A167" s="39"/>
      <c r="B167" s="40"/>
      <c r="C167" s="205" t="s">
        <v>480</v>
      </c>
      <c r="D167" s="205" t="s">
        <v>159</v>
      </c>
      <c r="E167" s="206" t="s">
        <v>2930</v>
      </c>
      <c r="F167" s="207" t="s">
        <v>2931</v>
      </c>
      <c r="G167" s="208" t="s">
        <v>317</v>
      </c>
      <c r="H167" s="209">
        <v>78</v>
      </c>
      <c r="I167" s="210"/>
      <c r="J167" s="211">
        <f>ROUND(I167*H167,2)</f>
        <v>0</v>
      </c>
      <c r="K167" s="207" t="s">
        <v>163</v>
      </c>
      <c r="L167" s="45"/>
      <c r="M167" s="212" t="s">
        <v>19</v>
      </c>
      <c r="N167" s="213" t="s">
        <v>46</v>
      </c>
      <c r="O167" s="85"/>
      <c r="P167" s="214">
        <f>O167*H167</f>
        <v>0</v>
      </c>
      <c r="Q167" s="214">
        <v>5.0000000000000002E-05</v>
      </c>
      <c r="R167" s="214">
        <f>Q167*H167</f>
        <v>0.0039000000000000003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321</v>
      </c>
      <c r="AT167" s="216" t="s">
        <v>159</v>
      </c>
      <c r="AU167" s="216" t="s">
        <v>85</v>
      </c>
      <c r="AY167" s="18" t="s">
        <v>156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83</v>
      </c>
      <c r="BK167" s="217">
        <f>ROUND(I167*H167,2)</f>
        <v>0</v>
      </c>
      <c r="BL167" s="18" t="s">
        <v>321</v>
      </c>
      <c r="BM167" s="216" t="s">
        <v>2932</v>
      </c>
    </row>
    <row r="168" s="2" customFormat="1">
      <c r="A168" s="39"/>
      <c r="B168" s="40"/>
      <c r="C168" s="41"/>
      <c r="D168" s="218" t="s">
        <v>166</v>
      </c>
      <c r="E168" s="41"/>
      <c r="F168" s="219" t="s">
        <v>2933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166</v>
      </c>
      <c r="AU168" s="18" t="s">
        <v>85</v>
      </c>
    </row>
    <row r="169" s="2" customFormat="1" ht="16.5" customHeight="1">
      <c r="A169" s="39"/>
      <c r="B169" s="40"/>
      <c r="C169" s="205" t="s">
        <v>483</v>
      </c>
      <c r="D169" s="205" t="s">
        <v>159</v>
      </c>
      <c r="E169" s="206" t="s">
        <v>2934</v>
      </c>
      <c r="F169" s="207" t="s">
        <v>2935</v>
      </c>
      <c r="G169" s="208" t="s">
        <v>1186</v>
      </c>
      <c r="H169" s="209">
        <v>27</v>
      </c>
      <c r="I169" s="210"/>
      <c r="J169" s="211">
        <f>ROUND(I169*H169,2)</f>
        <v>0</v>
      </c>
      <c r="K169" s="207" t="s">
        <v>19</v>
      </c>
      <c r="L169" s="45"/>
      <c r="M169" s="212" t="s">
        <v>19</v>
      </c>
      <c r="N169" s="213" t="s">
        <v>46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321</v>
      </c>
      <c r="AT169" s="216" t="s">
        <v>159</v>
      </c>
      <c r="AU169" s="216" t="s">
        <v>85</v>
      </c>
      <c r="AY169" s="18" t="s">
        <v>156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83</v>
      </c>
      <c r="BK169" s="217">
        <f>ROUND(I169*H169,2)</f>
        <v>0</v>
      </c>
      <c r="BL169" s="18" t="s">
        <v>321</v>
      </c>
      <c r="BM169" s="216" t="s">
        <v>2936</v>
      </c>
    </row>
    <row r="170" s="2" customFormat="1" ht="24.9" customHeight="1">
      <c r="A170" s="39"/>
      <c r="B170" s="40"/>
      <c r="C170" s="205" t="s">
        <v>487</v>
      </c>
      <c r="D170" s="205" t="s">
        <v>159</v>
      </c>
      <c r="E170" s="206" t="s">
        <v>2937</v>
      </c>
      <c r="F170" s="207" t="s">
        <v>2938</v>
      </c>
      <c r="G170" s="208" t="s">
        <v>1186</v>
      </c>
      <c r="H170" s="209">
        <v>10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46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321</v>
      </c>
      <c r="AT170" s="216" t="s">
        <v>159</v>
      </c>
      <c r="AU170" s="216" t="s">
        <v>85</v>
      </c>
      <c r="AY170" s="18" t="s">
        <v>156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83</v>
      </c>
      <c r="BK170" s="217">
        <f>ROUND(I170*H170,2)</f>
        <v>0</v>
      </c>
      <c r="BL170" s="18" t="s">
        <v>321</v>
      </c>
      <c r="BM170" s="216" t="s">
        <v>2939</v>
      </c>
    </row>
    <row r="171" s="2" customFormat="1" ht="16.5" customHeight="1">
      <c r="A171" s="39"/>
      <c r="B171" s="40"/>
      <c r="C171" s="205" t="s">
        <v>491</v>
      </c>
      <c r="D171" s="205" t="s">
        <v>159</v>
      </c>
      <c r="E171" s="206" t="s">
        <v>2940</v>
      </c>
      <c r="F171" s="207" t="s">
        <v>2941</v>
      </c>
      <c r="G171" s="208" t="s">
        <v>1186</v>
      </c>
      <c r="H171" s="209">
        <v>24</v>
      </c>
      <c r="I171" s="210"/>
      <c r="J171" s="211">
        <f>ROUND(I171*H171,2)</f>
        <v>0</v>
      </c>
      <c r="K171" s="207" t="s">
        <v>19</v>
      </c>
      <c r="L171" s="45"/>
      <c r="M171" s="212" t="s">
        <v>19</v>
      </c>
      <c r="N171" s="213" t="s">
        <v>46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321</v>
      </c>
      <c r="AT171" s="216" t="s">
        <v>159</v>
      </c>
      <c r="AU171" s="216" t="s">
        <v>85</v>
      </c>
      <c r="AY171" s="18" t="s">
        <v>156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83</v>
      </c>
      <c r="BK171" s="217">
        <f>ROUND(I171*H171,2)</f>
        <v>0</v>
      </c>
      <c r="BL171" s="18" t="s">
        <v>321</v>
      </c>
      <c r="BM171" s="216" t="s">
        <v>2942</v>
      </c>
    </row>
    <row r="172" s="2" customFormat="1" ht="16.5" customHeight="1">
      <c r="A172" s="39"/>
      <c r="B172" s="40"/>
      <c r="C172" s="205" t="s">
        <v>495</v>
      </c>
      <c r="D172" s="205" t="s">
        <v>159</v>
      </c>
      <c r="E172" s="206" t="s">
        <v>2943</v>
      </c>
      <c r="F172" s="207" t="s">
        <v>2944</v>
      </c>
      <c r="G172" s="208" t="s">
        <v>1186</v>
      </c>
      <c r="H172" s="209">
        <v>100</v>
      </c>
      <c r="I172" s="210"/>
      <c r="J172" s="211">
        <f>ROUND(I172*H172,2)</f>
        <v>0</v>
      </c>
      <c r="K172" s="207" t="s">
        <v>19</v>
      </c>
      <c r="L172" s="45"/>
      <c r="M172" s="212" t="s">
        <v>19</v>
      </c>
      <c r="N172" s="213" t="s">
        <v>46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321</v>
      </c>
      <c r="AT172" s="216" t="s">
        <v>159</v>
      </c>
      <c r="AU172" s="216" t="s">
        <v>85</v>
      </c>
      <c r="AY172" s="18" t="s">
        <v>156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83</v>
      </c>
      <c r="BK172" s="217">
        <f>ROUND(I172*H172,2)</f>
        <v>0</v>
      </c>
      <c r="BL172" s="18" t="s">
        <v>321</v>
      </c>
      <c r="BM172" s="216" t="s">
        <v>2945</v>
      </c>
    </row>
    <row r="173" s="2" customFormat="1" ht="37.8" customHeight="1">
      <c r="A173" s="39"/>
      <c r="B173" s="40"/>
      <c r="C173" s="205" t="s">
        <v>506</v>
      </c>
      <c r="D173" s="205" t="s">
        <v>159</v>
      </c>
      <c r="E173" s="206" t="s">
        <v>2946</v>
      </c>
      <c r="F173" s="207" t="s">
        <v>2947</v>
      </c>
      <c r="G173" s="208" t="s">
        <v>317</v>
      </c>
      <c r="H173" s="209">
        <v>77</v>
      </c>
      <c r="I173" s="210"/>
      <c r="J173" s="211">
        <f>ROUND(I173*H173,2)</f>
        <v>0</v>
      </c>
      <c r="K173" s="207" t="s">
        <v>163</v>
      </c>
      <c r="L173" s="45"/>
      <c r="M173" s="212" t="s">
        <v>19</v>
      </c>
      <c r="N173" s="213" t="s">
        <v>46</v>
      </c>
      <c r="O173" s="85"/>
      <c r="P173" s="214">
        <f>O173*H173</f>
        <v>0</v>
      </c>
      <c r="Q173" s="214">
        <v>0.00084000000000000003</v>
      </c>
      <c r="R173" s="214">
        <f>Q173*H173</f>
        <v>0.064680000000000001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321</v>
      </c>
      <c r="AT173" s="216" t="s">
        <v>159</v>
      </c>
      <c r="AU173" s="216" t="s">
        <v>85</v>
      </c>
      <c r="AY173" s="18" t="s">
        <v>156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83</v>
      </c>
      <c r="BK173" s="217">
        <f>ROUND(I173*H173,2)</f>
        <v>0</v>
      </c>
      <c r="BL173" s="18" t="s">
        <v>321</v>
      </c>
      <c r="BM173" s="216" t="s">
        <v>2948</v>
      </c>
    </row>
    <row r="174" s="2" customFormat="1">
      <c r="A174" s="39"/>
      <c r="B174" s="40"/>
      <c r="C174" s="41"/>
      <c r="D174" s="218" t="s">
        <v>166</v>
      </c>
      <c r="E174" s="41"/>
      <c r="F174" s="219" t="s">
        <v>2949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166</v>
      </c>
      <c r="AU174" s="18" t="s">
        <v>85</v>
      </c>
    </row>
    <row r="175" s="2" customFormat="1" ht="37.8" customHeight="1">
      <c r="A175" s="39"/>
      <c r="B175" s="40"/>
      <c r="C175" s="205" t="s">
        <v>511</v>
      </c>
      <c r="D175" s="205" t="s">
        <v>159</v>
      </c>
      <c r="E175" s="206" t="s">
        <v>2950</v>
      </c>
      <c r="F175" s="207" t="s">
        <v>2951</v>
      </c>
      <c r="G175" s="208" t="s">
        <v>317</v>
      </c>
      <c r="H175" s="209">
        <v>87</v>
      </c>
      <c r="I175" s="210"/>
      <c r="J175" s="211">
        <f>ROUND(I175*H175,2)</f>
        <v>0</v>
      </c>
      <c r="K175" s="207" t="s">
        <v>19</v>
      </c>
      <c r="L175" s="45"/>
      <c r="M175" s="212" t="s">
        <v>19</v>
      </c>
      <c r="N175" s="213" t="s">
        <v>46</v>
      </c>
      <c r="O175" s="85"/>
      <c r="P175" s="214">
        <f>O175*H175</f>
        <v>0</v>
      </c>
      <c r="Q175" s="214">
        <v>0.00084000000000000003</v>
      </c>
      <c r="R175" s="214">
        <f>Q175*H175</f>
        <v>0.073080000000000006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321</v>
      </c>
      <c r="AT175" s="216" t="s">
        <v>159</v>
      </c>
      <c r="AU175" s="216" t="s">
        <v>85</v>
      </c>
      <c r="AY175" s="18" t="s">
        <v>156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83</v>
      </c>
      <c r="BK175" s="217">
        <f>ROUND(I175*H175,2)</f>
        <v>0</v>
      </c>
      <c r="BL175" s="18" t="s">
        <v>321</v>
      </c>
      <c r="BM175" s="216" t="s">
        <v>2952</v>
      </c>
    </row>
    <row r="176" s="2" customFormat="1" ht="37.8" customHeight="1">
      <c r="A176" s="39"/>
      <c r="B176" s="40"/>
      <c r="C176" s="205" t="s">
        <v>515</v>
      </c>
      <c r="D176" s="205" t="s">
        <v>159</v>
      </c>
      <c r="E176" s="206" t="s">
        <v>2953</v>
      </c>
      <c r="F176" s="207" t="s">
        <v>2954</v>
      </c>
      <c r="G176" s="208" t="s">
        <v>317</v>
      </c>
      <c r="H176" s="209">
        <v>77</v>
      </c>
      <c r="I176" s="210"/>
      <c r="J176" s="211">
        <f>ROUND(I176*H176,2)</f>
        <v>0</v>
      </c>
      <c r="K176" s="207" t="s">
        <v>163</v>
      </c>
      <c r="L176" s="45"/>
      <c r="M176" s="212" t="s">
        <v>19</v>
      </c>
      <c r="N176" s="213" t="s">
        <v>46</v>
      </c>
      <c r="O176" s="85"/>
      <c r="P176" s="214">
        <f>O176*H176</f>
        <v>0</v>
      </c>
      <c r="Q176" s="214">
        <v>0.00020000000000000001</v>
      </c>
      <c r="R176" s="214">
        <f>Q176*H176</f>
        <v>0.015400000000000001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321</v>
      </c>
      <c r="AT176" s="216" t="s">
        <v>159</v>
      </c>
      <c r="AU176" s="216" t="s">
        <v>85</v>
      </c>
      <c r="AY176" s="18" t="s">
        <v>156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83</v>
      </c>
      <c r="BK176" s="217">
        <f>ROUND(I176*H176,2)</f>
        <v>0</v>
      </c>
      <c r="BL176" s="18" t="s">
        <v>321</v>
      </c>
      <c r="BM176" s="216" t="s">
        <v>2955</v>
      </c>
    </row>
    <row r="177" s="2" customFormat="1">
      <c r="A177" s="39"/>
      <c r="B177" s="40"/>
      <c r="C177" s="41"/>
      <c r="D177" s="218" t="s">
        <v>166</v>
      </c>
      <c r="E177" s="41"/>
      <c r="F177" s="219" t="s">
        <v>2956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166</v>
      </c>
      <c r="AU177" s="18" t="s">
        <v>85</v>
      </c>
    </row>
    <row r="178" s="2" customFormat="1" ht="37.8" customHeight="1">
      <c r="A178" s="39"/>
      <c r="B178" s="40"/>
      <c r="C178" s="205" t="s">
        <v>520</v>
      </c>
      <c r="D178" s="205" t="s">
        <v>159</v>
      </c>
      <c r="E178" s="206" t="s">
        <v>2957</v>
      </c>
      <c r="F178" s="207" t="s">
        <v>2958</v>
      </c>
      <c r="G178" s="208" t="s">
        <v>317</v>
      </c>
      <c r="H178" s="209">
        <v>87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46</v>
      </c>
      <c r="O178" s="85"/>
      <c r="P178" s="214">
        <f>O178*H178</f>
        <v>0</v>
      </c>
      <c r="Q178" s="214">
        <v>0.00020000000000000001</v>
      </c>
      <c r="R178" s="214">
        <f>Q178*H178</f>
        <v>0.017400000000000002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321</v>
      </c>
      <c r="AT178" s="216" t="s">
        <v>159</v>
      </c>
      <c r="AU178" s="216" t="s">
        <v>85</v>
      </c>
      <c r="AY178" s="18" t="s">
        <v>156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83</v>
      </c>
      <c r="BK178" s="217">
        <f>ROUND(I178*H178,2)</f>
        <v>0</v>
      </c>
      <c r="BL178" s="18" t="s">
        <v>321</v>
      </c>
      <c r="BM178" s="216" t="s">
        <v>2959</v>
      </c>
    </row>
    <row r="179" s="2" customFormat="1" ht="16.5" customHeight="1">
      <c r="A179" s="39"/>
      <c r="B179" s="40"/>
      <c r="C179" s="205" t="s">
        <v>525</v>
      </c>
      <c r="D179" s="205" t="s">
        <v>159</v>
      </c>
      <c r="E179" s="206" t="s">
        <v>2960</v>
      </c>
      <c r="F179" s="207" t="s">
        <v>2961</v>
      </c>
      <c r="G179" s="208" t="s">
        <v>317</v>
      </c>
      <c r="H179" s="209">
        <v>140</v>
      </c>
      <c r="I179" s="210"/>
      <c r="J179" s="211">
        <f>ROUND(I179*H179,2)</f>
        <v>0</v>
      </c>
      <c r="K179" s="207" t="s">
        <v>163</v>
      </c>
      <c r="L179" s="45"/>
      <c r="M179" s="212" t="s">
        <v>19</v>
      </c>
      <c r="N179" s="213" t="s">
        <v>46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0.00023000000000000001</v>
      </c>
      <c r="T179" s="215">
        <f>S179*H179</f>
        <v>0.032199999999999999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321</v>
      </c>
      <c r="AT179" s="216" t="s">
        <v>159</v>
      </c>
      <c r="AU179" s="216" t="s">
        <v>85</v>
      </c>
      <c r="AY179" s="18" t="s">
        <v>156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83</v>
      </c>
      <c r="BK179" s="217">
        <f>ROUND(I179*H179,2)</f>
        <v>0</v>
      </c>
      <c r="BL179" s="18" t="s">
        <v>321</v>
      </c>
      <c r="BM179" s="216" t="s">
        <v>2962</v>
      </c>
    </row>
    <row r="180" s="2" customFormat="1">
      <c r="A180" s="39"/>
      <c r="B180" s="40"/>
      <c r="C180" s="41"/>
      <c r="D180" s="218" t="s">
        <v>166</v>
      </c>
      <c r="E180" s="41"/>
      <c r="F180" s="219" t="s">
        <v>2963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166</v>
      </c>
      <c r="AU180" s="18" t="s">
        <v>85</v>
      </c>
    </row>
    <row r="181" s="2" customFormat="1" ht="16.5" customHeight="1">
      <c r="A181" s="39"/>
      <c r="B181" s="40"/>
      <c r="C181" s="205" t="s">
        <v>530</v>
      </c>
      <c r="D181" s="205" t="s">
        <v>159</v>
      </c>
      <c r="E181" s="206" t="s">
        <v>2964</v>
      </c>
      <c r="F181" s="207" t="s">
        <v>2965</v>
      </c>
      <c r="G181" s="208" t="s">
        <v>295</v>
      </c>
      <c r="H181" s="209">
        <v>66</v>
      </c>
      <c r="I181" s="210"/>
      <c r="J181" s="211">
        <f>ROUND(I181*H181,2)</f>
        <v>0</v>
      </c>
      <c r="K181" s="207" t="s">
        <v>163</v>
      </c>
      <c r="L181" s="45"/>
      <c r="M181" s="212" t="s">
        <v>19</v>
      </c>
      <c r="N181" s="213" t="s">
        <v>46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321</v>
      </c>
      <c r="AT181" s="216" t="s">
        <v>159</v>
      </c>
      <c r="AU181" s="216" t="s">
        <v>85</v>
      </c>
      <c r="AY181" s="18" t="s">
        <v>156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83</v>
      </c>
      <c r="BK181" s="217">
        <f>ROUND(I181*H181,2)</f>
        <v>0</v>
      </c>
      <c r="BL181" s="18" t="s">
        <v>321</v>
      </c>
      <c r="BM181" s="216" t="s">
        <v>2966</v>
      </c>
    </row>
    <row r="182" s="2" customFormat="1">
      <c r="A182" s="39"/>
      <c r="B182" s="40"/>
      <c r="C182" s="41"/>
      <c r="D182" s="218" t="s">
        <v>166</v>
      </c>
      <c r="E182" s="41"/>
      <c r="F182" s="219" t="s">
        <v>2967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166</v>
      </c>
      <c r="AU182" s="18" t="s">
        <v>85</v>
      </c>
    </row>
    <row r="183" s="2" customFormat="1" ht="16.5" customHeight="1">
      <c r="A183" s="39"/>
      <c r="B183" s="40"/>
      <c r="C183" s="205" t="s">
        <v>537</v>
      </c>
      <c r="D183" s="205" t="s">
        <v>159</v>
      </c>
      <c r="E183" s="206" t="s">
        <v>2968</v>
      </c>
      <c r="F183" s="207" t="s">
        <v>2969</v>
      </c>
      <c r="G183" s="208" t="s">
        <v>295</v>
      </c>
      <c r="H183" s="209">
        <v>24</v>
      </c>
      <c r="I183" s="210"/>
      <c r="J183" s="211">
        <f>ROUND(I183*H183,2)</f>
        <v>0</v>
      </c>
      <c r="K183" s="207" t="s">
        <v>163</v>
      </c>
      <c r="L183" s="45"/>
      <c r="M183" s="212" t="s">
        <v>19</v>
      </c>
      <c r="N183" s="213" t="s">
        <v>46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0.00123</v>
      </c>
      <c r="T183" s="215">
        <f>S183*H183</f>
        <v>0.029519999999999998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321</v>
      </c>
      <c r="AT183" s="216" t="s">
        <v>159</v>
      </c>
      <c r="AU183" s="216" t="s">
        <v>85</v>
      </c>
      <c r="AY183" s="18" t="s">
        <v>156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83</v>
      </c>
      <c r="BK183" s="217">
        <f>ROUND(I183*H183,2)</f>
        <v>0</v>
      </c>
      <c r="BL183" s="18" t="s">
        <v>321</v>
      </c>
      <c r="BM183" s="216" t="s">
        <v>2970</v>
      </c>
    </row>
    <row r="184" s="2" customFormat="1">
      <c r="A184" s="39"/>
      <c r="B184" s="40"/>
      <c r="C184" s="41"/>
      <c r="D184" s="218" t="s">
        <v>166</v>
      </c>
      <c r="E184" s="41"/>
      <c r="F184" s="219" t="s">
        <v>2971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166</v>
      </c>
      <c r="AU184" s="18" t="s">
        <v>85</v>
      </c>
    </row>
    <row r="185" s="2" customFormat="1" ht="16.5" customHeight="1">
      <c r="A185" s="39"/>
      <c r="B185" s="40"/>
      <c r="C185" s="205" t="s">
        <v>543</v>
      </c>
      <c r="D185" s="205" t="s">
        <v>159</v>
      </c>
      <c r="E185" s="206" t="s">
        <v>2972</v>
      </c>
      <c r="F185" s="207" t="s">
        <v>2973</v>
      </c>
      <c r="G185" s="208" t="s">
        <v>295</v>
      </c>
      <c r="H185" s="209">
        <v>26</v>
      </c>
      <c r="I185" s="210"/>
      <c r="J185" s="211">
        <f>ROUND(I185*H185,2)</f>
        <v>0</v>
      </c>
      <c r="K185" s="207" t="s">
        <v>163</v>
      </c>
      <c r="L185" s="45"/>
      <c r="M185" s="212" t="s">
        <v>19</v>
      </c>
      <c r="N185" s="213" t="s">
        <v>46</v>
      </c>
      <c r="O185" s="85"/>
      <c r="P185" s="214">
        <f>O185*H185</f>
        <v>0</v>
      </c>
      <c r="Q185" s="214">
        <v>0.00034000000000000002</v>
      </c>
      <c r="R185" s="214">
        <f>Q185*H185</f>
        <v>0.0088400000000000006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321</v>
      </c>
      <c r="AT185" s="216" t="s">
        <v>159</v>
      </c>
      <c r="AU185" s="216" t="s">
        <v>85</v>
      </c>
      <c r="AY185" s="18" t="s">
        <v>156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83</v>
      </c>
      <c r="BK185" s="217">
        <f>ROUND(I185*H185,2)</f>
        <v>0</v>
      </c>
      <c r="BL185" s="18" t="s">
        <v>321</v>
      </c>
      <c r="BM185" s="216" t="s">
        <v>2974</v>
      </c>
    </row>
    <row r="186" s="2" customFormat="1">
      <c r="A186" s="39"/>
      <c r="B186" s="40"/>
      <c r="C186" s="41"/>
      <c r="D186" s="218" t="s">
        <v>166</v>
      </c>
      <c r="E186" s="41"/>
      <c r="F186" s="219" t="s">
        <v>2975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166</v>
      </c>
      <c r="AU186" s="18" t="s">
        <v>85</v>
      </c>
    </row>
    <row r="187" s="2" customFormat="1" ht="16.5" customHeight="1">
      <c r="A187" s="39"/>
      <c r="B187" s="40"/>
      <c r="C187" s="205" t="s">
        <v>561</v>
      </c>
      <c r="D187" s="205" t="s">
        <v>159</v>
      </c>
      <c r="E187" s="206" t="s">
        <v>2976</v>
      </c>
      <c r="F187" s="207" t="s">
        <v>2977</v>
      </c>
      <c r="G187" s="208" t="s">
        <v>1186</v>
      </c>
      <c r="H187" s="209">
        <v>56</v>
      </c>
      <c r="I187" s="210"/>
      <c r="J187" s="211">
        <f>ROUND(I187*H187,2)</f>
        <v>0</v>
      </c>
      <c r="K187" s="207" t="s">
        <v>19</v>
      </c>
      <c r="L187" s="45"/>
      <c r="M187" s="212" t="s">
        <v>19</v>
      </c>
      <c r="N187" s="213" t="s">
        <v>46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321</v>
      </c>
      <c r="AT187" s="216" t="s">
        <v>159</v>
      </c>
      <c r="AU187" s="216" t="s">
        <v>85</v>
      </c>
      <c r="AY187" s="18" t="s">
        <v>156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83</v>
      </c>
      <c r="BK187" s="217">
        <f>ROUND(I187*H187,2)</f>
        <v>0</v>
      </c>
      <c r="BL187" s="18" t="s">
        <v>321</v>
      </c>
      <c r="BM187" s="216" t="s">
        <v>2978</v>
      </c>
    </row>
    <row r="188" s="2" customFormat="1" ht="16.5" customHeight="1">
      <c r="A188" s="39"/>
      <c r="B188" s="40"/>
      <c r="C188" s="205" t="s">
        <v>567</v>
      </c>
      <c r="D188" s="205" t="s">
        <v>159</v>
      </c>
      <c r="E188" s="206" t="s">
        <v>2979</v>
      </c>
      <c r="F188" s="207" t="s">
        <v>2980</v>
      </c>
      <c r="G188" s="208" t="s">
        <v>1186</v>
      </c>
      <c r="H188" s="209">
        <v>24</v>
      </c>
      <c r="I188" s="210"/>
      <c r="J188" s="211">
        <f>ROUND(I188*H188,2)</f>
        <v>0</v>
      </c>
      <c r="K188" s="207" t="s">
        <v>19</v>
      </c>
      <c r="L188" s="45"/>
      <c r="M188" s="212" t="s">
        <v>19</v>
      </c>
      <c r="N188" s="213" t="s">
        <v>46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321</v>
      </c>
      <c r="AT188" s="216" t="s">
        <v>159</v>
      </c>
      <c r="AU188" s="216" t="s">
        <v>85</v>
      </c>
      <c r="AY188" s="18" t="s">
        <v>156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83</v>
      </c>
      <c r="BK188" s="217">
        <f>ROUND(I188*H188,2)</f>
        <v>0</v>
      </c>
      <c r="BL188" s="18" t="s">
        <v>321</v>
      </c>
      <c r="BM188" s="216" t="s">
        <v>2981</v>
      </c>
    </row>
    <row r="189" s="2" customFormat="1" ht="16.5" customHeight="1">
      <c r="A189" s="39"/>
      <c r="B189" s="40"/>
      <c r="C189" s="205" t="s">
        <v>574</v>
      </c>
      <c r="D189" s="205" t="s">
        <v>159</v>
      </c>
      <c r="E189" s="206" t="s">
        <v>2982</v>
      </c>
      <c r="F189" s="207" t="s">
        <v>2983</v>
      </c>
      <c r="G189" s="208" t="s">
        <v>1186</v>
      </c>
      <c r="H189" s="209">
        <v>10</v>
      </c>
      <c r="I189" s="210"/>
      <c r="J189" s="211">
        <f>ROUND(I189*H189,2)</f>
        <v>0</v>
      </c>
      <c r="K189" s="207" t="s">
        <v>19</v>
      </c>
      <c r="L189" s="45"/>
      <c r="M189" s="212" t="s">
        <v>19</v>
      </c>
      <c r="N189" s="213" t="s">
        <v>46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321</v>
      </c>
      <c r="AT189" s="216" t="s">
        <v>159</v>
      </c>
      <c r="AU189" s="216" t="s">
        <v>85</v>
      </c>
      <c r="AY189" s="18" t="s">
        <v>156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83</v>
      </c>
      <c r="BK189" s="217">
        <f>ROUND(I189*H189,2)</f>
        <v>0</v>
      </c>
      <c r="BL189" s="18" t="s">
        <v>321</v>
      </c>
      <c r="BM189" s="216" t="s">
        <v>2984</v>
      </c>
    </row>
    <row r="190" s="2" customFormat="1" ht="24.15" customHeight="1">
      <c r="A190" s="39"/>
      <c r="B190" s="40"/>
      <c r="C190" s="205" t="s">
        <v>578</v>
      </c>
      <c r="D190" s="205" t="s">
        <v>159</v>
      </c>
      <c r="E190" s="206" t="s">
        <v>2985</v>
      </c>
      <c r="F190" s="207" t="s">
        <v>2986</v>
      </c>
      <c r="G190" s="208" t="s">
        <v>317</v>
      </c>
      <c r="H190" s="209">
        <v>164</v>
      </c>
      <c r="I190" s="210"/>
      <c r="J190" s="211">
        <f>ROUND(I190*H190,2)</f>
        <v>0</v>
      </c>
      <c r="K190" s="207" t="s">
        <v>163</v>
      </c>
      <c r="L190" s="45"/>
      <c r="M190" s="212" t="s">
        <v>19</v>
      </c>
      <c r="N190" s="213" t="s">
        <v>46</v>
      </c>
      <c r="O190" s="85"/>
      <c r="P190" s="214">
        <f>O190*H190</f>
        <v>0</v>
      </c>
      <c r="Q190" s="214">
        <v>0.00019000000000000001</v>
      </c>
      <c r="R190" s="214">
        <f>Q190*H190</f>
        <v>0.03116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321</v>
      </c>
      <c r="AT190" s="216" t="s">
        <v>159</v>
      </c>
      <c r="AU190" s="216" t="s">
        <v>85</v>
      </c>
      <c r="AY190" s="18" t="s">
        <v>156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83</v>
      </c>
      <c r="BK190" s="217">
        <f>ROUND(I190*H190,2)</f>
        <v>0</v>
      </c>
      <c r="BL190" s="18" t="s">
        <v>321</v>
      </c>
      <c r="BM190" s="216" t="s">
        <v>2987</v>
      </c>
    </row>
    <row r="191" s="2" customFormat="1">
      <c r="A191" s="39"/>
      <c r="B191" s="40"/>
      <c r="C191" s="41"/>
      <c r="D191" s="218" t="s">
        <v>166</v>
      </c>
      <c r="E191" s="41"/>
      <c r="F191" s="219" t="s">
        <v>2988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166</v>
      </c>
      <c r="AU191" s="18" t="s">
        <v>85</v>
      </c>
    </row>
    <row r="192" s="2" customFormat="1" ht="21.75" customHeight="1">
      <c r="A192" s="39"/>
      <c r="B192" s="40"/>
      <c r="C192" s="205" t="s">
        <v>582</v>
      </c>
      <c r="D192" s="205" t="s">
        <v>159</v>
      </c>
      <c r="E192" s="206" t="s">
        <v>2989</v>
      </c>
      <c r="F192" s="207" t="s">
        <v>2990</v>
      </c>
      <c r="G192" s="208" t="s">
        <v>317</v>
      </c>
      <c r="H192" s="209">
        <v>164</v>
      </c>
      <c r="I192" s="210"/>
      <c r="J192" s="211">
        <f>ROUND(I192*H192,2)</f>
        <v>0</v>
      </c>
      <c r="K192" s="207" t="s">
        <v>163</v>
      </c>
      <c r="L192" s="45"/>
      <c r="M192" s="212" t="s">
        <v>19</v>
      </c>
      <c r="N192" s="213" t="s">
        <v>46</v>
      </c>
      <c r="O192" s="85"/>
      <c r="P192" s="214">
        <f>O192*H192</f>
        <v>0</v>
      </c>
      <c r="Q192" s="214">
        <v>1.0000000000000001E-05</v>
      </c>
      <c r="R192" s="214">
        <f>Q192*H192</f>
        <v>0.0016400000000000002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321</v>
      </c>
      <c r="AT192" s="216" t="s">
        <v>159</v>
      </c>
      <c r="AU192" s="216" t="s">
        <v>85</v>
      </c>
      <c r="AY192" s="18" t="s">
        <v>156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83</v>
      </c>
      <c r="BK192" s="217">
        <f>ROUND(I192*H192,2)</f>
        <v>0</v>
      </c>
      <c r="BL192" s="18" t="s">
        <v>321</v>
      </c>
      <c r="BM192" s="216" t="s">
        <v>2991</v>
      </c>
    </row>
    <row r="193" s="2" customFormat="1">
      <c r="A193" s="39"/>
      <c r="B193" s="40"/>
      <c r="C193" s="41"/>
      <c r="D193" s="218" t="s">
        <v>166</v>
      </c>
      <c r="E193" s="41"/>
      <c r="F193" s="219" t="s">
        <v>2992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166</v>
      </c>
      <c r="AU193" s="18" t="s">
        <v>85</v>
      </c>
    </row>
    <row r="194" s="2" customFormat="1" ht="24.15" customHeight="1">
      <c r="A194" s="39"/>
      <c r="B194" s="40"/>
      <c r="C194" s="205" t="s">
        <v>589</v>
      </c>
      <c r="D194" s="205" t="s">
        <v>159</v>
      </c>
      <c r="E194" s="206" t="s">
        <v>2993</v>
      </c>
      <c r="F194" s="207" t="s">
        <v>2994</v>
      </c>
      <c r="G194" s="208" t="s">
        <v>429</v>
      </c>
      <c r="H194" s="266"/>
      <c r="I194" s="210"/>
      <c r="J194" s="211">
        <f>ROUND(I194*H194,2)</f>
        <v>0</v>
      </c>
      <c r="K194" s="207" t="s">
        <v>163</v>
      </c>
      <c r="L194" s="45"/>
      <c r="M194" s="212" t="s">
        <v>19</v>
      </c>
      <c r="N194" s="213" t="s">
        <v>46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321</v>
      </c>
      <c r="AT194" s="216" t="s">
        <v>159</v>
      </c>
      <c r="AU194" s="216" t="s">
        <v>85</v>
      </c>
      <c r="AY194" s="18" t="s">
        <v>156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83</v>
      </c>
      <c r="BK194" s="217">
        <f>ROUND(I194*H194,2)</f>
        <v>0</v>
      </c>
      <c r="BL194" s="18" t="s">
        <v>321</v>
      </c>
      <c r="BM194" s="216" t="s">
        <v>2995</v>
      </c>
    </row>
    <row r="195" s="2" customFormat="1">
      <c r="A195" s="39"/>
      <c r="B195" s="40"/>
      <c r="C195" s="41"/>
      <c r="D195" s="218" t="s">
        <v>166</v>
      </c>
      <c r="E195" s="41"/>
      <c r="F195" s="219" t="s">
        <v>2996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166</v>
      </c>
      <c r="AU195" s="18" t="s">
        <v>85</v>
      </c>
    </row>
    <row r="196" s="12" customFormat="1" ht="22.8" customHeight="1">
      <c r="A196" s="12"/>
      <c r="B196" s="189"/>
      <c r="C196" s="190"/>
      <c r="D196" s="191" t="s">
        <v>74</v>
      </c>
      <c r="E196" s="203" t="s">
        <v>432</v>
      </c>
      <c r="F196" s="203" t="s">
        <v>433</v>
      </c>
      <c r="G196" s="190"/>
      <c r="H196" s="190"/>
      <c r="I196" s="193"/>
      <c r="J196" s="204">
        <f>BK196</f>
        <v>0</v>
      </c>
      <c r="K196" s="190"/>
      <c r="L196" s="195"/>
      <c r="M196" s="196"/>
      <c r="N196" s="197"/>
      <c r="O196" s="197"/>
      <c r="P196" s="198">
        <f>SUM(P197:P283)</f>
        <v>0</v>
      </c>
      <c r="Q196" s="197"/>
      <c r="R196" s="198">
        <f>SUM(R197:R283)</f>
        <v>0.28017000000000003</v>
      </c>
      <c r="S196" s="197"/>
      <c r="T196" s="199">
        <f>SUM(T197:T283)</f>
        <v>1.8040400000000001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0" t="s">
        <v>85</v>
      </c>
      <c r="AT196" s="201" t="s">
        <v>74</v>
      </c>
      <c r="AU196" s="201" t="s">
        <v>83</v>
      </c>
      <c r="AY196" s="200" t="s">
        <v>156</v>
      </c>
      <c r="BK196" s="202">
        <f>SUM(BK197:BK283)</f>
        <v>0</v>
      </c>
    </row>
    <row r="197" s="2" customFormat="1" ht="16.5" customHeight="1">
      <c r="A197" s="39"/>
      <c r="B197" s="40"/>
      <c r="C197" s="205" t="s">
        <v>595</v>
      </c>
      <c r="D197" s="205" t="s">
        <v>159</v>
      </c>
      <c r="E197" s="206" t="s">
        <v>2997</v>
      </c>
      <c r="F197" s="207" t="s">
        <v>2998</v>
      </c>
      <c r="G197" s="208" t="s">
        <v>437</v>
      </c>
      <c r="H197" s="209">
        <v>11</v>
      </c>
      <c r="I197" s="210"/>
      <c r="J197" s="211">
        <f>ROUND(I197*H197,2)</f>
        <v>0</v>
      </c>
      <c r="K197" s="207" t="s">
        <v>163</v>
      </c>
      <c r="L197" s="45"/>
      <c r="M197" s="212" t="s">
        <v>19</v>
      </c>
      <c r="N197" s="213" t="s">
        <v>46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0.01933</v>
      </c>
      <c r="T197" s="215">
        <f>S197*H197</f>
        <v>0.21262999999999999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321</v>
      </c>
      <c r="AT197" s="216" t="s">
        <v>159</v>
      </c>
      <c r="AU197" s="216" t="s">
        <v>85</v>
      </c>
      <c r="AY197" s="18" t="s">
        <v>156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83</v>
      </c>
      <c r="BK197" s="217">
        <f>ROUND(I197*H197,2)</f>
        <v>0</v>
      </c>
      <c r="BL197" s="18" t="s">
        <v>321</v>
      </c>
      <c r="BM197" s="216" t="s">
        <v>2999</v>
      </c>
    </row>
    <row r="198" s="2" customFormat="1">
      <c r="A198" s="39"/>
      <c r="B198" s="40"/>
      <c r="C198" s="41"/>
      <c r="D198" s="218" t="s">
        <v>166</v>
      </c>
      <c r="E198" s="41"/>
      <c r="F198" s="219" t="s">
        <v>3000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166</v>
      </c>
      <c r="AU198" s="18" t="s">
        <v>85</v>
      </c>
    </row>
    <row r="199" s="2" customFormat="1" ht="16.5" customHeight="1">
      <c r="A199" s="39"/>
      <c r="B199" s="40"/>
      <c r="C199" s="205" t="s">
        <v>600</v>
      </c>
      <c r="D199" s="205" t="s">
        <v>159</v>
      </c>
      <c r="E199" s="206" t="s">
        <v>3001</v>
      </c>
      <c r="F199" s="207" t="s">
        <v>3002</v>
      </c>
      <c r="G199" s="208" t="s">
        <v>295</v>
      </c>
      <c r="H199" s="209">
        <v>10</v>
      </c>
      <c r="I199" s="210"/>
      <c r="J199" s="211">
        <f>ROUND(I199*H199,2)</f>
        <v>0</v>
      </c>
      <c r="K199" s="207" t="s">
        <v>163</v>
      </c>
      <c r="L199" s="45"/>
      <c r="M199" s="212" t="s">
        <v>19</v>
      </c>
      <c r="N199" s="213" t="s">
        <v>46</v>
      </c>
      <c r="O199" s="85"/>
      <c r="P199" s="214">
        <f>O199*H199</f>
        <v>0</v>
      </c>
      <c r="Q199" s="214">
        <v>0.00247</v>
      </c>
      <c r="R199" s="214">
        <f>Q199*H199</f>
        <v>0.0247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321</v>
      </c>
      <c r="AT199" s="216" t="s">
        <v>159</v>
      </c>
      <c r="AU199" s="216" t="s">
        <v>85</v>
      </c>
      <c r="AY199" s="18" t="s">
        <v>156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83</v>
      </c>
      <c r="BK199" s="217">
        <f>ROUND(I199*H199,2)</f>
        <v>0</v>
      </c>
      <c r="BL199" s="18" t="s">
        <v>321</v>
      </c>
      <c r="BM199" s="216" t="s">
        <v>3003</v>
      </c>
    </row>
    <row r="200" s="2" customFormat="1">
      <c r="A200" s="39"/>
      <c r="B200" s="40"/>
      <c r="C200" s="41"/>
      <c r="D200" s="218" t="s">
        <v>166</v>
      </c>
      <c r="E200" s="41"/>
      <c r="F200" s="219" t="s">
        <v>3004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166</v>
      </c>
      <c r="AU200" s="18" t="s">
        <v>85</v>
      </c>
    </row>
    <row r="201" s="2" customFormat="1" ht="24.15" customHeight="1">
      <c r="A201" s="39"/>
      <c r="B201" s="40"/>
      <c r="C201" s="256" t="s">
        <v>607</v>
      </c>
      <c r="D201" s="256" t="s">
        <v>299</v>
      </c>
      <c r="E201" s="257" t="s">
        <v>3005</v>
      </c>
      <c r="F201" s="258" t="s">
        <v>3006</v>
      </c>
      <c r="G201" s="259" t="s">
        <v>2871</v>
      </c>
      <c r="H201" s="260">
        <v>9</v>
      </c>
      <c r="I201" s="261"/>
      <c r="J201" s="262">
        <f>ROUND(I201*H201,2)</f>
        <v>0</v>
      </c>
      <c r="K201" s="258" t="s">
        <v>19</v>
      </c>
      <c r="L201" s="263"/>
      <c r="M201" s="264" t="s">
        <v>19</v>
      </c>
      <c r="N201" s="265" t="s">
        <v>46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414</v>
      </c>
      <c r="AT201" s="216" t="s">
        <v>299</v>
      </c>
      <c r="AU201" s="216" t="s">
        <v>85</v>
      </c>
      <c r="AY201" s="18" t="s">
        <v>156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83</v>
      </c>
      <c r="BK201" s="217">
        <f>ROUND(I201*H201,2)</f>
        <v>0</v>
      </c>
      <c r="BL201" s="18" t="s">
        <v>321</v>
      </c>
      <c r="BM201" s="216" t="s">
        <v>3007</v>
      </c>
    </row>
    <row r="202" s="2" customFormat="1" ht="24.15" customHeight="1">
      <c r="A202" s="39"/>
      <c r="B202" s="40"/>
      <c r="C202" s="256" t="s">
        <v>614</v>
      </c>
      <c r="D202" s="256" t="s">
        <v>299</v>
      </c>
      <c r="E202" s="257" t="s">
        <v>3008</v>
      </c>
      <c r="F202" s="258" t="s">
        <v>3009</v>
      </c>
      <c r="G202" s="259" t="s">
        <v>2871</v>
      </c>
      <c r="H202" s="260">
        <v>1</v>
      </c>
      <c r="I202" s="261"/>
      <c r="J202" s="262">
        <f>ROUND(I202*H202,2)</f>
        <v>0</v>
      </c>
      <c r="K202" s="258" t="s">
        <v>19</v>
      </c>
      <c r="L202" s="263"/>
      <c r="M202" s="264" t="s">
        <v>19</v>
      </c>
      <c r="N202" s="265" t="s">
        <v>46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414</v>
      </c>
      <c r="AT202" s="216" t="s">
        <v>299</v>
      </c>
      <c r="AU202" s="216" t="s">
        <v>85</v>
      </c>
      <c r="AY202" s="18" t="s">
        <v>156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83</v>
      </c>
      <c r="BK202" s="217">
        <f>ROUND(I202*H202,2)</f>
        <v>0</v>
      </c>
      <c r="BL202" s="18" t="s">
        <v>321</v>
      </c>
      <c r="BM202" s="216" t="s">
        <v>3010</v>
      </c>
    </row>
    <row r="203" s="2" customFormat="1" ht="16.5" customHeight="1">
      <c r="A203" s="39"/>
      <c r="B203" s="40"/>
      <c r="C203" s="256" t="s">
        <v>621</v>
      </c>
      <c r="D203" s="256" t="s">
        <v>299</v>
      </c>
      <c r="E203" s="257" t="s">
        <v>3011</v>
      </c>
      <c r="F203" s="258" t="s">
        <v>3012</v>
      </c>
      <c r="G203" s="259" t="s">
        <v>1186</v>
      </c>
      <c r="H203" s="260">
        <v>1</v>
      </c>
      <c r="I203" s="261"/>
      <c r="J203" s="262">
        <f>ROUND(I203*H203,2)</f>
        <v>0</v>
      </c>
      <c r="K203" s="258" t="s">
        <v>19</v>
      </c>
      <c r="L203" s="263"/>
      <c r="M203" s="264" t="s">
        <v>19</v>
      </c>
      <c r="N203" s="265" t="s">
        <v>46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414</v>
      </c>
      <c r="AT203" s="216" t="s">
        <v>299</v>
      </c>
      <c r="AU203" s="216" t="s">
        <v>85</v>
      </c>
      <c r="AY203" s="18" t="s">
        <v>156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83</v>
      </c>
      <c r="BK203" s="217">
        <f>ROUND(I203*H203,2)</f>
        <v>0</v>
      </c>
      <c r="BL203" s="18" t="s">
        <v>321</v>
      </c>
      <c r="BM203" s="216" t="s">
        <v>3013</v>
      </c>
    </row>
    <row r="204" s="2" customFormat="1" ht="16.5" customHeight="1">
      <c r="A204" s="39"/>
      <c r="B204" s="40"/>
      <c r="C204" s="256" t="s">
        <v>627</v>
      </c>
      <c r="D204" s="256" t="s">
        <v>299</v>
      </c>
      <c r="E204" s="257" t="s">
        <v>3014</v>
      </c>
      <c r="F204" s="258" t="s">
        <v>3015</v>
      </c>
      <c r="G204" s="259" t="s">
        <v>1186</v>
      </c>
      <c r="H204" s="260">
        <v>9</v>
      </c>
      <c r="I204" s="261"/>
      <c r="J204" s="262">
        <f>ROUND(I204*H204,2)</f>
        <v>0</v>
      </c>
      <c r="K204" s="258" t="s">
        <v>19</v>
      </c>
      <c r="L204" s="263"/>
      <c r="M204" s="264" t="s">
        <v>19</v>
      </c>
      <c r="N204" s="265" t="s">
        <v>46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414</v>
      </c>
      <c r="AT204" s="216" t="s">
        <v>299</v>
      </c>
      <c r="AU204" s="216" t="s">
        <v>85</v>
      </c>
      <c r="AY204" s="18" t="s">
        <v>156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83</v>
      </c>
      <c r="BK204" s="217">
        <f>ROUND(I204*H204,2)</f>
        <v>0</v>
      </c>
      <c r="BL204" s="18" t="s">
        <v>321</v>
      </c>
      <c r="BM204" s="216" t="s">
        <v>3016</v>
      </c>
    </row>
    <row r="205" s="2" customFormat="1" ht="16.5" customHeight="1">
      <c r="A205" s="39"/>
      <c r="B205" s="40"/>
      <c r="C205" s="205" t="s">
        <v>636</v>
      </c>
      <c r="D205" s="205" t="s">
        <v>159</v>
      </c>
      <c r="E205" s="206" t="s">
        <v>3017</v>
      </c>
      <c r="F205" s="207" t="s">
        <v>3018</v>
      </c>
      <c r="G205" s="208" t="s">
        <v>437</v>
      </c>
      <c r="H205" s="209">
        <v>17</v>
      </c>
      <c r="I205" s="210"/>
      <c r="J205" s="211">
        <f>ROUND(I205*H205,2)</f>
        <v>0</v>
      </c>
      <c r="K205" s="207" t="s">
        <v>163</v>
      </c>
      <c r="L205" s="45"/>
      <c r="M205" s="212" t="s">
        <v>19</v>
      </c>
      <c r="N205" s="213" t="s">
        <v>46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0.019460000000000002</v>
      </c>
      <c r="T205" s="215">
        <f>S205*H205</f>
        <v>0.33082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321</v>
      </c>
      <c r="AT205" s="216" t="s">
        <v>159</v>
      </c>
      <c r="AU205" s="216" t="s">
        <v>85</v>
      </c>
      <c r="AY205" s="18" t="s">
        <v>156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83</v>
      </c>
      <c r="BK205" s="217">
        <f>ROUND(I205*H205,2)</f>
        <v>0</v>
      </c>
      <c r="BL205" s="18" t="s">
        <v>321</v>
      </c>
      <c r="BM205" s="216" t="s">
        <v>3019</v>
      </c>
    </row>
    <row r="206" s="2" customFormat="1">
      <c r="A206" s="39"/>
      <c r="B206" s="40"/>
      <c r="C206" s="41"/>
      <c r="D206" s="218" t="s">
        <v>166</v>
      </c>
      <c r="E206" s="41"/>
      <c r="F206" s="219" t="s">
        <v>3020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166</v>
      </c>
      <c r="AU206" s="18" t="s">
        <v>85</v>
      </c>
    </row>
    <row r="207" s="2" customFormat="1" ht="16.5" customHeight="1">
      <c r="A207" s="39"/>
      <c r="B207" s="40"/>
      <c r="C207" s="205" t="s">
        <v>649</v>
      </c>
      <c r="D207" s="205" t="s">
        <v>159</v>
      </c>
      <c r="E207" s="206" t="s">
        <v>3021</v>
      </c>
      <c r="F207" s="207" t="s">
        <v>3022</v>
      </c>
      <c r="G207" s="208" t="s">
        <v>437</v>
      </c>
      <c r="H207" s="209">
        <v>4</v>
      </c>
      <c r="I207" s="210"/>
      <c r="J207" s="211">
        <f>ROUND(I207*H207,2)</f>
        <v>0</v>
      </c>
      <c r="K207" s="207" t="s">
        <v>163</v>
      </c>
      <c r="L207" s="45"/>
      <c r="M207" s="212" t="s">
        <v>19</v>
      </c>
      <c r="N207" s="213" t="s">
        <v>46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0.0091999999999999998</v>
      </c>
      <c r="T207" s="215">
        <f>S207*H207</f>
        <v>0.036799999999999999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321</v>
      </c>
      <c r="AT207" s="216" t="s">
        <v>159</v>
      </c>
      <c r="AU207" s="216" t="s">
        <v>85</v>
      </c>
      <c r="AY207" s="18" t="s">
        <v>156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83</v>
      </c>
      <c r="BK207" s="217">
        <f>ROUND(I207*H207,2)</f>
        <v>0</v>
      </c>
      <c r="BL207" s="18" t="s">
        <v>321</v>
      </c>
      <c r="BM207" s="216" t="s">
        <v>3023</v>
      </c>
    </row>
    <row r="208" s="2" customFormat="1">
      <c r="A208" s="39"/>
      <c r="B208" s="40"/>
      <c r="C208" s="41"/>
      <c r="D208" s="218" t="s">
        <v>166</v>
      </c>
      <c r="E208" s="41"/>
      <c r="F208" s="219" t="s">
        <v>3024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166</v>
      </c>
      <c r="AU208" s="18" t="s">
        <v>85</v>
      </c>
    </row>
    <row r="209" s="2" customFormat="1" ht="16.5" customHeight="1">
      <c r="A209" s="39"/>
      <c r="B209" s="40"/>
      <c r="C209" s="205" t="s">
        <v>654</v>
      </c>
      <c r="D209" s="205" t="s">
        <v>159</v>
      </c>
      <c r="E209" s="206" t="s">
        <v>3025</v>
      </c>
      <c r="F209" s="207" t="s">
        <v>3026</v>
      </c>
      <c r="G209" s="208" t="s">
        <v>437</v>
      </c>
      <c r="H209" s="209">
        <v>4</v>
      </c>
      <c r="I209" s="210"/>
      <c r="J209" s="211">
        <f>ROUND(I209*H209,2)</f>
        <v>0</v>
      </c>
      <c r="K209" s="207" t="s">
        <v>163</v>
      </c>
      <c r="L209" s="45"/>
      <c r="M209" s="212" t="s">
        <v>19</v>
      </c>
      <c r="N209" s="213" t="s">
        <v>46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0.0017600000000000001</v>
      </c>
      <c r="T209" s="215">
        <f>S209*H209</f>
        <v>0.0070400000000000003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321</v>
      </c>
      <c r="AT209" s="216" t="s">
        <v>159</v>
      </c>
      <c r="AU209" s="216" t="s">
        <v>85</v>
      </c>
      <c r="AY209" s="18" t="s">
        <v>156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83</v>
      </c>
      <c r="BK209" s="217">
        <f>ROUND(I209*H209,2)</f>
        <v>0</v>
      </c>
      <c r="BL209" s="18" t="s">
        <v>321</v>
      </c>
      <c r="BM209" s="216" t="s">
        <v>3027</v>
      </c>
    </row>
    <row r="210" s="2" customFormat="1">
      <c r="A210" s="39"/>
      <c r="B210" s="40"/>
      <c r="C210" s="41"/>
      <c r="D210" s="218" t="s">
        <v>166</v>
      </c>
      <c r="E210" s="41"/>
      <c r="F210" s="219" t="s">
        <v>3028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166</v>
      </c>
      <c r="AU210" s="18" t="s">
        <v>85</v>
      </c>
    </row>
    <row r="211" s="2" customFormat="1" ht="16.5" customHeight="1">
      <c r="A211" s="39"/>
      <c r="B211" s="40"/>
      <c r="C211" s="205" t="s">
        <v>659</v>
      </c>
      <c r="D211" s="205" t="s">
        <v>159</v>
      </c>
      <c r="E211" s="206" t="s">
        <v>3029</v>
      </c>
      <c r="F211" s="207" t="s">
        <v>3030</v>
      </c>
      <c r="G211" s="208" t="s">
        <v>295</v>
      </c>
      <c r="H211" s="209">
        <v>17</v>
      </c>
      <c r="I211" s="210"/>
      <c r="J211" s="211">
        <f>ROUND(I211*H211,2)</f>
        <v>0</v>
      </c>
      <c r="K211" s="207" t="s">
        <v>163</v>
      </c>
      <c r="L211" s="45"/>
      <c r="M211" s="212" t="s">
        <v>19</v>
      </c>
      <c r="N211" s="213" t="s">
        <v>46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0.00084999999999999995</v>
      </c>
      <c r="T211" s="215">
        <f>S211*H211</f>
        <v>0.014449999999999999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321</v>
      </c>
      <c r="AT211" s="216" t="s">
        <v>159</v>
      </c>
      <c r="AU211" s="216" t="s">
        <v>85</v>
      </c>
      <c r="AY211" s="18" t="s">
        <v>156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83</v>
      </c>
      <c r="BK211" s="217">
        <f>ROUND(I211*H211,2)</f>
        <v>0</v>
      </c>
      <c r="BL211" s="18" t="s">
        <v>321</v>
      </c>
      <c r="BM211" s="216" t="s">
        <v>3031</v>
      </c>
    </row>
    <row r="212" s="2" customFormat="1">
      <c r="A212" s="39"/>
      <c r="B212" s="40"/>
      <c r="C212" s="41"/>
      <c r="D212" s="218" t="s">
        <v>166</v>
      </c>
      <c r="E212" s="41"/>
      <c r="F212" s="219" t="s">
        <v>3032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166</v>
      </c>
      <c r="AU212" s="18" t="s">
        <v>85</v>
      </c>
    </row>
    <row r="213" s="2" customFormat="1" ht="16.5" customHeight="1">
      <c r="A213" s="39"/>
      <c r="B213" s="40"/>
      <c r="C213" s="205" t="s">
        <v>668</v>
      </c>
      <c r="D213" s="205" t="s">
        <v>159</v>
      </c>
      <c r="E213" s="206" t="s">
        <v>3033</v>
      </c>
      <c r="F213" s="207" t="s">
        <v>3034</v>
      </c>
      <c r="G213" s="208" t="s">
        <v>1186</v>
      </c>
      <c r="H213" s="209">
        <v>17</v>
      </c>
      <c r="I213" s="210"/>
      <c r="J213" s="211">
        <f>ROUND(I213*H213,2)</f>
        <v>0</v>
      </c>
      <c r="K213" s="207" t="s">
        <v>19</v>
      </c>
      <c r="L213" s="45"/>
      <c r="M213" s="212" t="s">
        <v>19</v>
      </c>
      <c r="N213" s="213" t="s">
        <v>46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321</v>
      </c>
      <c r="AT213" s="216" t="s">
        <v>159</v>
      </c>
      <c r="AU213" s="216" t="s">
        <v>85</v>
      </c>
      <c r="AY213" s="18" t="s">
        <v>156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83</v>
      </c>
      <c r="BK213" s="217">
        <f>ROUND(I213*H213,2)</f>
        <v>0</v>
      </c>
      <c r="BL213" s="18" t="s">
        <v>321</v>
      </c>
      <c r="BM213" s="216" t="s">
        <v>3035</v>
      </c>
    </row>
    <row r="214" s="2" customFormat="1" ht="21.75" customHeight="1">
      <c r="A214" s="39"/>
      <c r="B214" s="40"/>
      <c r="C214" s="205" t="s">
        <v>677</v>
      </c>
      <c r="D214" s="205" t="s">
        <v>159</v>
      </c>
      <c r="E214" s="206" t="s">
        <v>3036</v>
      </c>
      <c r="F214" s="207" t="s">
        <v>3037</v>
      </c>
      <c r="G214" s="208" t="s">
        <v>437</v>
      </c>
      <c r="H214" s="209">
        <v>11</v>
      </c>
      <c r="I214" s="210"/>
      <c r="J214" s="211">
        <f>ROUND(I214*H214,2)</f>
        <v>0</v>
      </c>
      <c r="K214" s="207" t="s">
        <v>19</v>
      </c>
      <c r="L214" s="45"/>
      <c r="M214" s="212" t="s">
        <v>19</v>
      </c>
      <c r="N214" s="213" t="s">
        <v>46</v>
      </c>
      <c r="O214" s="85"/>
      <c r="P214" s="214">
        <f>O214*H214</f>
        <v>0</v>
      </c>
      <c r="Q214" s="214">
        <v>0.014970000000000001</v>
      </c>
      <c r="R214" s="214">
        <f>Q214*H214</f>
        <v>0.16467000000000001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321</v>
      </c>
      <c r="AT214" s="216" t="s">
        <v>159</v>
      </c>
      <c r="AU214" s="216" t="s">
        <v>85</v>
      </c>
      <c r="AY214" s="18" t="s">
        <v>156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83</v>
      </c>
      <c r="BK214" s="217">
        <f>ROUND(I214*H214,2)</f>
        <v>0</v>
      </c>
      <c r="BL214" s="18" t="s">
        <v>321</v>
      </c>
      <c r="BM214" s="216" t="s">
        <v>3038</v>
      </c>
    </row>
    <row r="215" s="2" customFormat="1" ht="16.5" customHeight="1">
      <c r="A215" s="39"/>
      <c r="B215" s="40"/>
      <c r="C215" s="205" t="s">
        <v>699</v>
      </c>
      <c r="D215" s="205" t="s">
        <v>159</v>
      </c>
      <c r="E215" s="206" t="s">
        <v>3039</v>
      </c>
      <c r="F215" s="207" t="s">
        <v>3040</v>
      </c>
      <c r="G215" s="208" t="s">
        <v>437</v>
      </c>
      <c r="H215" s="209">
        <v>1</v>
      </c>
      <c r="I215" s="210"/>
      <c r="J215" s="211">
        <f>ROUND(I215*H215,2)</f>
        <v>0</v>
      </c>
      <c r="K215" s="207" t="s">
        <v>19</v>
      </c>
      <c r="L215" s="45"/>
      <c r="M215" s="212" t="s">
        <v>19</v>
      </c>
      <c r="N215" s="213" t="s">
        <v>46</v>
      </c>
      <c r="O215" s="85"/>
      <c r="P215" s="214">
        <f>O215*H215</f>
        <v>0</v>
      </c>
      <c r="Q215" s="214">
        <v>0.019210000000000001</v>
      </c>
      <c r="R215" s="214">
        <f>Q215*H215</f>
        <v>0.019210000000000001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321</v>
      </c>
      <c r="AT215" s="216" t="s">
        <v>159</v>
      </c>
      <c r="AU215" s="216" t="s">
        <v>85</v>
      </c>
      <c r="AY215" s="18" t="s">
        <v>156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83</v>
      </c>
      <c r="BK215" s="217">
        <f>ROUND(I215*H215,2)</f>
        <v>0</v>
      </c>
      <c r="BL215" s="18" t="s">
        <v>321</v>
      </c>
      <c r="BM215" s="216" t="s">
        <v>3041</v>
      </c>
    </row>
    <row r="216" s="2" customFormat="1" ht="16.5" customHeight="1">
      <c r="A216" s="39"/>
      <c r="B216" s="40"/>
      <c r="C216" s="205" t="s">
        <v>705</v>
      </c>
      <c r="D216" s="205" t="s">
        <v>159</v>
      </c>
      <c r="E216" s="206" t="s">
        <v>3042</v>
      </c>
      <c r="F216" s="207" t="s">
        <v>3043</v>
      </c>
      <c r="G216" s="208" t="s">
        <v>437</v>
      </c>
      <c r="H216" s="209">
        <v>2</v>
      </c>
      <c r="I216" s="210"/>
      <c r="J216" s="211">
        <f>ROUND(I216*H216,2)</f>
        <v>0</v>
      </c>
      <c r="K216" s="207" t="s">
        <v>19</v>
      </c>
      <c r="L216" s="45"/>
      <c r="M216" s="212" t="s">
        <v>19</v>
      </c>
      <c r="N216" s="213" t="s">
        <v>46</v>
      </c>
      <c r="O216" s="85"/>
      <c r="P216" s="214">
        <f>O216*H216</f>
        <v>0</v>
      </c>
      <c r="Q216" s="214">
        <v>0.0094699999999999993</v>
      </c>
      <c r="R216" s="214">
        <f>Q216*H216</f>
        <v>0.018939999999999999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321</v>
      </c>
      <c r="AT216" s="216" t="s">
        <v>159</v>
      </c>
      <c r="AU216" s="216" t="s">
        <v>85</v>
      </c>
      <c r="AY216" s="18" t="s">
        <v>156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83</v>
      </c>
      <c r="BK216" s="217">
        <f>ROUND(I216*H216,2)</f>
        <v>0</v>
      </c>
      <c r="BL216" s="18" t="s">
        <v>321</v>
      </c>
      <c r="BM216" s="216" t="s">
        <v>3044</v>
      </c>
    </row>
    <row r="217" s="2" customFormat="1" ht="16.5" customHeight="1">
      <c r="A217" s="39"/>
      <c r="B217" s="40"/>
      <c r="C217" s="205" t="s">
        <v>712</v>
      </c>
      <c r="D217" s="205" t="s">
        <v>159</v>
      </c>
      <c r="E217" s="206" t="s">
        <v>3045</v>
      </c>
      <c r="F217" s="207" t="s">
        <v>3046</v>
      </c>
      <c r="G217" s="208" t="s">
        <v>437</v>
      </c>
      <c r="H217" s="209">
        <v>10</v>
      </c>
      <c r="I217" s="210"/>
      <c r="J217" s="211">
        <f>ROUND(I217*H217,2)</f>
        <v>0</v>
      </c>
      <c r="K217" s="207" t="s">
        <v>163</v>
      </c>
      <c r="L217" s="45"/>
      <c r="M217" s="212" t="s">
        <v>19</v>
      </c>
      <c r="N217" s="213" t="s">
        <v>46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0.087999999999999995</v>
      </c>
      <c r="T217" s="215">
        <f>S217*H217</f>
        <v>0.87999999999999989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321</v>
      </c>
      <c r="AT217" s="216" t="s">
        <v>159</v>
      </c>
      <c r="AU217" s="216" t="s">
        <v>85</v>
      </c>
      <c r="AY217" s="18" t="s">
        <v>156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83</v>
      </c>
      <c r="BK217" s="217">
        <f>ROUND(I217*H217,2)</f>
        <v>0</v>
      </c>
      <c r="BL217" s="18" t="s">
        <v>321</v>
      </c>
      <c r="BM217" s="216" t="s">
        <v>3047</v>
      </c>
    </row>
    <row r="218" s="2" customFormat="1">
      <c r="A218" s="39"/>
      <c r="B218" s="40"/>
      <c r="C218" s="41"/>
      <c r="D218" s="218" t="s">
        <v>166</v>
      </c>
      <c r="E218" s="41"/>
      <c r="F218" s="219" t="s">
        <v>3048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166</v>
      </c>
      <c r="AU218" s="18" t="s">
        <v>85</v>
      </c>
    </row>
    <row r="219" s="2" customFormat="1" ht="16.5" customHeight="1">
      <c r="A219" s="39"/>
      <c r="B219" s="40"/>
      <c r="C219" s="205" t="s">
        <v>718</v>
      </c>
      <c r="D219" s="205" t="s">
        <v>159</v>
      </c>
      <c r="E219" s="206" t="s">
        <v>3049</v>
      </c>
      <c r="F219" s="207" t="s">
        <v>3050</v>
      </c>
      <c r="G219" s="208" t="s">
        <v>437</v>
      </c>
      <c r="H219" s="209">
        <v>10</v>
      </c>
      <c r="I219" s="210"/>
      <c r="J219" s="211">
        <f>ROUND(I219*H219,2)</f>
        <v>0</v>
      </c>
      <c r="K219" s="207" t="s">
        <v>163</v>
      </c>
      <c r="L219" s="45"/>
      <c r="M219" s="212" t="s">
        <v>19</v>
      </c>
      <c r="N219" s="213" t="s">
        <v>46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0.024500000000000001</v>
      </c>
      <c r="T219" s="215">
        <f>S219*H219</f>
        <v>0.245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321</v>
      </c>
      <c r="AT219" s="216" t="s">
        <v>159</v>
      </c>
      <c r="AU219" s="216" t="s">
        <v>85</v>
      </c>
      <c r="AY219" s="18" t="s">
        <v>156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83</v>
      </c>
      <c r="BK219" s="217">
        <f>ROUND(I219*H219,2)</f>
        <v>0</v>
      </c>
      <c r="BL219" s="18" t="s">
        <v>321</v>
      </c>
      <c r="BM219" s="216" t="s">
        <v>3051</v>
      </c>
    </row>
    <row r="220" s="2" customFormat="1">
      <c r="A220" s="39"/>
      <c r="B220" s="40"/>
      <c r="C220" s="41"/>
      <c r="D220" s="218" t="s">
        <v>166</v>
      </c>
      <c r="E220" s="41"/>
      <c r="F220" s="219" t="s">
        <v>3052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166</v>
      </c>
      <c r="AU220" s="18" t="s">
        <v>85</v>
      </c>
    </row>
    <row r="221" s="2" customFormat="1" ht="16.5" customHeight="1">
      <c r="A221" s="39"/>
      <c r="B221" s="40"/>
      <c r="C221" s="205" t="s">
        <v>722</v>
      </c>
      <c r="D221" s="205" t="s">
        <v>159</v>
      </c>
      <c r="E221" s="206" t="s">
        <v>3053</v>
      </c>
      <c r="F221" s="207" t="s">
        <v>3054</v>
      </c>
      <c r="G221" s="208" t="s">
        <v>437</v>
      </c>
      <c r="H221" s="209">
        <v>7</v>
      </c>
      <c r="I221" s="210"/>
      <c r="J221" s="211">
        <f>ROUND(I221*H221,2)</f>
        <v>0</v>
      </c>
      <c r="K221" s="207" t="s">
        <v>163</v>
      </c>
      <c r="L221" s="45"/>
      <c r="M221" s="212" t="s">
        <v>19</v>
      </c>
      <c r="N221" s="213" t="s">
        <v>46</v>
      </c>
      <c r="O221" s="85"/>
      <c r="P221" s="214">
        <f>O221*H221</f>
        <v>0</v>
      </c>
      <c r="Q221" s="214">
        <v>0.0058300000000000001</v>
      </c>
      <c r="R221" s="214">
        <f>Q221*H221</f>
        <v>0.040809999999999999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321</v>
      </c>
      <c r="AT221" s="216" t="s">
        <v>159</v>
      </c>
      <c r="AU221" s="216" t="s">
        <v>85</v>
      </c>
      <c r="AY221" s="18" t="s">
        <v>156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83</v>
      </c>
      <c r="BK221" s="217">
        <f>ROUND(I221*H221,2)</f>
        <v>0</v>
      </c>
      <c r="BL221" s="18" t="s">
        <v>321</v>
      </c>
      <c r="BM221" s="216" t="s">
        <v>3055</v>
      </c>
    </row>
    <row r="222" s="2" customFormat="1">
      <c r="A222" s="39"/>
      <c r="B222" s="40"/>
      <c r="C222" s="41"/>
      <c r="D222" s="218" t="s">
        <v>166</v>
      </c>
      <c r="E222" s="41"/>
      <c r="F222" s="219" t="s">
        <v>3056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166</v>
      </c>
      <c r="AU222" s="18" t="s">
        <v>85</v>
      </c>
    </row>
    <row r="223" s="2" customFormat="1" ht="16.5" customHeight="1">
      <c r="A223" s="39"/>
      <c r="B223" s="40"/>
      <c r="C223" s="256" t="s">
        <v>727</v>
      </c>
      <c r="D223" s="256" t="s">
        <v>299</v>
      </c>
      <c r="E223" s="257" t="s">
        <v>3057</v>
      </c>
      <c r="F223" s="258" t="s">
        <v>3058</v>
      </c>
      <c r="G223" s="259" t="s">
        <v>2871</v>
      </c>
      <c r="H223" s="260">
        <v>7</v>
      </c>
      <c r="I223" s="261"/>
      <c r="J223" s="262">
        <f>ROUND(I223*H223,2)</f>
        <v>0</v>
      </c>
      <c r="K223" s="258" t="s">
        <v>19</v>
      </c>
      <c r="L223" s="263"/>
      <c r="M223" s="264" t="s">
        <v>19</v>
      </c>
      <c r="N223" s="265" t="s">
        <v>46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414</v>
      </c>
      <c r="AT223" s="216" t="s">
        <v>299</v>
      </c>
      <c r="AU223" s="216" t="s">
        <v>85</v>
      </c>
      <c r="AY223" s="18" t="s">
        <v>156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83</v>
      </c>
      <c r="BK223" s="217">
        <f>ROUND(I223*H223,2)</f>
        <v>0</v>
      </c>
      <c r="BL223" s="18" t="s">
        <v>321</v>
      </c>
      <c r="BM223" s="216" t="s">
        <v>3059</v>
      </c>
    </row>
    <row r="224" s="2" customFormat="1" ht="16.5" customHeight="1">
      <c r="A224" s="39"/>
      <c r="B224" s="40"/>
      <c r="C224" s="256" t="s">
        <v>731</v>
      </c>
      <c r="D224" s="256" t="s">
        <v>299</v>
      </c>
      <c r="E224" s="257" t="s">
        <v>3060</v>
      </c>
      <c r="F224" s="258" t="s">
        <v>3061</v>
      </c>
      <c r="G224" s="259" t="s">
        <v>2871</v>
      </c>
      <c r="H224" s="260">
        <v>7</v>
      </c>
      <c r="I224" s="261"/>
      <c r="J224" s="262">
        <f>ROUND(I224*H224,2)</f>
        <v>0</v>
      </c>
      <c r="K224" s="258" t="s">
        <v>19</v>
      </c>
      <c r="L224" s="263"/>
      <c r="M224" s="264" t="s">
        <v>19</v>
      </c>
      <c r="N224" s="265" t="s">
        <v>46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414</v>
      </c>
      <c r="AT224" s="216" t="s">
        <v>299</v>
      </c>
      <c r="AU224" s="216" t="s">
        <v>85</v>
      </c>
      <c r="AY224" s="18" t="s">
        <v>156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83</v>
      </c>
      <c r="BK224" s="217">
        <f>ROUND(I224*H224,2)</f>
        <v>0</v>
      </c>
      <c r="BL224" s="18" t="s">
        <v>321</v>
      </c>
      <c r="BM224" s="216" t="s">
        <v>3062</v>
      </c>
    </row>
    <row r="225" s="2" customFormat="1" ht="16.5" customHeight="1">
      <c r="A225" s="39"/>
      <c r="B225" s="40"/>
      <c r="C225" s="256" t="s">
        <v>735</v>
      </c>
      <c r="D225" s="256" t="s">
        <v>299</v>
      </c>
      <c r="E225" s="257" t="s">
        <v>3063</v>
      </c>
      <c r="F225" s="258" t="s">
        <v>3064</v>
      </c>
      <c r="G225" s="259" t="s">
        <v>2871</v>
      </c>
      <c r="H225" s="260">
        <v>7</v>
      </c>
      <c r="I225" s="261"/>
      <c r="J225" s="262">
        <f>ROUND(I225*H225,2)</f>
        <v>0</v>
      </c>
      <c r="K225" s="258" t="s">
        <v>19</v>
      </c>
      <c r="L225" s="263"/>
      <c r="M225" s="264" t="s">
        <v>19</v>
      </c>
      <c r="N225" s="265" t="s">
        <v>46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414</v>
      </c>
      <c r="AT225" s="216" t="s">
        <v>299</v>
      </c>
      <c r="AU225" s="216" t="s">
        <v>85</v>
      </c>
      <c r="AY225" s="18" t="s">
        <v>156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83</v>
      </c>
      <c r="BK225" s="217">
        <f>ROUND(I225*H225,2)</f>
        <v>0</v>
      </c>
      <c r="BL225" s="18" t="s">
        <v>321</v>
      </c>
      <c r="BM225" s="216" t="s">
        <v>3065</v>
      </c>
    </row>
    <row r="226" s="2" customFormat="1" ht="16.5" customHeight="1">
      <c r="A226" s="39"/>
      <c r="B226" s="40"/>
      <c r="C226" s="205" t="s">
        <v>740</v>
      </c>
      <c r="D226" s="205" t="s">
        <v>159</v>
      </c>
      <c r="E226" s="206" t="s">
        <v>3066</v>
      </c>
      <c r="F226" s="207" t="s">
        <v>3067</v>
      </c>
      <c r="G226" s="208" t="s">
        <v>437</v>
      </c>
      <c r="H226" s="209">
        <v>7</v>
      </c>
      <c r="I226" s="210"/>
      <c r="J226" s="211">
        <f>ROUND(I226*H226,2)</f>
        <v>0</v>
      </c>
      <c r="K226" s="207" t="s">
        <v>163</v>
      </c>
      <c r="L226" s="45"/>
      <c r="M226" s="212" t="s">
        <v>19</v>
      </c>
      <c r="N226" s="213" t="s">
        <v>46</v>
      </c>
      <c r="O226" s="85"/>
      <c r="P226" s="214">
        <f>O226*H226</f>
        <v>0</v>
      </c>
      <c r="Q226" s="214">
        <v>0.00017000000000000001</v>
      </c>
      <c r="R226" s="214">
        <f>Q226*H226</f>
        <v>0.0011900000000000001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321</v>
      </c>
      <c r="AT226" s="216" t="s">
        <v>159</v>
      </c>
      <c r="AU226" s="216" t="s">
        <v>85</v>
      </c>
      <c r="AY226" s="18" t="s">
        <v>156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83</v>
      </c>
      <c r="BK226" s="217">
        <f>ROUND(I226*H226,2)</f>
        <v>0</v>
      </c>
      <c r="BL226" s="18" t="s">
        <v>321</v>
      </c>
      <c r="BM226" s="216" t="s">
        <v>3068</v>
      </c>
    </row>
    <row r="227" s="2" customFormat="1">
      <c r="A227" s="39"/>
      <c r="B227" s="40"/>
      <c r="C227" s="41"/>
      <c r="D227" s="218" t="s">
        <v>166</v>
      </c>
      <c r="E227" s="41"/>
      <c r="F227" s="219" t="s">
        <v>3069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166</v>
      </c>
      <c r="AU227" s="18" t="s">
        <v>85</v>
      </c>
    </row>
    <row r="228" s="2" customFormat="1" ht="16.5" customHeight="1">
      <c r="A228" s="39"/>
      <c r="B228" s="40"/>
      <c r="C228" s="256" t="s">
        <v>744</v>
      </c>
      <c r="D228" s="256" t="s">
        <v>299</v>
      </c>
      <c r="E228" s="257" t="s">
        <v>3070</v>
      </c>
      <c r="F228" s="258" t="s">
        <v>3071</v>
      </c>
      <c r="G228" s="259" t="s">
        <v>2871</v>
      </c>
      <c r="H228" s="260">
        <v>6</v>
      </c>
      <c r="I228" s="261"/>
      <c r="J228" s="262">
        <f>ROUND(I228*H228,2)</f>
        <v>0</v>
      </c>
      <c r="K228" s="258" t="s">
        <v>19</v>
      </c>
      <c r="L228" s="263"/>
      <c r="M228" s="264" t="s">
        <v>19</v>
      </c>
      <c r="N228" s="265" t="s">
        <v>46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414</v>
      </c>
      <c r="AT228" s="216" t="s">
        <v>299</v>
      </c>
      <c r="AU228" s="216" t="s">
        <v>85</v>
      </c>
      <c r="AY228" s="18" t="s">
        <v>156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83</v>
      </c>
      <c r="BK228" s="217">
        <f>ROUND(I228*H228,2)</f>
        <v>0</v>
      </c>
      <c r="BL228" s="18" t="s">
        <v>321</v>
      </c>
      <c r="BM228" s="216" t="s">
        <v>3072</v>
      </c>
    </row>
    <row r="229" s="2" customFormat="1" ht="24.15" customHeight="1">
      <c r="A229" s="39"/>
      <c r="B229" s="40"/>
      <c r="C229" s="256" t="s">
        <v>753</v>
      </c>
      <c r="D229" s="256" t="s">
        <v>299</v>
      </c>
      <c r="E229" s="257" t="s">
        <v>3073</v>
      </c>
      <c r="F229" s="258" t="s">
        <v>3074</v>
      </c>
      <c r="G229" s="259" t="s">
        <v>2871</v>
      </c>
      <c r="H229" s="260">
        <v>1</v>
      </c>
      <c r="I229" s="261"/>
      <c r="J229" s="262">
        <f>ROUND(I229*H229,2)</f>
        <v>0</v>
      </c>
      <c r="K229" s="258" t="s">
        <v>19</v>
      </c>
      <c r="L229" s="263"/>
      <c r="M229" s="264" t="s">
        <v>19</v>
      </c>
      <c r="N229" s="265" t="s">
        <v>46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414</v>
      </c>
      <c r="AT229" s="216" t="s">
        <v>299</v>
      </c>
      <c r="AU229" s="216" t="s">
        <v>85</v>
      </c>
      <c r="AY229" s="18" t="s">
        <v>156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83</v>
      </c>
      <c r="BK229" s="217">
        <f>ROUND(I229*H229,2)</f>
        <v>0</v>
      </c>
      <c r="BL229" s="18" t="s">
        <v>321</v>
      </c>
      <c r="BM229" s="216" t="s">
        <v>3075</v>
      </c>
    </row>
    <row r="230" s="2" customFormat="1" ht="16.5" customHeight="1">
      <c r="A230" s="39"/>
      <c r="B230" s="40"/>
      <c r="C230" s="256" t="s">
        <v>759</v>
      </c>
      <c r="D230" s="256" t="s">
        <v>299</v>
      </c>
      <c r="E230" s="257" t="s">
        <v>3076</v>
      </c>
      <c r="F230" s="258" t="s">
        <v>3077</v>
      </c>
      <c r="G230" s="259" t="s">
        <v>2871</v>
      </c>
      <c r="H230" s="260">
        <v>4</v>
      </c>
      <c r="I230" s="261"/>
      <c r="J230" s="262">
        <f>ROUND(I230*H230,2)</f>
        <v>0</v>
      </c>
      <c r="K230" s="258" t="s">
        <v>19</v>
      </c>
      <c r="L230" s="263"/>
      <c r="M230" s="264" t="s">
        <v>19</v>
      </c>
      <c r="N230" s="265" t="s">
        <v>46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414</v>
      </c>
      <c r="AT230" s="216" t="s">
        <v>299</v>
      </c>
      <c r="AU230" s="216" t="s">
        <v>85</v>
      </c>
      <c r="AY230" s="18" t="s">
        <v>156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83</v>
      </c>
      <c r="BK230" s="217">
        <f>ROUND(I230*H230,2)</f>
        <v>0</v>
      </c>
      <c r="BL230" s="18" t="s">
        <v>321</v>
      </c>
      <c r="BM230" s="216" t="s">
        <v>3078</v>
      </c>
    </row>
    <row r="231" s="2" customFormat="1" ht="16.5" customHeight="1">
      <c r="A231" s="39"/>
      <c r="B231" s="40"/>
      <c r="C231" s="205" t="s">
        <v>766</v>
      </c>
      <c r="D231" s="205" t="s">
        <v>159</v>
      </c>
      <c r="E231" s="206" t="s">
        <v>435</v>
      </c>
      <c r="F231" s="207" t="s">
        <v>3079</v>
      </c>
      <c r="G231" s="208" t="s">
        <v>437</v>
      </c>
      <c r="H231" s="209">
        <v>1</v>
      </c>
      <c r="I231" s="210"/>
      <c r="J231" s="211">
        <f>ROUND(I231*H231,2)</f>
        <v>0</v>
      </c>
      <c r="K231" s="207" t="s">
        <v>19</v>
      </c>
      <c r="L231" s="45"/>
      <c r="M231" s="212" t="s">
        <v>19</v>
      </c>
      <c r="N231" s="213" t="s">
        <v>46</v>
      </c>
      <c r="O231" s="85"/>
      <c r="P231" s="214">
        <f>O231*H231</f>
        <v>0</v>
      </c>
      <c r="Q231" s="214">
        <v>0.0030000000000000001</v>
      </c>
      <c r="R231" s="214">
        <f>Q231*H231</f>
        <v>0.0030000000000000001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321</v>
      </c>
      <c r="AT231" s="216" t="s">
        <v>159</v>
      </c>
      <c r="AU231" s="216" t="s">
        <v>85</v>
      </c>
      <c r="AY231" s="18" t="s">
        <v>156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83</v>
      </c>
      <c r="BK231" s="217">
        <f>ROUND(I231*H231,2)</f>
        <v>0</v>
      </c>
      <c r="BL231" s="18" t="s">
        <v>321</v>
      </c>
      <c r="BM231" s="216" t="s">
        <v>3080</v>
      </c>
    </row>
    <row r="232" s="2" customFormat="1" ht="16.5" customHeight="1">
      <c r="A232" s="39"/>
      <c r="B232" s="40"/>
      <c r="C232" s="256" t="s">
        <v>777</v>
      </c>
      <c r="D232" s="256" t="s">
        <v>299</v>
      </c>
      <c r="E232" s="257" t="s">
        <v>3081</v>
      </c>
      <c r="F232" s="258" t="s">
        <v>3082</v>
      </c>
      <c r="G232" s="259" t="s">
        <v>1186</v>
      </c>
      <c r="H232" s="260">
        <v>1</v>
      </c>
      <c r="I232" s="261"/>
      <c r="J232" s="262">
        <f>ROUND(I232*H232,2)</f>
        <v>0</v>
      </c>
      <c r="K232" s="258" t="s">
        <v>19</v>
      </c>
      <c r="L232" s="263"/>
      <c r="M232" s="264" t="s">
        <v>19</v>
      </c>
      <c r="N232" s="265" t="s">
        <v>46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414</v>
      </c>
      <c r="AT232" s="216" t="s">
        <v>299</v>
      </c>
      <c r="AU232" s="216" t="s">
        <v>85</v>
      </c>
      <c r="AY232" s="18" t="s">
        <v>156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83</v>
      </c>
      <c r="BK232" s="217">
        <f>ROUND(I232*H232,2)</f>
        <v>0</v>
      </c>
      <c r="BL232" s="18" t="s">
        <v>321</v>
      </c>
      <c r="BM232" s="216" t="s">
        <v>3083</v>
      </c>
    </row>
    <row r="233" s="2" customFormat="1" ht="21.75" customHeight="1">
      <c r="A233" s="39"/>
      <c r="B233" s="40"/>
      <c r="C233" s="205" t="s">
        <v>782</v>
      </c>
      <c r="D233" s="205" t="s">
        <v>159</v>
      </c>
      <c r="E233" s="206" t="s">
        <v>3084</v>
      </c>
      <c r="F233" s="207" t="s">
        <v>3085</v>
      </c>
      <c r="G233" s="208" t="s">
        <v>437</v>
      </c>
      <c r="H233" s="209">
        <v>1</v>
      </c>
      <c r="I233" s="210"/>
      <c r="J233" s="211">
        <f>ROUND(I233*H233,2)</f>
        <v>0</v>
      </c>
      <c r="K233" s="207" t="s">
        <v>163</v>
      </c>
      <c r="L233" s="45"/>
      <c r="M233" s="212" t="s">
        <v>19</v>
      </c>
      <c r="N233" s="213" t="s">
        <v>46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0.018800000000000001</v>
      </c>
      <c r="T233" s="215">
        <f>S233*H233</f>
        <v>0.018800000000000001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321</v>
      </c>
      <c r="AT233" s="216" t="s">
        <v>159</v>
      </c>
      <c r="AU233" s="216" t="s">
        <v>85</v>
      </c>
      <c r="AY233" s="18" t="s">
        <v>156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83</v>
      </c>
      <c r="BK233" s="217">
        <f>ROUND(I233*H233,2)</f>
        <v>0</v>
      </c>
      <c r="BL233" s="18" t="s">
        <v>321</v>
      </c>
      <c r="BM233" s="216" t="s">
        <v>3086</v>
      </c>
    </row>
    <row r="234" s="2" customFormat="1">
      <c r="A234" s="39"/>
      <c r="B234" s="40"/>
      <c r="C234" s="41"/>
      <c r="D234" s="218" t="s">
        <v>166</v>
      </c>
      <c r="E234" s="41"/>
      <c r="F234" s="219" t="s">
        <v>3087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166</v>
      </c>
      <c r="AU234" s="18" t="s">
        <v>85</v>
      </c>
    </row>
    <row r="235" s="2" customFormat="1" ht="16.5" customHeight="1">
      <c r="A235" s="39"/>
      <c r="B235" s="40"/>
      <c r="C235" s="205" t="s">
        <v>786</v>
      </c>
      <c r="D235" s="205" t="s">
        <v>159</v>
      </c>
      <c r="E235" s="206" t="s">
        <v>3088</v>
      </c>
      <c r="F235" s="207" t="s">
        <v>3089</v>
      </c>
      <c r="G235" s="208" t="s">
        <v>437</v>
      </c>
      <c r="H235" s="209">
        <v>1</v>
      </c>
      <c r="I235" s="210"/>
      <c r="J235" s="211">
        <f>ROUND(I235*H235,2)</f>
        <v>0</v>
      </c>
      <c r="K235" s="207" t="s">
        <v>163</v>
      </c>
      <c r="L235" s="45"/>
      <c r="M235" s="212" t="s">
        <v>19</v>
      </c>
      <c r="N235" s="213" t="s">
        <v>46</v>
      </c>
      <c r="O235" s="85"/>
      <c r="P235" s="214">
        <f>O235*H235</f>
        <v>0</v>
      </c>
      <c r="Q235" s="214">
        <v>0.00064000000000000005</v>
      </c>
      <c r="R235" s="214">
        <f>Q235*H235</f>
        <v>0.00064000000000000005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321</v>
      </c>
      <c r="AT235" s="216" t="s">
        <v>159</v>
      </c>
      <c r="AU235" s="216" t="s">
        <v>85</v>
      </c>
      <c r="AY235" s="18" t="s">
        <v>156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83</v>
      </c>
      <c r="BK235" s="217">
        <f>ROUND(I235*H235,2)</f>
        <v>0</v>
      </c>
      <c r="BL235" s="18" t="s">
        <v>321</v>
      </c>
      <c r="BM235" s="216" t="s">
        <v>3090</v>
      </c>
    </row>
    <row r="236" s="2" customFormat="1">
      <c r="A236" s="39"/>
      <c r="B236" s="40"/>
      <c r="C236" s="41"/>
      <c r="D236" s="218" t="s">
        <v>166</v>
      </c>
      <c r="E236" s="41"/>
      <c r="F236" s="219" t="s">
        <v>3091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166</v>
      </c>
      <c r="AU236" s="18" t="s">
        <v>85</v>
      </c>
    </row>
    <row r="237" s="2" customFormat="1" ht="16.5" customHeight="1">
      <c r="A237" s="39"/>
      <c r="B237" s="40"/>
      <c r="C237" s="256" t="s">
        <v>791</v>
      </c>
      <c r="D237" s="256" t="s">
        <v>299</v>
      </c>
      <c r="E237" s="257" t="s">
        <v>3092</v>
      </c>
      <c r="F237" s="258" t="s">
        <v>3093</v>
      </c>
      <c r="G237" s="259" t="s">
        <v>2871</v>
      </c>
      <c r="H237" s="260">
        <v>1</v>
      </c>
      <c r="I237" s="261"/>
      <c r="J237" s="262">
        <f>ROUND(I237*H237,2)</f>
        <v>0</v>
      </c>
      <c r="K237" s="258" t="s">
        <v>19</v>
      </c>
      <c r="L237" s="263"/>
      <c r="M237" s="264" t="s">
        <v>19</v>
      </c>
      <c r="N237" s="265" t="s">
        <v>46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414</v>
      </c>
      <c r="AT237" s="216" t="s">
        <v>299</v>
      </c>
      <c r="AU237" s="216" t="s">
        <v>85</v>
      </c>
      <c r="AY237" s="18" t="s">
        <v>156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83</v>
      </c>
      <c r="BK237" s="217">
        <f>ROUND(I237*H237,2)</f>
        <v>0</v>
      </c>
      <c r="BL237" s="18" t="s">
        <v>321</v>
      </c>
      <c r="BM237" s="216" t="s">
        <v>3094</v>
      </c>
    </row>
    <row r="238" s="2" customFormat="1" ht="16.5" customHeight="1">
      <c r="A238" s="39"/>
      <c r="B238" s="40"/>
      <c r="C238" s="205" t="s">
        <v>799</v>
      </c>
      <c r="D238" s="205" t="s">
        <v>159</v>
      </c>
      <c r="E238" s="206" t="s">
        <v>3095</v>
      </c>
      <c r="F238" s="207" t="s">
        <v>3096</v>
      </c>
      <c r="G238" s="208" t="s">
        <v>437</v>
      </c>
      <c r="H238" s="209">
        <v>1</v>
      </c>
      <c r="I238" s="210"/>
      <c r="J238" s="211">
        <f>ROUND(I238*H238,2)</f>
        <v>0</v>
      </c>
      <c r="K238" s="207" t="s">
        <v>163</v>
      </c>
      <c r="L238" s="45"/>
      <c r="M238" s="212" t="s">
        <v>19</v>
      </c>
      <c r="N238" s="213" t="s">
        <v>46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0.00156</v>
      </c>
      <c r="T238" s="215">
        <f>S238*H238</f>
        <v>0.00156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321</v>
      </c>
      <c r="AT238" s="216" t="s">
        <v>159</v>
      </c>
      <c r="AU238" s="216" t="s">
        <v>85</v>
      </c>
      <c r="AY238" s="18" t="s">
        <v>156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83</v>
      </c>
      <c r="BK238" s="217">
        <f>ROUND(I238*H238,2)</f>
        <v>0</v>
      </c>
      <c r="BL238" s="18" t="s">
        <v>321</v>
      </c>
      <c r="BM238" s="216" t="s">
        <v>3097</v>
      </c>
    </row>
    <row r="239" s="2" customFormat="1">
      <c r="A239" s="39"/>
      <c r="B239" s="40"/>
      <c r="C239" s="41"/>
      <c r="D239" s="218" t="s">
        <v>166</v>
      </c>
      <c r="E239" s="41"/>
      <c r="F239" s="219" t="s">
        <v>3098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166</v>
      </c>
      <c r="AU239" s="18" t="s">
        <v>85</v>
      </c>
    </row>
    <row r="240" s="2" customFormat="1" ht="16.5" customHeight="1">
      <c r="A240" s="39"/>
      <c r="B240" s="40"/>
      <c r="C240" s="205" t="s">
        <v>806</v>
      </c>
      <c r="D240" s="205" t="s">
        <v>159</v>
      </c>
      <c r="E240" s="206" t="s">
        <v>516</v>
      </c>
      <c r="F240" s="207" t="s">
        <v>517</v>
      </c>
      <c r="G240" s="208" t="s">
        <v>437</v>
      </c>
      <c r="H240" s="209">
        <v>17</v>
      </c>
      <c r="I240" s="210"/>
      <c r="J240" s="211">
        <f>ROUND(I240*H240,2)</f>
        <v>0</v>
      </c>
      <c r="K240" s="207" t="s">
        <v>163</v>
      </c>
      <c r="L240" s="45"/>
      <c r="M240" s="212" t="s">
        <v>19</v>
      </c>
      <c r="N240" s="213" t="s">
        <v>46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0.00085999999999999998</v>
      </c>
      <c r="T240" s="215">
        <f>S240*H240</f>
        <v>0.014619999999999999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321</v>
      </c>
      <c r="AT240" s="216" t="s">
        <v>159</v>
      </c>
      <c r="AU240" s="216" t="s">
        <v>85</v>
      </c>
      <c r="AY240" s="18" t="s">
        <v>156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83</v>
      </c>
      <c r="BK240" s="217">
        <f>ROUND(I240*H240,2)</f>
        <v>0</v>
      </c>
      <c r="BL240" s="18" t="s">
        <v>321</v>
      </c>
      <c r="BM240" s="216" t="s">
        <v>3099</v>
      </c>
    </row>
    <row r="241" s="2" customFormat="1">
      <c r="A241" s="39"/>
      <c r="B241" s="40"/>
      <c r="C241" s="41"/>
      <c r="D241" s="218" t="s">
        <v>166</v>
      </c>
      <c r="E241" s="41"/>
      <c r="F241" s="219" t="s">
        <v>519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166</v>
      </c>
      <c r="AU241" s="18" t="s">
        <v>85</v>
      </c>
    </row>
    <row r="242" s="2" customFormat="1" ht="16.5" customHeight="1">
      <c r="A242" s="39"/>
      <c r="B242" s="40"/>
      <c r="C242" s="205" t="s">
        <v>820</v>
      </c>
      <c r="D242" s="205" t="s">
        <v>159</v>
      </c>
      <c r="E242" s="206" t="s">
        <v>3100</v>
      </c>
      <c r="F242" s="207" t="s">
        <v>3101</v>
      </c>
      <c r="G242" s="208" t="s">
        <v>295</v>
      </c>
      <c r="H242" s="209">
        <v>3</v>
      </c>
      <c r="I242" s="210"/>
      <c r="J242" s="211">
        <f>ROUND(I242*H242,2)</f>
        <v>0</v>
      </c>
      <c r="K242" s="207" t="s">
        <v>163</v>
      </c>
      <c r="L242" s="45"/>
      <c r="M242" s="212" t="s">
        <v>19</v>
      </c>
      <c r="N242" s="213" t="s">
        <v>46</v>
      </c>
      <c r="O242" s="85"/>
      <c r="P242" s="214">
        <f>O242*H242</f>
        <v>0</v>
      </c>
      <c r="Q242" s="214">
        <v>0.00016000000000000001</v>
      </c>
      <c r="R242" s="214">
        <f>Q242*H242</f>
        <v>0.00048000000000000007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321</v>
      </c>
      <c r="AT242" s="216" t="s">
        <v>159</v>
      </c>
      <c r="AU242" s="216" t="s">
        <v>85</v>
      </c>
      <c r="AY242" s="18" t="s">
        <v>156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83</v>
      </c>
      <c r="BK242" s="217">
        <f>ROUND(I242*H242,2)</f>
        <v>0</v>
      </c>
      <c r="BL242" s="18" t="s">
        <v>321</v>
      </c>
      <c r="BM242" s="216" t="s">
        <v>3102</v>
      </c>
    </row>
    <row r="243" s="2" customFormat="1">
      <c r="A243" s="39"/>
      <c r="B243" s="40"/>
      <c r="C243" s="41"/>
      <c r="D243" s="218" t="s">
        <v>166</v>
      </c>
      <c r="E243" s="41"/>
      <c r="F243" s="219" t="s">
        <v>3103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166</v>
      </c>
      <c r="AU243" s="18" t="s">
        <v>85</v>
      </c>
    </row>
    <row r="244" s="2" customFormat="1" ht="21.75" customHeight="1">
      <c r="A244" s="39"/>
      <c r="B244" s="40"/>
      <c r="C244" s="256" t="s">
        <v>831</v>
      </c>
      <c r="D244" s="256" t="s">
        <v>299</v>
      </c>
      <c r="E244" s="257" t="s">
        <v>3104</v>
      </c>
      <c r="F244" s="258" t="s">
        <v>3105</v>
      </c>
      <c r="G244" s="259" t="s">
        <v>2871</v>
      </c>
      <c r="H244" s="260">
        <v>3</v>
      </c>
      <c r="I244" s="261"/>
      <c r="J244" s="262">
        <f>ROUND(I244*H244,2)</f>
        <v>0</v>
      </c>
      <c r="K244" s="258" t="s">
        <v>19</v>
      </c>
      <c r="L244" s="263"/>
      <c r="M244" s="264" t="s">
        <v>19</v>
      </c>
      <c r="N244" s="265" t="s">
        <v>46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414</v>
      </c>
      <c r="AT244" s="216" t="s">
        <v>299</v>
      </c>
      <c r="AU244" s="216" t="s">
        <v>85</v>
      </c>
      <c r="AY244" s="18" t="s">
        <v>156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83</v>
      </c>
      <c r="BK244" s="217">
        <f>ROUND(I244*H244,2)</f>
        <v>0</v>
      </c>
      <c r="BL244" s="18" t="s">
        <v>321</v>
      </c>
      <c r="BM244" s="216" t="s">
        <v>3106</v>
      </c>
    </row>
    <row r="245" s="2" customFormat="1" ht="16.5" customHeight="1">
      <c r="A245" s="39"/>
      <c r="B245" s="40"/>
      <c r="C245" s="205" t="s">
        <v>846</v>
      </c>
      <c r="D245" s="205" t="s">
        <v>159</v>
      </c>
      <c r="E245" s="206" t="s">
        <v>3107</v>
      </c>
      <c r="F245" s="207" t="s">
        <v>3108</v>
      </c>
      <c r="G245" s="208" t="s">
        <v>295</v>
      </c>
      <c r="H245" s="209">
        <v>14</v>
      </c>
      <c r="I245" s="210"/>
      <c r="J245" s="211">
        <f>ROUND(I245*H245,2)</f>
        <v>0</v>
      </c>
      <c r="K245" s="207" t="s">
        <v>163</v>
      </c>
      <c r="L245" s="45"/>
      <c r="M245" s="212" t="s">
        <v>19</v>
      </c>
      <c r="N245" s="213" t="s">
        <v>46</v>
      </c>
      <c r="O245" s="85"/>
      <c r="P245" s="214">
        <f>O245*H245</f>
        <v>0</v>
      </c>
      <c r="Q245" s="214">
        <v>4.0000000000000003E-05</v>
      </c>
      <c r="R245" s="214">
        <f>Q245*H245</f>
        <v>0.00056000000000000006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321</v>
      </c>
      <c r="AT245" s="216" t="s">
        <v>159</v>
      </c>
      <c r="AU245" s="216" t="s">
        <v>85</v>
      </c>
      <c r="AY245" s="18" t="s">
        <v>156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83</v>
      </c>
      <c r="BK245" s="217">
        <f>ROUND(I245*H245,2)</f>
        <v>0</v>
      </c>
      <c r="BL245" s="18" t="s">
        <v>321</v>
      </c>
      <c r="BM245" s="216" t="s">
        <v>3109</v>
      </c>
    </row>
    <row r="246" s="2" customFormat="1">
      <c r="A246" s="39"/>
      <c r="B246" s="40"/>
      <c r="C246" s="41"/>
      <c r="D246" s="218" t="s">
        <v>166</v>
      </c>
      <c r="E246" s="41"/>
      <c r="F246" s="219" t="s">
        <v>3110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166</v>
      </c>
      <c r="AU246" s="18" t="s">
        <v>85</v>
      </c>
    </row>
    <row r="247" s="2" customFormat="1" ht="16.5" customHeight="1">
      <c r="A247" s="39"/>
      <c r="B247" s="40"/>
      <c r="C247" s="256" t="s">
        <v>864</v>
      </c>
      <c r="D247" s="256" t="s">
        <v>299</v>
      </c>
      <c r="E247" s="257" t="s">
        <v>3111</v>
      </c>
      <c r="F247" s="258" t="s">
        <v>3112</v>
      </c>
      <c r="G247" s="259" t="s">
        <v>2871</v>
      </c>
      <c r="H247" s="260">
        <v>14</v>
      </c>
      <c r="I247" s="261"/>
      <c r="J247" s="262">
        <f>ROUND(I247*H247,2)</f>
        <v>0</v>
      </c>
      <c r="K247" s="258" t="s">
        <v>19</v>
      </c>
      <c r="L247" s="263"/>
      <c r="M247" s="264" t="s">
        <v>19</v>
      </c>
      <c r="N247" s="265" t="s">
        <v>46</v>
      </c>
      <c r="O247" s="85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414</v>
      </c>
      <c r="AT247" s="216" t="s">
        <v>299</v>
      </c>
      <c r="AU247" s="216" t="s">
        <v>85</v>
      </c>
      <c r="AY247" s="18" t="s">
        <v>156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83</v>
      </c>
      <c r="BK247" s="217">
        <f>ROUND(I247*H247,2)</f>
        <v>0</v>
      </c>
      <c r="BL247" s="18" t="s">
        <v>321</v>
      </c>
      <c r="BM247" s="216" t="s">
        <v>3113</v>
      </c>
    </row>
    <row r="248" s="2" customFormat="1" ht="16.5" customHeight="1">
      <c r="A248" s="39"/>
      <c r="B248" s="40"/>
      <c r="C248" s="256" t="s">
        <v>873</v>
      </c>
      <c r="D248" s="256" t="s">
        <v>299</v>
      </c>
      <c r="E248" s="257" t="s">
        <v>3114</v>
      </c>
      <c r="F248" s="258" t="s">
        <v>3115</v>
      </c>
      <c r="G248" s="259" t="s">
        <v>1186</v>
      </c>
      <c r="H248" s="260">
        <v>28</v>
      </c>
      <c r="I248" s="261"/>
      <c r="J248" s="262">
        <f>ROUND(I248*H248,2)</f>
        <v>0</v>
      </c>
      <c r="K248" s="258" t="s">
        <v>19</v>
      </c>
      <c r="L248" s="263"/>
      <c r="M248" s="264" t="s">
        <v>19</v>
      </c>
      <c r="N248" s="265" t="s">
        <v>46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414</v>
      </c>
      <c r="AT248" s="216" t="s">
        <v>299</v>
      </c>
      <c r="AU248" s="216" t="s">
        <v>85</v>
      </c>
      <c r="AY248" s="18" t="s">
        <v>156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83</v>
      </c>
      <c r="BK248" s="217">
        <f>ROUND(I248*H248,2)</f>
        <v>0</v>
      </c>
      <c r="BL248" s="18" t="s">
        <v>321</v>
      </c>
      <c r="BM248" s="216" t="s">
        <v>3116</v>
      </c>
    </row>
    <row r="249" s="2" customFormat="1" ht="16.5" customHeight="1">
      <c r="A249" s="39"/>
      <c r="B249" s="40"/>
      <c r="C249" s="256" t="s">
        <v>878</v>
      </c>
      <c r="D249" s="256" t="s">
        <v>299</v>
      </c>
      <c r="E249" s="257" t="s">
        <v>3117</v>
      </c>
      <c r="F249" s="258" t="s">
        <v>3118</v>
      </c>
      <c r="G249" s="259" t="s">
        <v>2871</v>
      </c>
      <c r="H249" s="260">
        <v>14</v>
      </c>
      <c r="I249" s="261"/>
      <c r="J249" s="262">
        <f>ROUND(I249*H249,2)</f>
        <v>0</v>
      </c>
      <c r="K249" s="258" t="s">
        <v>19</v>
      </c>
      <c r="L249" s="263"/>
      <c r="M249" s="264" t="s">
        <v>19</v>
      </c>
      <c r="N249" s="265" t="s">
        <v>46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414</v>
      </c>
      <c r="AT249" s="216" t="s">
        <v>299</v>
      </c>
      <c r="AU249" s="216" t="s">
        <v>85</v>
      </c>
      <c r="AY249" s="18" t="s">
        <v>156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83</v>
      </c>
      <c r="BK249" s="217">
        <f>ROUND(I249*H249,2)</f>
        <v>0</v>
      </c>
      <c r="BL249" s="18" t="s">
        <v>321</v>
      </c>
      <c r="BM249" s="216" t="s">
        <v>3119</v>
      </c>
    </row>
    <row r="250" s="2" customFormat="1" ht="16.5" customHeight="1">
      <c r="A250" s="39"/>
      <c r="B250" s="40"/>
      <c r="C250" s="205" t="s">
        <v>897</v>
      </c>
      <c r="D250" s="205" t="s">
        <v>159</v>
      </c>
      <c r="E250" s="206" t="s">
        <v>3120</v>
      </c>
      <c r="F250" s="207" t="s">
        <v>3121</v>
      </c>
      <c r="G250" s="208" t="s">
        <v>295</v>
      </c>
      <c r="H250" s="209">
        <v>10</v>
      </c>
      <c r="I250" s="210"/>
      <c r="J250" s="211">
        <f>ROUND(I250*H250,2)</f>
        <v>0</v>
      </c>
      <c r="K250" s="207" t="s">
        <v>163</v>
      </c>
      <c r="L250" s="45"/>
      <c r="M250" s="212" t="s">
        <v>19</v>
      </c>
      <c r="N250" s="213" t="s">
        <v>46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0.0022499999999999998</v>
      </c>
      <c r="T250" s="215">
        <f>S250*H250</f>
        <v>0.022499999999999999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321</v>
      </c>
      <c r="AT250" s="216" t="s">
        <v>159</v>
      </c>
      <c r="AU250" s="216" t="s">
        <v>85</v>
      </c>
      <c r="AY250" s="18" t="s">
        <v>156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83</v>
      </c>
      <c r="BK250" s="217">
        <f>ROUND(I250*H250,2)</f>
        <v>0</v>
      </c>
      <c r="BL250" s="18" t="s">
        <v>321</v>
      </c>
      <c r="BM250" s="216" t="s">
        <v>3122</v>
      </c>
    </row>
    <row r="251" s="2" customFormat="1">
      <c r="A251" s="39"/>
      <c r="B251" s="40"/>
      <c r="C251" s="41"/>
      <c r="D251" s="218" t="s">
        <v>166</v>
      </c>
      <c r="E251" s="41"/>
      <c r="F251" s="219" t="s">
        <v>3123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166</v>
      </c>
      <c r="AU251" s="18" t="s">
        <v>85</v>
      </c>
    </row>
    <row r="252" s="2" customFormat="1" ht="16.5" customHeight="1">
      <c r="A252" s="39"/>
      <c r="B252" s="40"/>
      <c r="C252" s="205" t="s">
        <v>905</v>
      </c>
      <c r="D252" s="205" t="s">
        <v>159</v>
      </c>
      <c r="E252" s="206" t="s">
        <v>3124</v>
      </c>
      <c r="F252" s="207" t="s">
        <v>3125</v>
      </c>
      <c r="G252" s="208" t="s">
        <v>295</v>
      </c>
      <c r="H252" s="209">
        <v>10</v>
      </c>
      <c r="I252" s="210"/>
      <c r="J252" s="211">
        <f>ROUND(I252*H252,2)</f>
        <v>0</v>
      </c>
      <c r="K252" s="207" t="s">
        <v>163</v>
      </c>
      <c r="L252" s="45"/>
      <c r="M252" s="212" t="s">
        <v>19</v>
      </c>
      <c r="N252" s="213" t="s">
        <v>46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0.00051999999999999995</v>
      </c>
      <c r="T252" s="215">
        <f>S252*H252</f>
        <v>0.0051999999999999998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321</v>
      </c>
      <c r="AT252" s="216" t="s">
        <v>159</v>
      </c>
      <c r="AU252" s="216" t="s">
        <v>85</v>
      </c>
      <c r="AY252" s="18" t="s">
        <v>156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83</v>
      </c>
      <c r="BK252" s="217">
        <f>ROUND(I252*H252,2)</f>
        <v>0</v>
      </c>
      <c r="BL252" s="18" t="s">
        <v>321</v>
      </c>
      <c r="BM252" s="216" t="s">
        <v>3126</v>
      </c>
    </row>
    <row r="253" s="2" customFormat="1">
      <c r="A253" s="39"/>
      <c r="B253" s="40"/>
      <c r="C253" s="41"/>
      <c r="D253" s="218" t="s">
        <v>166</v>
      </c>
      <c r="E253" s="41"/>
      <c r="F253" s="219" t="s">
        <v>3127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166</v>
      </c>
      <c r="AU253" s="18" t="s">
        <v>85</v>
      </c>
    </row>
    <row r="254" s="2" customFormat="1" ht="16.5" customHeight="1">
      <c r="A254" s="39"/>
      <c r="B254" s="40"/>
      <c r="C254" s="205" t="s">
        <v>910</v>
      </c>
      <c r="D254" s="205" t="s">
        <v>159</v>
      </c>
      <c r="E254" s="206" t="s">
        <v>3128</v>
      </c>
      <c r="F254" s="207" t="s">
        <v>3129</v>
      </c>
      <c r="G254" s="208" t="s">
        <v>295</v>
      </c>
      <c r="H254" s="209">
        <v>8</v>
      </c>
      <c r="I254" s="210"/>
      <c r="J254" s="211">
        <f>ROUND(I254*H254,2)</f>
        <v>0</v>
      </c>
      <c r="K254" s="207" t="s">
        <v>163</v>
      </c>
      <c r="L254" s="45"/>
      <c r="M254" s="212" t="s">
        <v>19</v>
      </c>
      <c r="N254" s="213" t="s">
        <v>46</v>
      </c>
      <c r="O254" s="85"/>
      <c r="P254" s="214">
        <f>O254*H254</f>
        <v>0</v>
      </c>
      <c r="Q254" s="214">
        <v>0.00012</v>
      </c>
      <c r="R254" s="214">
        <f>Q254*H254</f>
        <v>0.00096000000000000002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321</v>
      </c>
      <c r="AT254" s="216" t="s">
        <v>159</v>
      </c>
      <c r="AU254" s="216" t="s">
        <v>85</v>
      </c>
      <c r="AY254" s="18" t="s">
        <v>156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83</v>
      </c>
      <c r="BK254" s="217">
        <f>ROUND(I254*H254,2)</f>
        <v>0</v>
      </c>
      <c r="BL254" s="18" t="s">
        <v>321</v>
      </c>
      <c r="BM254" s="216" t="s">
        <v>3130</v>
      </c>
    </row>
    <row r="255" s="2" customFormat="1">
      <c r="A255" s="39"/>
      <c r="B255" s="40"/>
      <c r="C255" s="41"/>
      <c r="D255" s="218" t="s">
        <v>166</v>
      </c>
      <c r="E255" s="41"/>
      <c r="F255" s="219" t="s">
        <v>3131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166</v>
      </c>
      <c r="AU255" s="18" t="s">
        <v>85</v>
      </c>
    </row>
    <row r="256" s="2" customFormat="1" ht="24.15" customHeight="1">
      <c r="A256" s="39"/>
      <c r="B256" s="40"/>
      <c r="C256" s="256" t="s">
        <v>915</v>
      </c>
      <c r="D256" s="256" t="s">
        <v>299</v>
      </c>
      <c r="E256" s="257" t="s">
        <v>3132</v>
      </c>
      <c r="F256" s="258" t="s">
        <v>3133</v>
      </c>
      <c r="G256" s="259" t="s">
        <v>2871</v>
      </c>
      <c r="H256" s="260">
        <v>8</v>
      </c>
      <c r="I256" s="261"/>
      <c r="J256" s="262">
        <f>ROUND(I256*H256,2)</f>
        <v>0</v>
      </c>
      <c r="K256" s="258" t="s">
        <v>19</v>
      </c>
      <c r="L256" s="263"/>
      <c r="M256" s="264" t="s">
        <v>19</v>
      </c>
      <c r="N256" s="265" t="s">
        <v>46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414</v>
      </c>
      <c r="AT256" s="216" t="s">
        <v>299</v>
      </c>
      <c r="AU256" s="216" t="s">
        <v>85</v>
      </c>
      <c r="AY256" s="18" t="s">
        <v>156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83</v>
      </c>
      <c r="BK256" s="217">
        <f>ROUND(I256*H256,2)</f>
        <v>0</v>
      </c>
      <c r="BL256" s="18" t="s">
        <v>321</v>
      </c>
      <c r="BM256" s="216" t="s">
        <v>3134</v>
      </c>
    </row>
    <row r="257" s="2" customFormat="1" ht="16.5" customHeight="1">
      <c r="A257" s="39"/>
      <c r="B257" s="40"/>
      <c r="C257" s="205" t="s">
        <v>920</v>
      </c>
      <c r="D257" s="205" t="s">
        <v>159</v>
      </c>
      <c r="E257" s="206" t="s">
        <v>521</v>
      </c>
      <c r="F257" s="207" t="s">
        <v>522</v>
      </c>
      <c r="G257" s="208" t="s">
        <v>295</v>
      </c>
      <c r="H257" s="209">
        <v>17</v>
      </c>
      <c r="I257" s="210"/>
      <c r="J257" s="211">
        <f>ROUND(I257*H257,2)</f>
        <v>0</v>
      </c>
      <c r="K257" s="207" t="s">
        <v>163</v>
      </c>
      <c r="L257" s="45"/>
      <c r="M257" s="212" t="s">
        <v>19</v>
      </c>
      <c r="N257" s="213" t="s">
        <v>46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0.00085999999999999998</v>
      </c>
      <c r="T257" s="215">
        <f>S257*H257</f>
        <v>0.014619999999999999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321</v>
      </c>
      <c r="AT257" s="216" t="s">
        <v>159</v>
      </c>
      <c r="AU257" s="216" t="s">
        <v>85</v>
      </c>
      <c r="AY257" s="18" t="s">
        <v>156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83</v>
      </c>
      <c r="BK257" s="217">
        <f>ROUND(I257*H257,2)</f>
        <v>0</v>
      </c>
      <c r="BL257" s="18" t="s">
        <v>321</v>
      </c>
      <c r="BM257" s="216" t="s">
        <v>3135</v>
      </c>
    </row>
    <row r="258" s="2" customFormat="1">
      <c r="A258" s="39"/>
      <c r="B258" s="40"/>
      <c r="C258" s="41"/>
      <c r="D258" s="218" t="s">
        <v>166</v>
      </c>
      <c r="E258" s="41"/>
      <c r="F258" s="219" t="s">
        <v>524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166</v>
      </c>
      <c r="AU258" s="18" t="s">
        <v>85</v>
      </c>
    </row>
    <row r="259" s="2" customFormat="1" ht="16.5" customHeight="1">
      <c r="A259" s="39"/>
      <c r="B259" s="40"/>
      <c r="C259" s="205" t="s">
        <v>925</v>
      </c>
      <c r="D259" s="205" t="s">
        <v>159</v>
      </c>
      <c r="E259" s="206" t="s">
        <v>3136</v>
      </c>
      <c r="F259" s="207" t="s">
        <v>3137</v>
      </c>
      <c r="G259" s="208" t="s">
        <v>295</v>
      </c>
      <c r="H259" s="209">
        <v>12</v>
      </c>
      <c r="I259" s="210"/>
      <c r="J259" s="211">
        <f>ROUND(I259*H259,2)</f>
        <v>0</v>
      </c>
      <c r="K259" s="207" t="s">
        <v>163</v>
      </c>
      <c r="L259" s="45"/>
      <c r="M259" s="212" t="s">
        <v>19</v>
      </c>
      <c r="N259" s="213" t="s">
        <v>46</v>
      </c>
      <c r="O259" s="85"/>
      <c r="P259" s="214">
        <f>O259*H259</f>
        <v>0</v>
      </c>
      <c r="Q259" s="214">
        <v>0.00031</v>
      </c>
      <c r="R259" s="214">
        <f>Q259*H259</f>
        <v>0.0037200000000000002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321</v>
      </c>
      <c r="AT259" s="216" t="s">
        <v>159</v>
      </c>
      <c r="AU259" s="216" t="s">
        <v>85</v>
      </c>
      <c r="AY259" s="18" t="s">
        <v>156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83</v>
      </c>
      <c r="BK259" s="217">
        <f>ROUND(I259*H259,2)</f>
        <v>0</v>
      </c>
      <c r="BL259" s="18" t="s">
        <v>321</v>
      </c>
      <c r="BM259" s="216" t="s">
        <v>3138</v>
      </c>
    </row>
    <row r="260" s="2" customFormat="1">
      <c r="A260" s="39"/>
      <c r="B260" s="40"/>
      <c r="C260" s="41"/>
      <c r="D260" s="218" t="s">
        <v>166</v>
      </c>
      <c r="E260" s="41"/>
      <c r="F260" s="219" t="s">
        <v>3139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166</v>
      </c>
      <c r="AU260" s="18" t="s">
        <v>85</v>
      </c>
    </row>
    <row r="261" s="2" customFormat="1" ht="16.5" customHeight="1">
      <c r="A261" s="39"/>
      <c r="B261" s="40"/>
      <c r="C261" s="205" t="s">
        <v>930</v>
      </c>
      <c r="D261" s="205" t="s">
        <v>159</v>
      </c>
      <c r="E261" s="206" t="s">
        <v>3140</v>
      </c>
      <c r="F261" s="207" t="s">
        <v>3141</v>
      </c>
      <c r="G261" s="208" t="s">
        <v>1186</v>
      </c>
      <c r="H261" s="209">
        <v>13</v>
      </c>
      <c r="I261" s="210"/>
      <c r="J261" s="211">
        <f>ROUND(I261*H261,2)</f>
        <v>0</v>
      </c>
      <c r="K261" s="207" t="s">
        <v>19</v>
      </c>
      <c r="L261" s="45"/>
      <c r="M261" s="212" t="s">
        <v>19</v>
      </c>
      <c r="N261" s="213" t="s">
        <v>46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321</v>
      </c>
      <c r="AT261" s="216" t="s">
        <v>159</v>
      </c>
      <c r="AU261" s="216" t="s">
        <v>85</v>
      </c>
      <c r="AY261" s="18" t="s">
        <v>156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83</v>
      </c>
      <c r="BK261" s="217">
        <f>ROUND(I261*H261,2)</f>
        <v>0</v>
      </c>
      <c r="BL261" s="18" t="s">
        <v>321</v>
      </c>
      <c r="BM261" s="216" t="s">
        <v>3142</v>
      </c>
    </row>
    <row r="262" s="2" customFormat="1" ht="16.5" customHeight="1">
      <c r="A262" s="39"/>
      <c r="B262" s="40"/>
      <c r="C262" s="205" t="s">
        <v>943</v>
      </c>
      <c r="D262" s="205" t="s">
        <v>159</v>
      </c>
      <c r="E262" s="206" t="s">
        <v>3143</v>
      </c>
      <c r="F262" s="207" t="s">
        <v>3144</v>
      </c>
      <c r="G262" s="208" t="s">
        <v>2871</v>
      </c>
      <c r="H262" s="209">
        <v>13</v>
      </c>
      <c r="I262" s="210"/>
      <c r="J262" s="211">
        <f>ROUND(I262*H262,2)</f>
        <v>0</v>
      </c>
      <c r="K262" s="207" t="s">
        <v>19</v>
      </c>
      <c r="L262" s="45"/>
      <c r="M262" s="212" t="s">
        <v>19</v>
      </c>
      <c r="N262" s="213" t="s">
        <v>46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321</v>
      </c>
      <c r="AT262" s="216" t="s">
        <v>159</v>
      </c>
      <c r="AU262" s="216" t="s">
        <v>85</v>
      </c>
      <c r="AY262" s="18" t="s">
        <v>156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83</v>
      </c>
      <c r="BK262" s="217">
        <f>ROUND(I262*H262,2)</f>
        <v>0</v>
      </c>
      <c r="BL262" s="18" t="s">
        <v>321</v>
      </c>
      <c r="BM262" s="216" t="s">
        <v>3145</v>
      </c>
    </row>
    <row r="263" s="2" customFormat="1" ht="16.5" customHeight="1">
      <c r="A263" s="39"/>
      <c r="B263" s="40"/>
      <c r="C263" s="205" t="s">
        <v>949</v>
      </c>
      <c r="D263" s="205" t="s">
        <v>159</v>
      </c>
      <c r="E263" s="206" t="s">
        <v>3146</v>
      </c>
      <c r="F263" s="207" t="s">
        <v>3147</v>
      </c>
      <c r="G263" s="208" t="s">
        <v>2871</v>
      </c>
      <c r="H263" s="209">
        <v>1</v>
      </c>
      <c r="I263" s="210"/>
      <c r="J263" s="211">
        <f>ROUND(I263*H263,2)</f>
        <v>0</v>
      </c>
      <c r="K263" s="207" t="s">
        <v>19</v>
      </c>
      <c r="L263" s="45"/>
      <c r="M263" s="212" t="s">
        <v>19</v>
      </c>
      <c r="N263" s="213" t="s">
        <v>46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321</v>
      </c>
      <c r="AT263" s="216" t="s">
        <v>159</v>
      </c>
      <c r="AU263" s="216" t="s">
        <v>85</v>
      </c>
      <c r="AY263" s="18" t="s">
        <v>156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83</v>
      </c>
      <c r="BK263" s="217">
        <f>ROUND(I263*H263,2)</f>
        <v>0</v>
      </c>
      <c r="BL263" s="18" t="s">
        <v>321</v>
      </c>
      <c r="BM263" s="216" t="s">
        <v>3148</v>
      </c>
    </row>
    <row r="264" s="2" customFormat="1" ht="16.5" customHeight="1">
      <c r="A264" s="39"/>
      <c r="B264" s="40"/>
      <c r="C264" s="205" t="s">
        <v>956</v>
      </c>
      <c r="D264" s="205" t="s">
        <v>159</v>
      </c>
      <c r="E264" s="206" t="s">
        <v>3149</v>
      </c>
      <c r="F264" s="207" t="s">
        <v>3150</v>
      </c>
      <c r="G264" s="208" t="s">
        <v>2871</v>
      </c>
      <c r="H264" s="209">
        <v>1</v>
      </c>
      <c r="I264" s="210"/>
      <c r="J264" s="211">
        <f>ROUND(I264*H264,2)</f>
        <v>0</v>
      </c>
      <c r="K264" s="207" t="s">
        <v>19</v>
      </c>
      <c r="L264" s="45"/>
      <c r="M264" s="212" t="s">
        <v>19</v>
      </c>
      <c r="N264" s="213" t="s">
        <v>46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321</v>
      </c>
      <c r="AT264" s="216" t="s">
        <v>159</v>
      </c>
      <c r="AU264" s="216" t="s">
        <v>85</v>
      </c>
      <c r="AY264" s="18" t="s">
        <v>156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83</v>
      </c>
      <c r="BK264" s="217">
        <f>ROUND(I264*H264,2)</f>
        <v>0</v>
      </c>
      <c r="BL264" s="18" t="s">
        <v>321</v>
      </c>
      <c r="BM264" s="216" t="s">
        <v>3151</v>
      </c>
    </row>
    <row r="265" s="2" customFormat="1" ht="16.5" customHeight="1">
      <c r="A265" s="39"/>
      <c r="B265" s="40"/>
      <c r="C265" s="205" t="s">
        <v>962</v>
      </c>
      <c r="D265" s="205" t="s">
        <v>159</v>
      </c>
      <c r="E265" s="206" t="s">
        <v>3152</v>
      </c>
      <c r="F265" s="207" t="s">
        <v>3153</v>
      </c>
      <c r="G265" s="208" t="s">
        <v>437</v>
      </c>
      <c r="H265" s="209">
        <v>3</v>
      </c>
      <c r="I265" s="210"/>
      <c r="J265" s="211">
        <f>ROUND(I265*H265,2)</f>
        <v>0</v>
      </c>
      <c r="K265" s="207" t="s">
        <v>163</v>
      </c>
      <c r="L265" s="45"/>
      <c r="M265" s="212" t="s">
        <v>19</v>
      </c>
      <c r="N265" s="213" t="s">
        <v>46</v>
      </c>
      <c r="O265" s="85"/>
      <c r="P265" s="214">
        <f>O265*H265</f>
        <v>0</v>
      </c>
      <c r="Q265" s="214">
        <v>0.00042999999999999999</v>
      </c>
      <c r="R265" s="214">
        <f>Q265*H265</f>
        <v>0.0012899999999999999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321</v>
      </c>
      <c r="AT265" s="216" t="s">
        <v>159</v>
      </c>
      <c r="AU265" s="216" t="s">
        <v>85</v>
      </c>
      <c r="AY265" s="18" t="s">
        <v>156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83</v>
      </c>
      <c r="BK265" s="217">
        <f>ROUND(I265*H265,2)</f>
        <v>0</v>
      </c>
      <c r="BL265" s="18" t="s">
        <v>321</v>
      </c>
      <c r="BM265" s="216" t="s">
        <v>3154</v>
      </c>
    </row>
    <row r="266" s="2" customFormat="1">
      <c r="A266" s="39"/>
      <c r="B266" s="40"/>
      <c r="C266" s="41"/>
      <c r="D266" s="218" t="s">
        <v>166</v>
      </c>
      <c r="E266" s="41"/>
      <c r="F266" s="219" t="s">
        <v>3155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166</v>
      </c>
      <c r="AU266" s="18" t="s">
        <v>85</v>
      </c>
    </row>
    <row r="267" s="2" customFormat="1" ht="16.5" customHeight="1">
      <c r="A267" s="39"/>
      <c r="B267" s="40"/>
      <c r="C267" s="256" t="s">
        <v>968</v>
      </c>
      <c r="D267" s="256" t="s">
        <v>299</v>
      </c>
      <c r="E267" s="257" t="s">
        <v>3156</v>
      </c>
      <c r="F267" s="258" t="s">
        <v>3157</v>
      </c>
      <c r="G267" s="259" t="s">
        <v>2871</v>
      </c>
      <c r="H267" s="260">
        <v>1</v>
      </c>
      <c r="I267" s="261"/>
      <c r="J267" s="262">
        <f>ROUND(I267*H267,2)</f>
        <v>0</v>
      </c>
      <c r="K267" s="258" t="s">
        <v>19</v>
      </c>
      <c r="L267" s="263"/>
      <c r="M267" s="264" t="s">
        <v>19</v>
      </c>
      <c r="N267" s="265" t="s">
        <v>46</v>
      </c>
      <c r="O267" s="85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414</v>
      </c>
      <c r="AT267" s="216" t="s">
        <v>299</v>
      </c>
      <c r="AU267" s="216" t="s">
        <v>85</v>
      </c>
      <c r="AY267" s="18" t="s">
        <v>156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83</v>
      </c>
      <c r="BK267" s="217">
        <f>ROUND(I267*H267,2)</f>
        <v>0</v>
      </c>
      <c r="BL267" s="18" t="s">
        <v>321</v>
      </c>
      <c r="BM267" s="216" t="s">
        <v>3158</v>
      </c>
    </row>
    <row r="268" s="2" customFormat="1" ht="16.5" customHeight="1">
      <c r="A268" s="39"/>
      <c r="B268" s="40"/>
      <c r="C268" s="256" t="s">
        <v>975</v>
      </c>
      <c r="D268" s="256" t="s">
        <v>299</v>
      </c>
      <c r="E268" s="257" t="s">
        <v>3159</v>
      </c>
      <c r="F268" s="258" t="s">
        <v>3160</v>
      </c>
      <c r="G268" s="259" t="s">
        <v>2871</v>
      </c>
      <c r="H268" s="260">
        <v>1</v>
      </c>
      <c r="I268" s="261"/>
      <c r="J268" s="262">
        <f>ROUND(I268*H268,2)</f>
        <v>0</v>
      </c>
      <c r="K268" s="258" t="s">
        <v>19</v>
      </c>
      <c r="L268" s="263"/>
      <c r="M268" s="264" t="s">
        <v>19</v>
      </c>
      <c r="N268" s="265" t="s">
        <v>46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414</v>
      </c>
      <c r="AT268" s="216" t="s">
        <v>299</v>
      </c>
      <c r="AU268" s="216" t="s">
        <v>85</v>
      </c>
      <c r="AY268" s="18" t="s">
        <v>156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83</v>
      </c>
      <c r="BK268" s="217">
        <f>ROUND(I268*H268,2)</f>
        <v>0</v>
      </c>
      <c r="BL268" s="18" t="s">
        <v>321</v>
      </c>
      <c r="BM268" s="216" t="s">
        <v>3161</v>
      </c>
    </row>
    <row r="269" s="2" customFormat="1" ht="16.5" customHeight="1">
      <c r="A269" s="39"/>
      <c r="B269" s="40"/>
      <c r="C269" s="256" t="s">
        <v>979</v>
      </c>
      <c r="D269" s="256" t="s">
        <v>299</v>
      </c>
      <c r="E269" s="257" t="s">
        <v>3162</v>
      </c>
      <c r="F269" s="258" t="s">
        <v>3163</v>
      </c>
      <c r="G269" s="259" t="s">
        <v>2871</v>
      </c>
      <c r="H269" s="260">
        <v>1</v>
      </c>
      <c r="I269" s="261"/>
      <c r="J269" s="262">
        <f>ROUND(I269*H269,2)</f>
        <v>0</v>
      </c>
      <c r="K269" s="258" t="s">
        <v>19</v>
      </c>
      <c r="L269" s="263"/>
      <c r="M269" s="264" t="s">
        <v>19</v>
      </c>
      <c r="N269" s="265" t="s">
        <v>46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414</v>
      </c>
      <c r="AT269" s="216" t="s">
        <v>299</v>
      </c>
      <c r="AU269" s="216" t="s">
        <v>85</v>
      </c>
      <c r="AY269" s="18" t="s">
        <v>156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83</v>
      </c>
      <c r="BK269" s="217">
        <f>ROUND(I269*H269,2)</f>
        <v>0</v>
      </c>
      <c r="BL269" s="18" t="s">
        <v>321</v>
      </c>
      <c r="BM269" s="216" t="s">
        <v>3164</v>
      </c>
    </row>
    <row r="270" s="2" customFormat="1" ht="16.5" customHeight="1">
      <c r="A270" s="39"/>
      <c r="B270" s="40"/>
      <c r="C270" s="205" t="s">
        <v>983</v>
      </c>
      <c r="D270" s="205" t="s">
        <v>159</v>
      </c>
      <c r="E270" s="206" t="s">
        <v>3165</v>
      </c>
      <c r="F270" s="207" t="s">
        <v>3166</v>
      </c>
      <c r="G270" s="208" t="s">
        <v>295</v>
      </c>
      <c r="H270" s="209">
        <v>3</v>
      </c>
      <c r="I270" s="210"/>
      <c r="J270" s="211">
        <f>ROUND(I270*H270,2)</f>
        <v>0</v>
      </c>
      <c r="K270" s="207" t="s">
        <v>163</v>
      </c>
      <c r="L270" s="45"/>
      <c r="M270" s="212" t="s">
        <v>19</v>
      </c>
      <c r="N270" s="213" t="s">
        <v>46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321</v>
      </c>
      <c r="AT270" s="216" t="s">
        <v>159</v>
      </c>
      <c r="AU270" s="216" t="s">
        <v>85</v>
      </c>
      <c r="AY270" s="18" t="s">
        <v>156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83</v>
      </c>
      <c r="BK270" s="217">
        <f>ROUND(I270*H270,2)</f>
        <v>0</v>
      </c>
      <c r="BL270" s="18" t="s">
        <v>321</v>
      </c>
      <c r="BM270" s="216" t="s">
        <v>3167</v>
      </c>
    </row>
    <row r="271" s="2" customFormat="1">
      <c r="A271" s="39"/>
      <c r="B271" s="40"/>
      <c r="C271" s="41"/>
      <c r="D271" s="218" t="s">
        <v>166</v>
      </c>
      <c r="E271" s="41"/>
      <c r="F271" s="219" t="s">
        <v>3168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166</v>
      </c>
      <c r="AU271" s="18" t="s">
        <v>85</v>
      </c>
    </row>
    <row r="272" s="2" customFormat="1" ht="24.15" customHeight="1">
      <c r="A272" s="39"/>
      <c r="B272" s="40"/>
      <c r="C272" s="256" t="s">
        <v>989</v>
      </c>
      <c r="D272" s="256" t="s">
        <v>299</v>
      </c>
      <c r="E272" s="257" t="s">
        <v>3169</v>
      </c>
      <c r="F272" s="258" t="s">
        <v>3170</v>
      </c>
      <c r="G272" s="259" t="s">
        <v>2871</v>
      </c>
      <c r="H272" s="260">
        <v>3</v>
      </c>
      <c r="I272" s="261"/>
      <c r="J272" s="262">
        <f>ROUND(I272*H272,2)</f>
        <v>0</v>
      </c>
      <c r="K272" s="258" t="s">
        <v>19</v>
      </c>
      <c r="L272" s="263"/>
      <c r="M272" s="264" t="s">
        <v>19</v>
      </c>
      <c r="N272" s="265" t="s">
        <v>46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414</v>
      </c>
      <c r="AT272" s="216" t="s">
        <v>299</v>
      </c>
      <c r="AU272" s="216" t="s">
        <v>85</v>
      </c>
      <c r="AY272" s="18" t="s">
        <v>156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83</v>
      </c>
      <c r="BK272" s="217">
        <f>ROUND(I272*H272,2)</f>
        <v>0</v>
      </c>
      <c r="BL272" s="18" t="s">
        <v>321</v>
      </c>
      <c r="BM272" s="216" t="s">
        <v>3171</v>
      </c>
    </row>
    <row r="273" s="2" customFormat="1" ht="16.5" customHeight="1">
      <c r="A273" s="39"/>
      <c r="B273" s="40"/>
      <c r="C273" s="256" t="s">
        <v>993</v>
      </c>
      <c r="D273" s="256" t="s">
        <v>299</v>
      </c>
      <c r="E273" s="257" t="s">
        <v>3172</v>
      </c>
      <c r="F273" s="258" t="s">
        <v>3173</v>
      </c>
      <c r="G273" s="259" t="s">
        <v>2871</v>
      </c>
      <c r="H273" s="260">
        <v>6</v>
      </c>
      <c r="I273" s="261"/>
      <c r="J273" s="262">
        <f>ROUND(I273*H273,2)</f>
        <v>0</v>
      </c>
      <c r="K273" s="258" t="s">
        <v>19</v>
      </c>
      <c r="L273" s="263"/>
      <c r="M273" s="264" t="s">
        <v>19</v>
      </c>
      <c r="N273" s="265" t="s">
        <v>46</v>
      </c>
      <c r="O273" s="85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414</v>
      </c>
      <c r="AT273" s="216" t="s">
        <v>299</v>
      </c>
      <c r="AU273" s="216" t="s">
        <v>85</v>
      </c>
      <c r="AY273" s="18" t="s">
        <v>156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83</v>
      </c>
      <c r="BK273" s="217">
        <f>ROUND(I273*H273,2)</f>
        <v>0</v>
      </c>
      <c r="BL273" s="18" t="s">
        <v>321</v>
      </c>
      <c r="BM273" s="216" t="s">
        <v>3174</v>
      </c>
    </row>
    <row r="274" s="2" customFormat="1" ht="16.5" customHeight="1">
      <c r="A274" s="39"/>
      <c r="B274" s="40"/>
      <c r="C274" s="205" t="s">
        <v>997</v>
      </c>
      <c r="D274" s="205" t="s">
        <v>159</v>
      </c>
      <c r="E274" s="206" t="s">
        <v>3175</v>
      </c>
      <c r="F274" s="207" t="s">
        <v>3176</v>
      </c>
      <c r="G274" s="208" t="s">
        <v>2871</v>
      </c>
      <c r="H274" s="209">
        <v>3</v>
      </c>
      <c r="I274" s="210"/>
      <c r="J274" s="211">
        <f>ROUND(I274*H274,2)</f>
        <v>0</v>
      </c>
      <c r="K274" s="207" t="s">
        <v>19</v>
      </c>
      <c r="L274" s="45"/>
      <c r="M274" s="212" t="s">
        <v>19</v>
      </c>
      <c r="N274" s="213" t="s">
        <v>46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321</v>
      </c>
      <c r="AT274" s="216" t="s">
        <v>159</v>
      </c>
      <c r="AU274" s="216" t="s">
        <v>85</v>
      </c>
      <c r="AY274" s="18" t="s">
        <v>156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83</v>
      </c>
      <c r="BK274" s="217">
        <f>ROUND(I274*H274,2)</f>
        <v>0</v>
      </c>
      <c r="BL274" s="18" t="s">
        <v>321</v>
      </c>
      <c r="BM274" s="216" t="s">
        <v>3177</v>
      </c>
    </row>
    <row r="275" s="2" customFormat="1" ht="16.5" customHeight="1">
      <c r="A275" s="39"/>
      <c r="B275" s="40"/>
      <c r="C275" s="205" t="s">
        <v>1001</v>
      </c>
      <c r="D275" s="205" t="s">
        <v>159</v>
      </c>
      <c r="E275" s="206" t="s">
        <v>3178</v>
      </c>
      <c r="F275" s="207" t="s">
        <v>3179</v>
      </c>
      <c r="G275" s="208" t="s">
        <v>2871</v>
      </c>
      <c r="H275" s="209">
        <v>3</v>
      </c>
      <c r="I275" s="210"/>
      <c r="J275" s="211">
        <f>ROUND(I275*H275,2)</f>
        <v>0</v>
      </c>
      <c r="K275" s="207" t="s">
        <v>19</v>
      </c>
      <c r="L275" s="45"/>
      <c r="M275" s="212" t="s">
        <v>19</v>
      </c>
      <c r="N275" s="213" t="s">
        <v>46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321</v>
      </c>
      <c r="AT275" s="216" t="s">
        <v>159</v>
      </c>
      <c r="AU275" s="216" t="s">
        <v>85</v>
      </c>
      <c r="AY275" s="18" t="s">
        <v>156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83</v>
      </c>
      <c r="BK275" s="217">
        <f>ROUND(I275*H275,2)</f>
        <v>0</v>
      </c>
      <c r="BL275" s="18" t="s">
        <v>321</v>
      </c>
      <c r="BM275" s="216" t="s">
        <v>3180</v>
      </c>
    </row>
    <row r="276" s="2" customFormat="1" ht="16.5" customHeight="1">
      <c r="A276" s="39"/>
      <c r="B276" s="40"/>
      <c r="C276" s="205" t="s">
        <v>1005</v>
      </c>
      <c r="D276" s="205" t="s">
        <v>159</v>
      </c>
      <c r="E276" s="206" t="s">
        <v>3181</v>
      </c>
      <c r="F276" s="207" t="s">
        <v>3182</v>
      </c>
      <c r="G276" s="208" t="s">
        <v>2871</v>
      </c>
      <c r="H276" s="209">
        <v>3</v>
      </c>
      <c r="I276" s="210"/>
      <c r="J276" s="211">
        <f>ROUND(I276*H276,2)</f>
        <v>0</v>
      </c>
      <c r="K276" s="207" t="s">
        <v>19</v>
      </c>
      <c r="L276" s="45"/>
      <c r="M276" s="212" t="s">
        <v>19</v>
      </c>
      <c r="N276" s="213" t="s">
        <v>46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321</v>
      </c>
      <c r="AT276" s="216" t="s">
        <v>159</v>
      </c>
      <c r="AU276" s="216" t="s">
        <v>85</v>
      </c>
      <c r="AY276" s="18" t="s">
        <v>156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83</v>
      </c>
      <c r="BK276" s="217">
        <f>ROUND(I276*H276,2)</f>
        <v>0</v>
      </c>
      <c r="BL276" s="18" t="s">
        <v>321</v>
      </c>
      <c r="BM276" s="216" t="s">
        <v>3183</v>
      </c>
    </row>
    <row r="277" s="2" customFormat="1" ht="16.5" customHeight="1">
      <c r="A277" s="39"/>
      <c r="B277" s="40"/>
      <c r="C277" s="205" t="s">
        <v>1009</v>
      </c>
      <c r="D277" s="205" t="s">
        <v>159</v>
      </c>
      <c r="E277" s="206" t="s">
        <v>3184</v>
      </c>
      <c r="F277" s="207" t="s">
        <v>3115</v>
      </c>
      <c r="G277" s="208" t="s">
        <v>1186</v>
      </c>
      <c r="H277" s="209">
        <v>2</v>
      </c>
      <c r="I277" s="210"/>
      <c r="J277" s="211">
        <f>ROUND(I277*H277,2)</f>
        <v>0</v>
      </c>
      <c r="K277" s="207" t="s">
        <v>19</v>
      </c>
      <c r="L277" s="45"/>
      <c r="M277" s="212" t="s">
        <v>19</v>
      </c>
      <c r="N277" s="213" t="s">
        <v>46</v>
      </c>
      <c r="O277" s="85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321</v>
      </c>
      <c r="AT277" s="216" t="s">
        <v>159</v>
      </c>
      <c r="AU277" s="216" t="s">
        <v>85</v>
      </c>
      <c r="AY277" s="18" t="s">
        <v>156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83</v>
      </c>
      <c r="BK277" s="217">
        <f>ROUND(I277*H277,2)</f>
        <v>0</v>
      </c>
      <c r="BL277" s="18" t="s">
        <v>321</v>
      </c>
      <c r="BM277" s="216" t="s">
        <v>3185</v>
      </c>
    </row>
    <row r="278" s="2" customFormat="1" ht="16.5" customHeight="1">
      <c r="A278" s="39"/>
      <c r="B278" s="40"/>
      <c r="C278" s="205" t="s">
        <v>1015</v>
      </c>
      <c r="D278" s="205" t="s">
        <v>159</v>
      </c>
      <c r="E278" s="206" t="s">
        <v>3186</v>
      </c>
      <c r="F278" s="207" t="s">
        <v>3187</v>
      </c>
      <c r="G278" s="208" t="s">
        <v>1186</v>
      </c>
      <c r="H278" s="209">
        <v>11</v>
      </c>
      <c r="I278" s="210"/>
      <c r="J278" s="211">
        <f>ROUND(I278*H278,2)</f>
        <v>0</v>
      </c>
      <c r="K278" s="207" t="s">
        <v>19</v>
      </c>
      <c r="L278" s="45"/>
      <c r="M278" s="212" t="s">
        <v>19</v>
      </c>
      <c r="N278" s="213" t="s">
        <v>46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321</v>
      </c>
      <c r="AT278" s="216" t="s">
        <v>159</v>
      </c>
      <c r="AU278" s="216" t="s">
        <v>85</v>
      </c>
      <c r="AY278" s="18" t="s">
        <v>156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83</v>
      </c>
      <c r="BK278" s="217">
        <f>ROUND(I278*H278,2)</f>
        <v>0</v>
      </c>
      <c r="BL278" s="18" t="s">
        <v>321</v>
      </c>
      <c r="BM278" s="216" t="s">
        <v>3188</v>
      </c>
    </row>
    <row r="279" s="2" customFormat="1" ht="16.5" customHeight="1">
      <c r="A279" s="39"/>
      <c r="B279" s="40"/>
      <c r="C279" s="205" t="s">
        <v>1019</v>
      </c>
      <c r="D279" s="205" t="s">
        <v>159</v>
      </c>
      <c r="E279" s="206" t="s">
        <v>3189</v>
      </c>
      <c r="F279" s="207" t="s">
        <v>3190</v>
      </c>
      <c r="G279" s="208" t="s">
        <v>1186</v>
      </c>
      <c r="H279" s="209">
        <v>20</v>
      </c>
      <c r="I279" s="210"/>
      <c r="J279" s="211">
        <f>ROUND(I279*H279,2)</f>
        <v>0</v>
      </c>
      <c r="K279" s="207" t="s">
        <v>19</v>
      </c>
      <c r="L279" s="45"/>
      <c r="M279" s="212" t="s">
        <v>19</v>
      </c>
      <c r="N279" s="213" t="s">
        <v>46</v>
      </c>
      <c r="O279" s="85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321</v>
      </c>
      <c r="AT279" s="216" t="s">
        <v>159</v>
      </c>
      <c r="AU279" s="216" t="s">
        <v>85</v>
      </c>
      <c r="AY279" s="18" t="s">
        <v>156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83</v>
      </c>
      <c r="BK279" s="217">
        <f>ROUND(I279*H279,2)</f>
        <v>0</v>
      </c>
      <c r="BL279" s="18" t="s">
        <v>321</v>
      </c>
      <c r="BM279" s="216" t="s">
        <v>3191</v>
      </c>
    </row>
    <row r="280" s="2" customFormat="1" ht="16.5" customHeight="1">
      <c r="A280" s="39"/>
      <c r="B280" s="40"/>
      <c r="C280" s="205" t="s">
        <v>1023</v>
      </c>
      <c r="D280" s="205" t="s">
        <v>159</v>
      </c>
      <c r="E280" s="206" t="s">
        <v>3192</v>
      </c>
      <c r="F280" s="207" t="s">
        <v>3193</v>
      </c>
      <c r="G280" s="208" t="s">
        <v>1186</v>
      </c>
      <c r="H280" s="209">
        <v>1</v>
      </c>
      <c r="I280" s="210"/>
      <c r="J280" s="211">
        <f>ROUND(I280*H280,2)</f>
        <v>0</v>
      </c>
      <c r="K280" s="207" t="s">
        <v>19</v>
      </c>
      <c r="L280" s="45"/>
      <c r="M280" s="212" t="s">
        <v>19</v>
      </c>
      <c r="N280" s="213" t="s">
        <v>46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321</v>
      </c>
      <c r="AT280" s="216" t="s">
        <v>159</v>
      </c>
      <c r="AU280" s="216" t="s">
        <v>85</v>
      </c>
      <c r="AY280" s="18" t="s">
        <v>156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83</v>
      </c>
      <c r="BK280" s="217">
        <f>ROUND(I280*H280,2)</f>
        <v>0</v>
      </c>
      <c r="BL280" s="18" t="s">
        <v>321</v>
      </c>
      <c r="BM280" s="216" t="s">
        <v>3194</v>
      </c>
    </row>
    <row r="281" s="2" customFormat="1" ht="16.5" customHeight="1">
      <c r="A281" s="39"/>
      <c r="B281" s="40"/>
      <c r="C281" s="205" t="s">
        <v>1027</v>
      </c>
      <c r="D281" s="205" t="s">
        <v>159</v>
      </c>
      <c r="E281" s="206" t="s">
        <v>3195</v>
      </c>
      <c r="F281" s="207" t="s">
        <v>3196</v>
      </c>
      <c r="G281" s="208" t="s">
        <v>1186</v>
      </c>
      <c r="H281" s="209">
        <v>1</v>
      </c>
      <c r="I281" s="210"/>
      <c r="J281" s="211">
        <f>ROUND(I281*H281,2)</f>
        <v>0</v>
      </c>
      <c r="K281" s="207" t="s">
        <v>19</v>
      </c>
      <c r="L281" s="45"/>
      <c r="M281" s="212" t="s">
        <v>19</v>
      </c>
      <c r="N281" s="213" t="s">
        <v>46</v>
      </c>
      <c r="O281" s="85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321</v>
      </c>
      <c r="AT281" s="216" t="s">
        <v>159</v>
      </c>
      <c r="AU281" s="216" t="s">
        <v>85</v>
      </c>
      <c r="AY281" s="18" t="s">
        <v>156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83</v>
      </c>
      <c r="BK281" s="217">
        <f>ROUND(I281*H281,2)</f>
        <v>0</v>
      </c>
      <c r="BL281" s="18" t="s">
        <v>321</v>
      </c>
      <c r="BM281" s="216" t="s">
        <v>3197</v>
      </c>
    </row>
    <row r="282" s="2" customFormat="1" ht="24.15" customHeight="1">
      <c r="A282" s="39"/>
      <c r="B282" s="40"/>
      <c r="C282" s="205" t="s">
        <v>1031</v>
      </c>
      <c r="D282" s="205" t="s">
        <v>159</v>
      </c>
      <c r="E282" s="206" t="s">
        <v>531</v>
      </c>
      <c r="F282" s="207" t="s">
        <v>532</v>
      </c>
      <c r="G282" s="208" t="s">
        <v>429</v>
      </c>
      <c r="H282" s="266"/>
      <c r="I282" s="210"/>
      <c r="J282" s="211">
        <f>ROUND(I282*H282,2)</f>
        <v>0</v>
      </c>
      <c r="K282" s="207" t="s">
        <v>163</v>
      </c>
      <c r="L282" s="45"/>
      <c r="M282" s="212" t="s">
        <v>19</v>
      </c>
      <c r="N282" s="213" t="s">
        <v>46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321</v>
      </c>
      <c r="AT282" s="216" t="s">
        <v>159</v>
      </c>
      <c r="AU282" s="216" t="s">
        <v>85</v>
      </c>
      <c r="AY282" s="18" t="s">
        <v>156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83</v>
      </c>
      <c r="BK282" s="217">
        <f>ROUND(I282*H282,2)</f>
        <v>0</v>
      </c>
      <c r="BL282" s="18" t="s">
        <v>321</v>
      </c>
      <c r="BM282" s="216" t="s">
        <v>3198</v>
      </c>
    </row>
    <row r="283" s="2" customFormat="1">
      <c r="A283" s="39"/>
      <c r="B283" s="40"/>
      <c r="C283" s="41"/>
      <c r="D283" s="218" t="s">
        <v>166</v>
      </c>
      <c r="E283" s="41"/>
      <c r="F283" s="219" t="s">
        <v>534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166</v>
      </c>
      <c r="AU283" s="18" t="s">
        <v>85</v>
      </c>
    </row>
    <row r="284" s="12" customFormat="1" ht="22.8" customHeight="1">
      <c r="A284" s="12"/>
      <c r="B284" s="189"/>
      <c r="C284" s="190"/>
      <c r="D284" s="191" t="s">
        <v>74</v>
      </c>
      <c r="E284" s="203" t="s">
        <v>3199</v>
      </c>
      <c r="F284" s="203" t="s">
        <v>3200</v>
      </c>
      <c r="G284" s="190"/>
      <c r="H284" s="190"/>
      <c r="I284" s="193"/>
      <c r="J284" s="204">
        <f>BK284</f>
        <v>0</v>
      </c>
      <c r="K284" s="190"/>
      <c r="L284" s="195"/>
      <c r="M284" s="196"/>
      <c r="N284" s="197"/>
      <c r="O284" s="197"/>
      <c r="P284" s="198">
        <f>SUM(P285:P295)</f>
        <v>0</v>
      </c>
      <c r="Q284" s="197"/>
      <c r="R284" s="198">
        <f>SUM(R285:R295)</f>
        <v>0.17465000000000003</v>
      </c>
      <c r="S284" s="197"/>
      <c r="T284" s="199">
        <f>SUM(T285:T295)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0" t="s">
        <v>85</v>
      </c>
      <c r="AT284" s="201" t="s">
        <v>74</v>
      </c>
      <c r="AU284" s="201" t="s">
        <v>83</v>
      </c>
      <c r="AY284" s="200" t="s">
        <v>156</v>
      </c>
      <c r="BK284" s="202">
        <f>SUM(BK285:BK295)</f>
        <v>0</v>
      </c>
    </row>
    <row r="285" s="2" customFormat="1" ht="55.5" customHeight="1">
      <c r="A285" s="39"/>
      <c r="B285" s="40"/>
      <c r="C285" s="205" t="s">
        <v>1035</v>
      </c>
      <c r="D285" s="205" t="s">
        <v>159</v>
      </c>
      <c r="E285" s="206" t="s">
        <v>3201</v>
      </c>
      <c r="F285" s="207" t="s">
        <v>3202</v>
      </c>
      <c r="G285" s="208" t="s">
        <v>437</v>
      </c>
      <c r="H285" s="209">
        <v>1</v>
      </c>
      <c r="I285" s="210"/>
      <c r="J285" s="211">
        <f>ROUND(I285*H285,2)</f>
        <v>0</v>
      </c>
      <c r="K285" s="207" t="s">
        <v>163</v>
      </c>
      <c r="L285" s="45"/>
      <c r="M285" s="212" t="s">
        <v>19</v>
      </c>
      <c r="N285" s="213" t="s">
        <v>46</v>
      </c>
      <c r="O285" s="85"/>
      <c r="P285" s="214">
        <f>O285*H285</f>
        <v>0</v>
      </c>
      <c r="Q285" s="214">
        <v>0.017649999999999999</v>
      </c>
      <c r="R285" s="214">
        <f>Q285*H285</f>
        <v>0.017649999999999999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321</v>
      </c>
      <c r="AT285" s="216" t="s">
        <v>159</v>
      </c>
      <c r="AU285" s="216" t="s">
        <v>85</v>
      </c>
      <c r="AY285" s="18" t="s">
        <v>156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83</v>
      </c>
      <c r="BK285" s="217">
        <f>ROUND(I285*H285,2)</f>
        <v>0</v>
      </c>
      <c r="BL285" s="18" t="s">
        <v>321</v>
      </c>
      <c r="BM285" s="216" t="s">
        <v>3203</v>
      </c>
    </row>
    <row r="286" s="2" customFormat="1">
      <c r="A286" s="39"/>
      <c r="B286" s="40"/>
      <c r="C286" s="41"/>
      <c r="D286" s="218" t="s">
        <v>166</v>
      </c>
      <c r="E286" s="41"/>
      <c r="F286" s="219" t="s">
        <v>3204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166</v>
      </c>
      <c r="AU286" s="18" t="s">
        <v>85</v>
      </c>
    </row>
    <row r="287" s="2" customFormat="1" ht="49.05" customHeight="1">
      <c r="A287" s="39"/>
      <c r="B287" s="40"/>
      <c r="C287" s="205" t="s">
        <v>1040</v>
      </c>
      <c r="D287" s="205" t="s">
        <v>159</v>
      </c>
      <c r="E287" s="206" t="s">
        <v>3205</v>
      </c>
      <c r="F287" s="207" t="s">
        <v>3206</v>
      </c>
      <c r="G287" s="208" t="s">
        <v>437</v>
      </c>
      <c r="H287" s="209">
        <v>9</v>
      </c>
      <c r="I287" s="210"/>
      <c r="J287" s="211">
        <f>ROUND(I287*H287,2)</f>
        <v>0</v>
      </c>
      <c r="K287" s="207" t="s">
        <v>19</v>
      </c>
      <c r="L287" s="45"/>
      <c r="M287" s="212" t="s">
        <v>19</v>
      </c>
      <c r="N287" s="213" t="s">
        <v>46</v>
      </c>
      <c r="O287" s="85"/>
      <c r="P287" s="214">
        <f>O287*H287</f>
        <v>0</v>
      </c>
      <c r="Q287" s="214">
        <v>0.016650000000000002</v>
      </c>
      <c r="R287" s="214">
        <f>Q287*H287</f>
        <v>0.14985000000000001</v>
      </c>
      <c r="S287" s="214">
        <v>0</v>
      </c>
      <c r="T287" s="21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6" t="s">
        <v>321</v>
      </c>
      <c r="AT287" s="216" t="s">
        <v>159</v>
      </c>
      <c r="AU287" s="216" t="s">
        <v>85</v>
      </c>
      <c r="AY287" s="18" t="s">
        <v>156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8" t="s">
        <v>83</v>
      </c>
      <c r="BK287" s="217">
        <f>ROUND(I287*H287,2)</f>
        <v>0</v>
      </c>
      <c r="BL287" s="18" t="s">
        <v>321</v>
      </c>
      <c r="BM287" s="216" t="s">
        <v>3207</v>
      </c>
    </row>
    <row r="288" s="2" customFormat="1" ht="24.15" customHeight="1">
      <c r="A288" s="39"/>
      <c r="B288" s="40"/>
      <c r="C288" s="205" t="s">
        <v>1044</v>
      </c>
      <c r="D288" s="205" t="s">
        <v>159</v>
      </c>
      <c r="E288" s="206" t="s">
        <v>3208</v>
      </c>
      <c r="F288" s="207" t="s">
        <v>3209</v>
      </c>
      <c r="G288" s="208" t="s">
        <v>2871</v>
      </c>
      <c r="H288" s="209">
        <v>1</v>
      </c>
      <c r="I288" s="210"/>
      <c r="J288" s="211">
        <f>ROUND(I288*H288,2)</f>
        <v>0</v>
      </c>
      <c r="K288" s="207" t="s">
        <v>19</v>
      </c>
      <c r="L288" s="45"/>
      <c r="M288" s="212" t="s">
        <v>19</v>
      </c>
      <c r="N288" s="213" t="s">
        <v>46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321</v>
      </c>
      <c r="AT288" s="216" t="s">
        <v>159</v>
      </c>
      <c r="AU288" s="216" t="s">
        <v>85</v>
      </c>
      <c r="AY288" s="18" t="s">
        <v>156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83</v>
      </c>
      <c r="BK288" s="217">
        <f>ROUND(I288*H288,2)</f>
        <v>0</v>
      </c>
      <c r="BL288" s="18" t="s">
        <v>321</v>
      </c>
      <c r="BM288" s="216" t="s">
        <v>3210</v>
      </c>
    </row>
    <row r="289" s="2" customFormat="1" ht="16.5" customHeight="1">
      <c r="A289" s="39"/>
      <c r="B289" s="40"/>
      <c r="C289" s="205" t="s">
        <v>1050</v>
      </c>
      <c r="D289" s="205" t="s">
        <v>159</v>
      </c>
      <c r="E289" s="206" t="s">
        <v>3211</v>
      </c>
      <c r="F289" s="207" t="s">
        <v>3212</v>
      </c>
      <c r="G289" s="208" t="s">
        <v>2871</v>
      </c>
      <c r="H289" s="209">
        <v>11</v>
      </c>
      <c r="I289" s="210"/>
      <c r="J289" s="211">
        <f>ROUND(I289*H289,2)</f>
        <v>0</v>
      </c>
      <c r="K289" s="207" t="s">
        <v>19</v>
      </c>
      <c r="L289" s="45"/>
      <c r="M289" s="212" t="s">
        <v>19</v>
      </c>
      <c r="N289" s="213" t="s">
        <v>46</v>
      </c>
      <c r="O289" s="85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321</v>
      </c>
      <c r="AT289" s="216" t="s">
        <v>159</v>
      </c>
      <c r="AU289" s="216" t="s">
        <v>85</v>
      </c>
      <c r="AY289" s="18" t="s">
        <v>156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83</v>
      </c>
      <c r="BK289" s="217">
        <f>ROUND(I289*H289,2)</f>
        <v>0</v>
      </c>
      <c r="BL289" s="18" t="s">
        <v>321</v>
      </c>
      <c r="BM289" s="216" t="s">
        <v>3213</v>
      </c>
    </row>
    <row r="290" s="2" customFormat="1" ht="16.5" customHeight="1">
      <c r="A290" s="39"/>
      <c r="B290" s="40"/>
      <c r="C290" s="205" t="s">
        <v>1054</v>
      </c>
      <c r="D290" s="205" t="s">
        <v>159</v>
      </c>
      <c r="E290" s="206" t="s">
        <v>3214</v>
      </c>
      <c r="F290" s="207" t="s">
        <v>3215</v>
      </c>
      <c r="G290" s="208" t="s">
        <v>437</v>
      </c>
      <c r="H290" s="209">
        <v>11</v>
      </c>
      <c r="I290" s="210"/>
      <c r="J290" s="211">
        <f>ROUND(I290*H290,2)</f>
        <v>0</v>
      </c>
      <c r="K290" s="207" t="s">
        <v>163</v>
      </c>
      <c r="L290" s="45"/>
      <c r="M290" s="212" t="s">
        <v>19</v>
      </c>
      <c r="N290" s="213" t="s">
        <v>46</v>
      </c>
      <c r="O290" s="85"/>
      <c r="P290" s="214">
        <f>O290*H290</f>
        <v>0</v>
      </c>
      <c r="Q290" s="214">
        <v>0.00014999999999999999</v>
      </c>
      <c r="R290" s="214">
        <f>Q290*H290</f>
        <v>0.0016499999999999998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321</v>
      </c>
      <c r="AT290" s="216" t="s">
        <v>159</v>
      </c>
      <c r="AU290" s="216" t="s">
        <v>85</v>
      </c>
      <c r="AY290" s="18" t="s">
        <v>156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83</v>
      </c>
      <c r="BK290" s="217">
        <f>ROUND(I290*H290,2)</f>
        <v>0</v>
      </c>
      <c r="BL290" s="18" t="s">
        <v>321</v>
      </c>
      <c r="BM290" s="216" t="s">
        <v>3216</v>
      </c>
    </row>
    <row r="291" s="2" customFormat="1">
      <c r="A291" s="39"/>
      <c r="B291" s="40"/>
      <c r="C291" s="41"/>
      <c r="D291" s="218" t="s">
        <v>166</v>
      </c>
      <c r="E291" s="41"/>
      <c r="F291" s="219" t="s">
        <v>3217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166</v>
      </c>
      <c r="AU291" s="18" t="s">
        <v>85</v>
      </c>
    </row>
    <row r="292" s="2" customFormat="1" ht="16.5" customHeight="1">
      <c r="A292" s="39"/>
      <c r="B292" s="40"/>
      <c r="C292" s="205" t="s">
        <v>1059</v>
      </c>
      <c r="D292" s="205" t="s">
        <v>159</v>
      </c>
      <c r="E292" s="206" t="s">
        <v>3218</v>
      </c>
      <c r="F292" s="207" t="s">
        <v>3219</v>
      </c>
      <c r="G292" s="208" t="s">
        <v>437</v>
      </c>
      <c r="H292" s="209">
        <v>11</v>
      </c>
      <c r="I292" s="210"/>
      <c r="J292" s="211">
        <f>ROUND(I292*H292,2)</f>
        <v>0</v>
      </c>
      <c r="K292" s="207" t="s">
        <v>163</v>
      </c>
      <c r="L292" s="45"/>
      <c r="M292" s="212" t="s">
        <v>19</v>
      </c>
      <c r="N292" s="213" t="s">
        <v>46</v>
      </c>
      <c r="O292" s="85"/>
      <c r="P292" s="214">
        <f>O292*H292</f>
        <v>0</v>
      </c>
      <c r="Q292" s="214">
        <v>0.00050000000000000001</v>
      </c>
      <c r="R292" s="214">
        <f>Q292*H292</f>
        <v>0.0054999999999999997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321</v>
      </c>
      <c r="AT292" s="216" t="s">
        <v>159</v>
      </c>
      <c r="AU292" s="216" t="s">
        <v>85</v>
      </c>
      <c r="AY292" s="18" t="s">
        <v>156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83</v>
      </c>
      <c r="BK292" s="217">
        <f>ROUND(I292*H292,2)</f>
        <v>0</v>
      </c>
      <c r="BL292" s="18" t="s">
        <v>321</v>
      </c>
      <c r="BM292" s="216" t="s">
        <v>3220</v>
      </c>
    </row>
    <row r="293" s="2" customFormat="1">
      <c r="A293" s="39"/>
      <c r="B293" s="40"/>
      <c r="C293" s="41"/>
      <c r="D293" s="218" t="s">
        <v>166</v>
      </c>
      <c r="E293" s="41"/>
      <c r="F293" s="219" t="s">
        <v>3221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166</v>
      </c>
      <c r="AU293" s="18" t="s">
        <v>85</v>
      </c>
    </row>
    <row r="294" s="2" customFormat="1" ht="24.15" customHeight="1">
      <c r="A294" s="39"/>
      <c r="B294" s="40"/>
      <c r="C294" s="205" t="s">
        <v>1064</v>
      </c>
      <c r="D294" s="205" t="s">
        <v>159</v>
      </c>
      <c r="E294" s="206" t="s">
        <v>3222</v>
      </c>
      <c r="F294" s="207" t="s">
        <v>3223</v>
      </c>
      <c r="G294" s="208" t="s">
        <v>429</v>
      </c>
      <c r="H294" s="266"/>
      <c r="I294" s="210"/>
      <c r="J294" s="211">
        <f>ROUND(I294*H294,2)</f>
        <v>0</v>
      </c>
      <c r="K294" s="207" t="s">
        <v>163</v>
      </c>
      <c r="L294" s="45"/>
      <c r="M294" s="212" t="s">
        <v>19</v>
      </c>
      <c r="N294" s="213" t="s">
        <v>46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321</v>
      </c>
      <c r="AT294" s="216" t="s">
        <v>159</v>
      </c>
      <c r="AU294" s="216" t="s">
        <v>85</v>
      </c>
      <c r="AY294" s="18" t="s">
        <v>156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83</v>
      </c>
      <c r="BK294" s="217">
        <f>ROUND(I294*H294,2)</f>
        <v>0</v>
      </c>
      <c r="BL294" s="18" t="s">
        <v>321</v>
      </c>
      <c r="BM294" s="216" t="s">
        <v>3224</v>
      </c>
    </row>
    <row r="295" s="2" customFormat="1">
      <c r="A295" s="39"/>
      <c r="B295" s="40"/>
      <c r="C295" s="41"/>
      <c r="D295" s="218" t="s">
        <v>166</v>
      </c>
      <c r="E295" s="41"/>
      <c r="F295" s="219" t="s">
        <v>3225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166</v>
      </c>
      <c r="AU295" s="18" t="s">
        <v>85</v>
      </c>
    </row>
    <row r="296" s="12" customFormat="1" ht="22.8" customHeight="1">
      <c r="A296" s="12"/>
      <c r="B296" s="189"/>
      <c r="C296" s="190"/>
      <c r="D296" s="191" t="s">
        <v>74</v>
      </c>
      <c r="E296" s="203" t="s">
        <v>3226</v>
      </c>
      <c r="F296" s="203" t="s">
        <v>3227</v>
      </c>
      <c r="G296" s="190"/>
      <c r="H296" s="190"/>
      <c r="I296" s="193"/>
      <c r="J296" s="204">
        <f>BK296</f>
        <v>0</v>
      </c>
      <c r="K296" s="190"/>
      <c r="L296" s="195"/>
      <c r="M296" s="196"/>
      <c r="N296" s="197"/>
      <c r="O296" s="197"/>
      <c r="P296" s="198">
        <f>SUM(P297:P298)</f>
        <v>0</v>
      </c>
      <c r="Q296" s="197"/>
      <c r="R296" s="198">
        <f>SUM(R297:R298)</f>
        <v>0.022800000000000001</v>
      </c>
      <c r="S296" s="197"/>
      <c r="T296" s="199">
        <f>SUM(T297:T298)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0" t="s">
        <v>85</v>
      </c>
      <c r="AT296" s="201" t="s">
        <v>74</v>
      </c>
      <c r="AU296" s="201" t="s">
        <v>83</v>
      </c>
      <c r="AY296" s="200" t="s">
        <v>156</v>
      </c>
      <c r="BK296" s="202">
        <f>SUM(BK297:BK298)</f>
        <v>0</v>
      </c>
    </row>
    <row r="297" s="2" customFormat="1" ht="24.15" customHeight="1">
      <c r="A297" s="39"/>
      <c r="B297" s="40"/>
      <c r="C297" s="205" t="s">
        <v>1073</v>
      </c>
      <c r="D297" s="205" t="s">
        <v>159</v>
      </c>
      <c r="E297" s="206" t="s">
        <v>3228</v>
      </c>
      <c r="F297" s="207" t="s">
        <v>3229</v>
      </c>
      <c r="G297" s="208" t="s">
        <v>295</v>
      </c>
      <c r="H297" s="209">
        <v>10</v>
      </c>
      <c r="I297" s="210"/>
      <c r="J297" s="211">
        <f>ROUND(I297*H297,2)</f>
        <v>0</v>
      </c>
      <c r="K297" s="207" t="s">
        <v>19</v>
      </c>
      <c r="L297" s="45"/>
      <c r="M297" s="212" t="s">
        <v>19</v>
      </c>
      <c r="N297" s="213" t="s">
        <v>46</v>
      </c>
      <c r="O297" s="85"/>
      <c r="P297" s="214">
        <f>O297*H297</f>
        <v>0</v>
      </c>
      <c r="Q297" s="214">
        <v>0.00114</v>
      </c>
      <c r="R297" s="214">
        <f>Q297*H297</f>
        <v>0.0114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321</v>
      </c>
      <c r="AT297" s="216" t="s">
        <v>159</v>
      </c>
      <c r="AU297" s="216" t="s">
        <v>85</v>
      </c>
      <c r="AY297" s="18" t="s">
        <v>156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83</v>
      </c>
      <c r="BK297" s="217">
        <f>ROUND(I297*H297,2)</f>
        <v>0</v>
      </c>
      <c r="BL297" s="18" t="s">
        <v>321</v>
      </c>
      <c r="BM297" s="216" t="s">
        <v>3230</v>
      </c>
    </row>
    <row r="298" s="2" customFormat="1" ht="24.15" customHeight="1">
      <c r="A298" s="39"/>
      <c r="B298" s="40"/>
      <c r="C298" s="205" t="s">
        <v>1078</v>
      </c>
      <c r="D298" s="205" t="s">
        <v>159</v>
      </c>
      <c r="E298" s="206" t="s">
        <v>3231</v>
      </c>
      <c r="F298" s="207" t="s">
        <v>3232</v>
      </c>
      <c r="G298" s="208" t="s">
        <v>295</v>
      </c>
      <c r="H298" s="209">
        <v>10</v>
      </c>
      <c r="I298" s="210"/>
      <c r="J298" s="211">
        <f>ROUND(I298*H298,2)</f>
        <v>0</v>
      </c>
      <c r="K298" s="207" t="s">
        <v>19</v>
      </c>
      <c r="L298" s="45"/>
      <c r="M298" s="212" t="s">
        <v>19</v>
      </c>
      <c r="N298" s="213" t="s">
        <v>46</v>
      </c>
      <c r="O298" s="85"/>
      <c r="P298" s="214">
        <f>O298*H298</f>
        <v>0</v>
      </c>
      <c r="Q298" s="214">
        <v>0.00114</v>
      </c>
      <c r="R298" s="214">
        <f>Q298*H298</f>
        <v>0.0114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321</v>
      </c>
      <c r="AT298" s="216" t="s">
        <v>159</v>
      </c>
      <c r="AU298" s="216" t="s">
        <v>85</v>
      </c>
      <c r="AY298" s="18" t="s">
        <v>156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83</v>
      </c>
      <c r="BK298" s="217">
        <f>ROUND(I298*H298,2)</f>
        <v>0</v>
      </c>
      <c r="BL298" s="18" t="s">
        <v>321</v>
      </c>
      <c r="BM298" s="216" t="s">
        <v>3233</v>
      </c>
    </row>
    <row r="299" s="12" customFormat="1" ht="22.8" customHeight="1">
      <c r="A299" s="12"/>
      <c r="B299" s="189"/>
      <c r="C299" s="190"/>
      <c r="D299" s="191" t="s">
        <v>74</v>
      </c>
      <c r="E299" s="203" t="s">
        <v>1207</v>
      </c>
      <c r="F299" s="203" t="s">
        <v>1208</v>
      </c>
      <c r="G299" s="190"/>
      <c r="H299" s="190"/>
      <c r="I299" s="193"/>
      <c r="J299" s="204">
        <f>BK299</f>
        <v>0</v>
      </c>
      <c r="K299" s="190"/>
      <c r="L299" s="195"/>
      <c r="M299" s="196"/>
      <c r="N299" s="197"/>
      <c r="O299" s="197"/>
      <c r="P299" s="198">
        <f>SUM(P300:P306)</f>
        <v>0</v>
      </c>
      <c r="Q299" s="197"/>
      <c r="R299" s="198">
        <f>SUM(R300:R306)</f>
        <v>0</v>
      </c>
      <c r="S299" s="197"/>
      <c r="T299" s="199">
        <f>SUM(T300:T306)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0" t="s">
        <v>85</v>
      </c>
      <c r="AT299" s="201" t="s">
        <v>74</v>
      </c>
      <c r="AU299" s="201" t="s">
        <v>83</v>
      </c>
      <c r="AY299" s="200" t="s">
        <v>156</v>
      </c>
      <c r="BK299" s="202">
        <f>SUM(BK300:BK306)</f>
        <v>0</v>
      </c>
    </row>
    <row r="300" s="2" customFormat="1" ht="16.5" customHeight="1">
      <c r="A300" s="39"/>
      <c r="B300" s="40"/>
      <c r="C300" s="205" t="s">
        <v>1084</v>
      </c>
      <c r="D300" s="205" t="s">
        <v>159</v>
      </c>
      <c r="E300" s="206" t="s">
        <v>3234</v>
      </c>
      <c r="F300" s="207" t="s">
        <v>3235</v>
      </c>
      <c r="G300" s="208" t="s">
        <v>1186</v>
      </c>
      <c r="H300" s="209">
        <v>50</v>
      </c>
      <c r="I300" s="210"/>
      <c r="J300" s="211">
        <f>ROUND(I300*H300,2)</f>
        <v>0</v>
      </c>
      <c r="K300" s="207" t="s">
        <v>19</v>
      </c>
      <c r="L300" s="45"/>
      <c r="M300" s="212" t="s">
        <v>19</v>
      </c>
      <c r="N300" s="213" t="s">
        <v>46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321</v>
      </c>
      <c r="AT300" s="216" t="s">
        <v>159</v>
      </c>
      <c r="AU300" s="216" t="s">
        <v>85</v>
      </c>
      <c r="AY300" s="18" t="s">
        <v>156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83</v>
      </c>
      <c r="BK300" s="217">
        <f>ROUND(I300*H300,2)</f>
        <v>0</v>
      </c>
      <c r="BL300" s="18" t="s">
        <v>321</v>
      </c>
      <c r="BM300" s="216" t="s">
        <v>3236</v>
      </c>
    </row>
    <row r="301" s="2" customFormat="1" ht="16.5" customHeight="1">
      <c r="A301" s="39"/>
      <c r="B301" s="40"/>
      <c r="C301" s="205" t="s">
        <v>1089</v>
      </c>
      <c r="D301" s="205" t="s">
        <v>159</v>
      </c>
      <c r="E301" s="206" t="s">
        <v>3237</v>
      </c>
      <c r="F301" s="207" t="s">
        <v>3238</v>
      </c>
      <c r="G301" s="208" t="s">
        <v>1186</v>
      </c>
      <c r="H301" s="209">
        <v>25</v>
      </c>
      <c r="I301" s="210"/>
      <c r="J301" s="211">
        <f>ROUND(I301*H301,2)</f>
        <v>0</v>
      </c>
      <c r="K301" s="207" t="s">
        <v>19</v>
      </c>
      <c r="L301" s="45"/>
      <c r="M301" s="212" t="s">
        <v>19</v>
      </c>
      <c r="N301" s="213" t="s">
        <v>46</v>
      </c>
      <c r="O301" s="85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321</v>
      </c>
      <c r="AT301" s="216" t="s">
        <v>159</v>
      </c>
      <c r="AU301" s="216" t="s">
        <v>85</v>
      </c>
      <c r="AY301" s="18" t="s">
        <v>156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83</v>
      </c>
      <c r="BK301" s="217">
        <f>ROUND(I301*H301,2)</f>
        <v>0</v>
      </c>
      <c r="BL301" s="18" t="s">
        <v>321</v>
      </c>
      <c r="BM301" s="216" t="s">
        <v>3239</v>
      </c>
    </row>
    <row r="302" s="2" customFormat="1" ht="16.5" customHeight="1">
      <c r="A302" s="39"/>
      <c r="B302" s="40"/>
      <c r="C302" s="205" t="s">
        <v>1094</v>
      </c>
      <c r="D302" s="205" t="s">
        <v>159</v>
      </c>
      <c r="E302" s="206" t="s">
        <v>3240</v>
      </c>
      <c r="F302" s="207" t="s">
        <v>3241</v>
      </c>
      <c r="G302" s="208" t="s">
        <v>3242</v>
      </c>
      <c r="H302" s="209">
        <v>38</v>
      </c>
      <c r="I302" s="210"/>
      <c r="J302" s="211">
        <f>ROUND(I302*H302,2)</f>
        <v>0</v>
      </c>
      <c r="K302" s="207" t="s">
        <v>19</v>
      </c>
      <c r="L302" s="45"/>
      <c r="M302" s="212" t="s">
        <v>19</v>
      </c>
      <c r="N302" s="213" t="s">
        <v>46</v>
      </c>
      <c r="O302" s="85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321</v>
      </c>
      <c r="AT302" s="216" t="s">
        <v>159</v>
      </c>
      <c r="AU302" s="216" t="s">
        <v>85</v>
      </c>
      <c r="AY302" s="18" t="s">
        <v>156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83</v>
      </c>
      <c r="BK302" s="217">
        <f>ROUND(I302*H302,2)</f>
        <v>0</v>
      </c>
      <c r="BL302" s="18" t="s">
        <v>321</v>
      </c>
      <c r="BM302" s="216" t="s">
        <v>3243</v>
      </c>
    </row>
    <row r="303" s="2" customFormat="1" ht="16.5" customHeight="1">
      <c r="A303" s="39"/>
      <c r="B303" s="40"/>
      <c r="C303" s="205" t="s">
        <v>1099</v>
      </c>
      <c r="D303" s="205" t="s">
        <v>159</v>
      </c>
      <c r="E303" s="206" t="s">
        <v>3244</v>
      </c>
      <c r="F303" s="207" t="s">
        <v>3245</v>
      </c>
      <c r="G303" s="208" t="s">
        <v>1186</v>
      </c>
      <c r="H303" s="209">
        <v>14</v>
      </c>
      <c r="I303" s="210"/>
      <c r="J303" s="211">
        <f>ROUND(I303*H303,2)</f>
        <v>0</v>
      </c>
      <c r="K303" s="207" t="s">
        <v>19</v>
      </c>
      <c r="L303" s="45"/>
      <c r="M303" s="212" t="s">
        <v>19</v>
      </c>
      <c r="N303" s="213" t="s">
        <v>46</v>
      </c>
      <c r="O303" s="85"/>
      <c r="P303" s="214">
        <f>O303*H303</f>
        <v>0</v>
      </c>
      <c r="Q303" s="214">
        <v>0</v>
      </c>
      <c r="R303" s="214">
        <f>Q303*H303</f>
        <v>0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321</v>
      </c>
      <c r="AT303" s="216" t="s">
        <v>159</v>
      </c>
      <c r="AU303" s="216" t="s">
        <v>85</v>
      </c>
      <c r="AY303" s="18" t="s">
        <v>156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83</v>
      </c>
      <c r="BK303" s="217">
        <f>ROUND(I303*H303,2)</f>
        <v>0</v>
      </c>
      <c r="BL303" s="18" t="s">
        <v>321</v>
      </c>
      <c r="BM303" s="216" t="s">
        <v>3246</v>
      </c>
    </row>
    <row r="304" s="2" customFormat="1" ht="16.5" customHeight="1">
      <c r="A304" s="39"/>
      <c r="B304" s="40"/>
      <c r="C304" s="205" t="s">
        <v>1104</v>
      </c>
      <c r="D304" s="205" t="s">
        <v>159</v>
      </c>
      <c r="E304" s="206" t="s">
        <v>3247</v>
      </c>
      <c r="F304" s="207" t="s">
        <v>3248</v>
      </c>
      <c r="G304" s="208" t="s">
        <v>1186</v>
      </c>
      <c r="H304" s="209">
        <v>20</v>
      </c>
      <c r="I304" s="210"/>
      <c r="J304" s="211">
        <f>ROUND(I304*H304,2)</f>
        <v>0</v>
      </c>
      <c r="K304" s="207" t="s">
        <v>19</v>
      </c>
      <c r="L304" s="45"/>
      <c r="M304" s="212" t="s">
        <v>19</v>
      </c>
      <c r="N304" s="213" t="s">
        <v>46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321</v>
      </c>
      <c r="AT304" s="216" t="s">
        <v>159</v>
      </c>
      <c r="AU304" s="216" t="s">
        <v>85</v>
      </c>
      <c r="AY304" s="18" t="s">
        <v>156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83</v>
      </c>
      <c r="BK304" s="217">
        <f>ROUND(I304*H304,2)</f>
        <v>0</v>
      </c>
      <c r="BL304" s="18" t="s">
        <v>321</v>
      </c>
      <c r="BM304" s="216" t="s">
        <v>3249</v>
      </c>
    </row>
    <row r="305" s="2" customFormat="1" ht="24.15" customHeight="1">
      <c r="A305" s="39"/>
      <c r="B305" s="40"/>
      <c r="C305" s="205" t="s">
        <v>1109</v>
      </c>
      <c r="D305" s="205" t="s">
        <v>159</v>
      </c>
      <c r="E305" s="206" t="s">
        <v>1262</v>
      </c>
      <c r="F305" s="207" t="s">
        <v>1263</v>
      </c>
      <c r="G305" s="208" t="s">
        <v>429</v>
      </c>
      <c r="H305" s="266"/>
      <c r="I305" s="210"/>
      <c r="J305" s="211">
        <f>ROUND(I305*H305,2)</f>
        <v>0</v>
      </c>
      <c r="K305" s="207" t="s">
        <v>163</v>
      </c>
      <c r="L305" s="45"/>
      <c r="M305" s="212" t="s">
        <v>19</v>
      </c>
      <c r="N305" s="213" t="s">
        <v>46</v>
      </c>
      <c r="O305" s="85"/>
      <c r="P305" s="214">
        <f>O305*H305</f>
        <v>0</v>
      </c>
      <c r="Q305" s="214">
        <v>0</v>
      </c>
      <c r="R305" s="214">
        <f>Q305*H305</f>
        <v>0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321</v>
      </c>
      <c r="AT305" s="216" t="s">
        <v>159</v>
      </c>
      <c r="AU305" s="216" t="s">
        <v>85</v>
      </c>
      <c r="AY305" s="18" t="s">
        <v>156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83</v>
      </c>
      <c r="BK305" s="217">
        <f>ROUND(I305*H305,2)</f>
        <v>0</v>
      </c>
      <c r="BL305" s="18" t="s">
        <v>321</v>
      </c>
      <c r="BM305" s="216" t="s">
        <v>3250</v>
      </c>
    </row>
    <row r="306" s="2" customFormat="1">
      <c r="A306" s="39"/>
      <c r="B306" s="40"/>
      <c r="C306" s="41"/>
      <c r="D306" s="218" t="s">
        <v>166</v>
      </c>
      <c r="E306" s="41"/>
      <c r="F306" s="219" t="s">
        <v>1265</v>
      </c>
      <c r="G306" s="41"/>
      <c r="H306" s="41"/>
      <c r="I306" s="220"/>
      <c r="J306" s="41"/>
      <c r="K306" s="41"/>
      <c r="L306" s="45"/>
      <c r="M306" s="275"/>
      <c r="N306" s="276"/>
      <c r="O306" s="270"/>
      <c r="P306" s="270"/>
      <c r="Q306" s="270"/>
      <c r="R306" s="270"/>
      <c r="S306" s="270"/>
      <c r="T306" s="277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166</v>
      </c>
      <c r="AU306" s="18" t="s">
        <v>85</v>
      </c>
    </row>
    <row r="307" s="2" customFormat="1" ht="6.96" customHeight="1">
      <c r="A307" s="39"/>
      <c r="B307" s="60"/>
      <c r="C307" s="61"/>
      <c r="D307" s="61"/>
      <c r="E307" s="61"/>
      <c r="F307" s="61"/>
      <c r="G307" s="61"/>
      <c r="H307" s="61"/>
      <c r="I307" s="61"/>
      <c r="J307" s="61"/>
      <c r="K307" s="61"/>
      <c r="L307" s="45"/>
      <c r="M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</sheetData>
  <sheetProtection sheet="1" autoFilter="0" formatColumns="0" formatRows="0" objects="1" scenarios="1" spinCount="100000" saltValue="YZ7QGjsrmsVHMykVheHWD1PIbEG6TXqbrRHH9IHRdm7KDXZ1+Qj2w+wf9wI6nxueGtUKdgz6TUi/VBjPNlstqA==" hashValue="1tlMIR0kdgXSU4PEa4LUyQG62pMKRnGzANc9Fnw1+fASU9DCjOsSnx0ARqJSo30+BC1omx0qFmQVOk7ir3Ns8A==" algorithmName="SHA-512" password="CC35"/>
  <autoFilter ref="C87:K30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2_01/997013216"/>
    <hyperlink ref="F94" r:id="rId2" display="https://podminky.urs.cz/item/CS_URS_2022_01/997013501"/>
    <hyperlink ref="F96" r:id="rId3" display="https://podminky.urs.cz/item/CS_URS_2022_01/997013509"/>
    <hyperlink ref="F99" r:id="rId4" display="https://podminky.urs.cz/item/CS_URS_2022_01/997013631"/>
    <hyperlink ref="F103" r:id="rId5" display="https://podminky.urs.cz/item/CS_URS_2022_01/721100902"/>
    <hyperlink ref="F105" r:id="rId6" display="https://podminky.urs.cz/item/CS_URS_2022_01/721170975"/>
    <hyperlink ref="F107" r:id="rId7" display="https://podminky.urs.cz/item/CS_URS_2022_01/721171803"/>
    <hyperlink ref="F109" r:id="rId8" display="https://podminky.urs.cz/item/CS_URS_2022_01/721171808"/>
    <hyperlink ref="F111" r:id="rId9" display="https://podminky.urs.cz/item/CS_URS_2022_01/721171905"/>
    <hyperlink ref="F113" r:id="rId10" display="https://podminky.urs.cz/item/CS_URS_2022_01/721171915"/>
    <hyperlink ref="F116" r:id="rId11" display="https://podminky.urs.cz/item/CS_URS_2022_01/721174025"/>
    <hyperlink ref="F118" r:id="rId12" display="https://podminky.urs.cz/item/CS_URS_2022_01/721174042"/>
    <hyperlink ref="F123" r:id="rId13" display="https://podminky.urs.cz/item/CS_URS_2022_01/721174043"/>
    <hyperlink ref="F125" r:id="rId14" display="https://podminky.urs.cz/item/CS_URS_2022_01/721174044"/>
    <hyperlink ref="F127" r:id="rId15" display="https://podminky.urs.cz/item/CS_URS_2022_01/721174045"/>
    <hyperlink ref="F129" r:id="rId16" display="https://podminky.urs.cz/item/CS_URS_2022_01/721194103"/>
    <hyperlink ref="F131" r:id="rId17" display="https://podminky.urs.cz/item/CS_URS_2022_01/721194104"/>
    <hyperlink ref="F133" r:id="rId18" display="https://podminky.urs.cz/item/CS_URS_2022_01/721194105"/>
    <hyperlink ref="F135" r:id="rId19" display="https://podminky.urs.cz/item/CS_URS_2022_01/721194109"/>
    <hyperlink ref="F153" r:id="rId20" display="https://podminky.urs.cz/item/CS_URS_2022_01/998721203"/>
    <hyperlink ref="F156" r:id="rId21" display="https://podminky.urs.cz/item/CS_URS_2022_01/722110912"/>
    <hyperlink ref="F158" r:id="rId22" display="https://podminky.urs.cz/item/CS_URS_2022_01/722130901"/>
    <hyperlink ref="F160" r:id="rId23" display="https://podminky.urs.cz/item/CS_URS_2022_01/722131912"/>
    <hyperlink ref="F162" r:id="rId24" display="https://podminky.urs.cz/item/CS_URS_2022_01/722170801"/>
    <hyperlink ref="F164" r:id="rId25" display="https://podminky.urs.cz/item/CS_URS_2022_01/722170804"/>
    <hyperlink ref="F166" r:id="rId26" display="https://podminky.urs.cz/item/CS_URS_2022_01/722173915"/>
    <hyperlink ref="F168" r:id="rId27" display="https://podminky.urs.cz/item/CS_URS_2022_01/722174913"/>
    <hyperlink ref="F174" r:id="rId28" display="https://podminky.urs.cz/item/CS_URS_2022_01/72217400R"/>
    <hyperlink ref="F177" r:id="rId29" display="https://podminky.urs.cz/item/CS_URS_2022_01/72218125R"/>
    <hyperlink ref="F180" r:id="rId30" display="https://podminky.urs.cz/item/CS_URS_2022_01/722181812"/>
    <hyperlink ref="F182" r:id="rId31" display="https://podminky.urs.cz/item/CS_URS_2022_01/722190401"/>
    <hyperlink ref="F184" r:id="rId32" display="https://podminky.urs.cz/item/CS_URS_2022_01/722220862"/>
    <hyperlink ref="F186" r:id="rId33" display="https://podminky.urs.cz/item/CS_URS_2022_01/722232044"/>
    <hyperlink ref="F191" r:id="rId34" display="https://podminky.urs.cz/item/CS_URS_2022_01/722290226"/>
    <hyperlink ref="F193" r:id="rId35" display="https://podminky.urs.cz/item/CS_URS_2022_01/722290234"/>
    <hyperlink ref="F195" r:id="rId36" display="https://podminky.urs.cz/item/CS_URS_2022_01/998722203"/>
    <hyperlink ref="F198" r:id="rId37" display="https://podminky.urs.cz/item/CS_URS_2022_01/725110811"/>
    <hyperlink ref="F200" r:id="rId38" display="https://podminky.urs.cz/item/CS_URS_2022_01/725119125"/>
    <hyperlink ref="F206" r:id="rId39" display="https://podminky.urs.cz/item/CS_URS_2022_01/725210821"/>
    <hyperlink ref="F208" r:id="rId40" display="https://podminky.urs.cz/item/CS_URS_2022_01/725310823"/>
    <hyperlink ref="F210" r:id="rId41" display="https://podminky.urs.cz/item/CS_URS_2022_01/725820803"/>
    <hyperlink ref="F212" r:id="rId42" display="https://podminky.urs.cz/item/CS_URS_2022_01/725860811"/>
    <hyperlink ref="F218" r:id="rId43" display="https://podminky.urs.cz/item/CS_URS_2022_01/725240811"/>
    <hyperlink ref="F220" r:id="rId44" display="https://podminky.urs.cz/item/CS_URS_2022_01/725240812"/>
    <hyperlink ref="F222" r:id="rId45" display="https://podminky.urs.cz/item/CS_URS_2022_01/725241901"/>
    <hyperlink ref="F227" r:id="rId46" display="https://podminky.urs.cz/item/CS_URS_2022_01/725244907"/>
    <hyperlink ref="F234" r:id="rId47" display="https://podminky.urs.cz/item/CS_URS_2022_01/725330840"/>
    <hyperlink ref="F236" r:id="rId48" display="https://podminky.urs.cz/item/CS_URS_2022_01/725339111"/>
    <hyperlink ref="F239" r:id="rId49" display="https://podminky.urs.cz/item/CS_URS_2022_01/725820801"/>
    <hyperlink ref="F241" r:id="rId50" display="https://podminky.urs.cz/item/CS_URS_2022_01/725820802"/>
    <hyperlink ref="F243" r:id="rId51" display="https://podminky.urs.cz/item/CS_URS_2022_01/725829101"/>
    <hyperlink ref="F246" r:id="rId52" display="https://podminky.urs.cz/item/CS_URS_2022_01/725829131"/>
    <hyperlink ref="F251" r:id="rId53" display="https://podminky.urs.cz/item/CS_URS_2022_01/725840850"/>
    <hyperlink ref="F253" r:id="rId54" display="https://podminky.urs.cz/item/CS_URS_2022_01/725840860"/>
    <hyperlink ref="F255" r:id="rId55" display="https://podminky.urs.cz/item/CS_URS_2022_01/725849413"/>
    <hyperlink ref="F258" r:id="rId56" display="https://podminky.urs.cz/item/CS_URS_2022_01/725850800"/>
    <hyperlink ref="F260" r:id="rId57" display="https://podminky.urs.cz/item/CS_URS_2022_01/72598012R"/>
    <hyperlink ref="F266" r:id="rId58" display="https://podminky.urs.cz/item/CS_URS_2022_01/725319111"/>
    <hyperlink ref="F271" r:id="rId59" display="https://podminky.urs.cz/item/CS_URS_2022_01/725829111"/>
    <hyperlink ref="F283" r:id="rId60" display="https://podminky.urs.cz/item/CS_URS_2022_01/998725203"/>
    <hyperlink ref="F286" r:id="rId61" display="https://podminky.urs.cz/item/CS_URS_2022_01/726131043"/>
    <hyperlink ref="F291" r:id="rId62" display="https://podminky.urs.cz/item/CS_URS_2022_01/726191001"/>
    <hyperlink ref="F293" r:id="rId63" display="https://podminky.urs.cz/item/CS_URS_2022_01/726191002"/>
    <hyperlink ref="F295" r:id="rId64" display="https://podminky.urs.cz/item/CS_URS_2022_01/998726213"/>
    <hyperlink ref="F306" r:id="rId65" display="https://podminky.urs.cz/item/CS_URS_2022_01/998767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114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KKN a.s.- Objekt B - stavební úpravy lůžkového oddělení ortopedie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3251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22. 4. 2022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1691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2771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ROUND((SUM(BE82:BE103)),  2)</f>
        <v>0</v>
      </c>
      <c r="G33" s="39"/>
      <c r="H33" s="39"/>
      <c r="I33" s="149">
        <v>0.20999999999999999</v>
      </c>
      <c r="J33" s="148">
        <f>ROUND(((SUM(BE82:BE103))*I33),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ROUND((SUM(BF82:BF103)),  2)</f>
        <v>0</v>
      </c>
      <c r="G34" s="39"/>
      <c r="H34" s="39"/>
      <c r="I34" s="149">
        <v>0.14999999999999999</v>
      </c>
      <c r="J34" s="148">
        <f>ROUND(((SUM(BF82:BF103))*I34),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ROUND((SUM(BG82:BG103)),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ROUND((SUM(BH82:BH103)),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ROUND((SUM(BI82:BI103)),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KKN a.s.- Objekt B - stavební úpravy lůžkového oddělení ortopedie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07 - Chlazení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Karlovy Vary</v>
      </c>
      <c r="G52" s="41"/>
      <c r="H52" s="41"/>
      <c r="I52" s="33" t="s">
        <v>23</v>
      </c>
      <c r="J52" s="73" t="str">
        <f>IF(J12="","",J12)</f>
        <v>22. 4. 2022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KKN a.s. nem.Karlovy Vary,360 66 Karlovy Vary</v>
      </c>
      <c r="G54" s="41"/>
      <c r="H54" s="41"/>
      <c r="I54" s="33" t="s">
        <v>32</v>
      </c>
      <c r="J54" s="37" t="str">
        <f>E21</f>
        <v>Jan Sobotka,Kynšperk n.o.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Sylva Kubová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118</v>
      </c>
      <c r="D57" s="163"/>
      <c r="E57" s="163"/>
      <c r="F57" s="163"/>
      <c r="G57" s="163"/>
      <c r="H57" s="163"/>
      <c r="I57" s="163"/>
      <c r="J57" s="164" t="s">
        <v>119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120</v>
      </c>
    </row>
    <row r="60" s="9" customFormat="1" ht="24.96" customHeight="1">
      <c r="A60" s="9"/>
      <c r="B60" s="166"/>
      <c r="C60" s="167"/>
      <c r="D60" s="168" t="s">
        <v>127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3252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3253</v>
      </c>
      <c r="E62" s="175"/>
      <c r="F62" s="175"/>
      <c r="G62" s="175"/>
      <c r="H62" s="175"/>
      <c r="I62" s="175"/>
      <c r="J62" s="176">
        <f>J101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141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KKN a.s.- Objekt B - stavební úpravy lůžkového oddělení ortopedie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115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07 - Chlazení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Karlovy Vary</v>
      </c>
      <c r="G76" s="41"/>
      <c r="H76" s="41"/>
      <c r="I76" s="33" t="s">
        <v>23</v>
      </c>
      <c r="J76" s="73" t="str">
        <f>IF(J12="","",J12)</f>
        <v>22. 4. 2022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40.05" customHeight="1">
      <c r="A78" s="39"/>
      <c r="B78" s="40"/>
      <c r="C78" s="33" t="s">
        <v>25</v>
      </c>
      <c r="D78" s="41"/>
      <c r="E78" s="41"/>
      <c r="F78" s="28" t="str">
        <f>E15</f>
        <v>KKN a.s. nem.Karlovy Vary,360 66 Karlovy Vary</v>
      </c>
      <c r="G78" s="41"/>
      <c r="H78" s="41"/>
      <c r="I78" s="33" t="s">
        <v>32</v>
      </c>
      <c r="J78" s="37" t="str">
        <f>E21</f>
        <v>Jan Sobotka,Kynšperk n.o.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30</v>
      </c>
      <c r="D79" s="41"/>
      <c r="E79" s="41"/>
      <c r="F79" s="28" t="str">
        <f>IF(E18="","",E18)</f>
        <v>Vyplň údaj</v>
      </c>
      <c r="G79" s="41"/>
      <c r="H79" s="41"/>
      <c r="I79" s="33" t="s">
        <v>36</v>
      </c>
      <c r="J79" s="37" t="str">
        <f>E24</f>
        <v>Sylva Kubová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142</v>
      </c>
      <c r="D81" s="181" t="s">
        <v>60</v>
      </c>
      <c r="E81" s="181" t="s">
        <v>56</v>
      </c>
      <c r="F81" s="181" t="s">
        <v>57</v>
      </c>
      <c r="G81" s="181" t="s">
        <v>143</v>
      </c>
      <c r="H81" s="181" t="s">
        <v>144</v>
      </c>
      <c r="I81" s="181" t="s">
        <v>145</v>
      </c>
      <c r="J81" s="181" t="s">
        <v>119</v>
      </c>
      <c r="K81" s="182" t="s">
        <v>146</v>
      </c>
      <c r="L81" s="183"/>
      <c r="M81" s="93" t="s">
        <v>19</v>
      </c>
      <c r="N81" s="94" t="s">
        <v>45</v>
      </c>
      <c r="O81" s="94" t="s">
        <v>147</v>
      </c>
      <c r="P81" s="94" t="s">
        <v>148</v>
      </c>
      <c r="Q81" s="94" t="s">
        <v>149</v>
      </c>
      <c r="R81" s="94" t="s">
        <v>150</v>
      </c>
      <c r="S81" s="94" t="s">
        <v>151</v>
      </c>
      <c r="T81" s="95" t="s">
        <v>152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153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0</v>
      </c>
      <c r="S82" s="97"/>
      <c r="T82" s="187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74</v>
      </c>
      <c r="AU82" s="18" t="s">
        <v>120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74</v>
      </c>
      <c r="E83" s="192" t="s">
        <v>402</v>
      </c>
      <c r="F83" s="192" t="s">
        <v>403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P84+P101</f>
        <v>0</v>
      </c>
      <c r="Q83" s="197"/>
      <c r="R83" s="198">
        <f>R84+R101</f>
        <v>0</v>
      </c>
      <c r="S83" s="197"/>
      <c r="T83" s="199">
        <f>T84+T101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85</v>
      </c>
      <c r="AT83" s="201" t="s">
        <v>74</v>
      </c>
      <c r="AU83" s="201" t="s">
        <v>75</v>
      </c>
      <c r="AY83" s="200" t="s">
        <v>156</v>
      </c>
      <c r="BK83" s="202">
        <f>BK84+BK101</f>
        <v>0</v>
      </c>
    </row>
    <row r="84" s="12" customFormat="1" ht="22.8" customHeight="1">
      <c r="A84" s="12"/>
      <c r="B84" s="189"/>
      <c r="C84" s="190"/>
      <c r="D84" s="191" t="s">
        <v>74</v>
      </c>
      <c r="E84" s="203" t="s">
        <v>3254</v>
      </c>
      <c r="F84" s="203" t="s">
        <v>3255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SUM(P85:P100)</f>
        <v>0</v>
      </c>
      <c r="Q84" s="197"/>
      <c r="R84" s="198">
        <f>SUM(R85:R100)</f>
        <v>0</v>
      </c>
      <c r="S84" s="197"/>
      <c r="T84" s="199">
        <f>SUM(T85:T100)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85</v>
      </c>
      <c r="AT84" s="201" t="s">
        <v>74</v>
      </c>
      <c r="AU84" s="201" t="s">
        <v>83</v>
      </c>
      <c r="AY84" s="200" t="s">
        <v>156</v>
      </c>
      <c r="BK84" s="202">
        <f>SUM(BK85:BK100)</f>
        <v>0</v>
      </c>
    </row>
    <row r="85" s="2" customFormat="1" ht="16.5" customHeight="1">
      <c r="A85" s="39"/>
      <c r="B85" s="40"/>
      <c r="C85" s="205" t="s">
        <v>83</v>
      </c>
      <c r="D85" s="205" t="s">
        <v>159</v>
      </c>
      <c r="E85" s="206" t="s">
        <v>3256</v>
      </c>
      <c r="F85" s="207" t="s">
        <v>3257</v>
      </c>
      <c r="G85" s="208" t="s">
        <v>1186</v>
      </c>
      <c r="H85" s="209">
        <v>1</v>
      </c>
      <c r="I85" s="210"/>
      <c r="J85" s="211">
        <f>ROUND(I85*H85,2)</f>
        <v>0</v>
      </c>
      <c r="K85" s="207" t="s">
        <v>19</v>
      </c>
      <c r="L85" s="45"/>
      <c r="M85" s="212" t="s">
        <v>19</v>
      </c>
      <c r="N85" s="213" t="s">
        <v>46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321</v>
      </c>
      <c r="AT85" s="216" t="s">
        <v>159</v>
      </c>
      <c r="AU85" s="216" t="s">
        <v>85</v>
      </c>
      <c r="AY85" s="18" t="s">
        <v>156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83</v>
      </c>
      <c r="BK85" s="217">
        <f>ROUND(I85*H85,2)</f>
        <v>0</v>
      </c>
      <c r="BL85" s="18" t="s">
        <v>321</v>
      </c>
      <c r="BM85" s="216" t="s">
        <v>3258</v>
      </c>
    </row>
    <row r="86" s="2" customFormat="1" ht="16.5" customHeight="1">
      <c r="A86" s="39"/>
      <c r="B86" s="40"/>
      <c r="C86" s="256" t="s">
        <v>85</v>
      </c>
      <c r="D86" s="256" t="s">
        <v>299</v>
      </c>
      <c r="E86" s="257" t="s">
        <v>3259</v>
      </c>
      <c r="F86" s="258" t="s">
        <v>3257</v>
      </c>
      <c r="G86" s="259" t="s">
        <v>1186</v>
      </c>
      <c r="H86" s="260">
        <v>1</v>
      </c>
      <c r="I86" s="261"/>
      <c r="J86" s="262">
        <f>ROUND(I86*H86,2)</f>
        <v>0</v>
      </c>
      <c r="K86" s="258" t="s">
        <v>19</v>
      </c>
      <c r="L86" s="263"/>
      <c r="M86" s="264" t="s">
        <v>19</v>
      </c>
      <c r="N86" s="265" t="s">
        <v>46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414</v>
      </c>
      <c r="AT86" s="216" t="s">
        <v>299</v>
      </c>
      <c r="AU86" s="216" t="s">
        <v>85</v>
      </c>
      <c r="AY86" s="18" t="s">
        <v>156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83</v>
      </c>
      <c r="BK86" s="217">
        <f>ROUND(I86*H86,2)</f>
        <v>0</v>
      </c>
      <c r="BL86" s="18" t="s">
        <v>321</v>
      </c>
      <c r="BM86" s="216" t="s">
        <v>3260</v>
      </c>
    </row>
    <row r="87" s="2" customFormat="1" ht="16.5" customHeight="1">
      <c r="A87" s="39"/>
      <c r="B87" s="40"/>
      <c r="C87" s="205" t="s">
        <v>157</v>
      </c>
      <c r="D87" s="205" t="s">
        <v>159</v>
      </c>
      <c r="E87" s="206" t="s">
        <v>3261</v>
      </c>
      <c r="F87" s="207" t="s">
        <v>3262</v>
      </c>
      <c r="G87" s="208" t="s">
        <v>3242</v>
      </c>
      <c r="H87" s="209">
        <v>1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46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321</v>
      </c>
      <c r="AT87" s="216" t="s">
        <v>159</v>
      </c>
      <c r="AU87" s="216" t="s">
        <v>85</v>
      </c>
      <c r="AY87" s="18" t="s">
        <v>156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83</v>
      </c>
      <c r="BK87" s="217">
        <f>ROUND(I87*H87,2)</f>
        <v>0</v>
      </c>
      <c r="BL87" s="18" t="s">
        <v>321</v>
      </c>
      <c r="BM87" s="216" t="s">
        <v>3263</v>
      </c>
    </row>
    <row r="88" s="2" customFormat="1" ht="16.5" customHeight="1">
      <c r="A88" s="39"/>
      <c r="B88" s="40"/>
      <c r="C88" s="256" t="s">
        <v>164</v>
      </c>
      <c r="D88" s="256" t="s">
        <v>299</v>
      </c>
      <c r="E88" s="257" t="s">
        <v>3264</v>
      </c>
      <c r="F88" s="258" t="s">
        <v>3262</v>
      </c>
      <c r="G88" s="259" t="s">
        <v>3242</v>
      </c>
      <c r="H88" s="260">
        <v>1</v>
      </c>
      <c r="I88" s="261"/>
      <c r="J88" s="262">
        <f>ROUND(I88*H88,2)</f>
        <v>0</v>
      </c>
      <c r="K88" s="258" t="s">
        <v>19</v>
      </c>
      <c r="L88" s="263"/>
      <c r="M88" s="264" t="s">
        <v>19</v>
      </c>
      <c r="N88" s="265" t="s">
        <v>46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414</v>
      </c>
      <c r="AT88" s="216" t="s">
        <v>299</v>
      </c>
      <c r="AU88" s="216" t="s">
        <v>85</v>
      </c>
      <c r="AY88" s="18" t="s">
        <v>156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83</v>
      </c>
      <c r="BK88" s="217">
        <f>ROUND(I88*H88,2)</f>
        <v>0</v>
      </c>
      <c r="BL88" s="18" t="s">
        <v>321</v>
      </c>
      <c r="BM88" s="216" t="s">
        <v>3265</v>
      </c>
    </row>
    <row r="89" s="2" customFormat="1" ht="16.5" customHeight="1">
      <c r="A89" s="39"/>
      <c r="B89" s="40"/>
      <c r="C89" s="205" t="s">
        <v>216</v>
      </c>
      <c r="D89" s="205" t="s">
        <v>159</v>
      </c>
      <c r="E89" s="206" t="s">
        <v>3266</v>
      </c>
      <c r="F89" s="207" t="s">
        <v>3267</v>
      </c>
      <c r="G89" s="208" t="s">
        <v>1186</v>
      </c>
      <c r="H89" s="209">
        <v>3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46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321</v>
      </c>
      <c r="AT89" s="216" t="s">
        <v>159</v>
      </c>
      <c r="AU89" s="216" t="s">
        <v>85</v>
      </c>
      <c r="AY89" s="18" t="s">
        <v>156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83</v>
      </c>
      <c r="BK89" s="217">
        <f>ROUND(I89*H89,2)</f>
        <v>0</v>
      </c>
      <c r="BL89" s="18" t="s">
        <v>321</v>
      </c>
      <c r="BM89" s="216" t="s">
        <v>3268</v>
      </c>
    </row>
    <row r="90" s="2" customFormat="1" ht="16.5" customHeight="1">
      <c r="A90" s="39"/>
      <c r="B90" s="40"/>
      <c r="C90" s="256" t="s">
        <v>171</v>
      </c>
      <c r="D90" s="256" t="s">
        <v>299</v>
      </c>
      <c r="E90" s="257" t="s">
        <v>3269</v>
      </c>
      <c r="F90" s="258" t="s">
        <v>3267</v>
      </c>
      <c r="G90" s="259" t="s">
        <v>1186</v>
      </c>
      <c r="H90" s="260">
        <v>3</v>
      </c>
      <c r="I90" s="261"/>
      <c r="J90" s="262">
        <f>ROUND(I90*H90,2)</f>
        <v>0</v>
      </c>
      <c r="K90" s="258" t="s">
        <v>19</v>
      </c>
      <c r="L90" s="263"/>
      <c r="M90" s="264" t="s">
        <v>19</v>
      </c>
      <c r="N90" s="265" t="s">
        <v>46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414</v>
      </c>
      <c r="AT90" s="216" t="s">
        <v>299</v>
      </c>
      <c r="AU90" s="216" t="s">
        <v>85</v>
      </c>
      <c r="AY90" s="18" t="s">
        <v>156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83</v>
      </c>
      <c r="BK90" s="217">
        <f>ROUND(I90*H90,2)</f>
        <v>0</v>
      </c>
      <c r="BL90" s="18" t="s">
        <v>321</v>
      </c>
      <c r="BM90" s="216" t="s">
        <v>3270</v>
      </c>
    </row>
    <row r="91" s="2" customFormat="1" ht="16.5" customHeight="1">
      <c r="A91" s="39"/>
      <c r="B91" s="40"/>
      <c r="C91" s="205" t="s">
        <v>225</v>
      </c>
      <c r="D91" s="205" t="s">
        <v>159</v>
      </c>
      <c r="E91" s="206" t="s">
        <v>3271</v>
      </c>
      <c r="F91" s="207" t="s">
        <v>3272</v>
      </c>
      <c r="G91" s="208" t="s">
        <v>1186</v>
      </c>
      <c r="H91" s="209">
        <v>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46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321</v>
      </c>
      <c r="AT91" s="216" t="s">
        <v>159</v>
      </c>
      <c r="AU91" s="216" t="s">
        <v>85</v>
      </c>
      <c r="AY91" s="18" t="s">
        <v>156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83</v>
      </c>
      <c r="BK91" s="217">
        <f>ROUND(I91*H91,2)</f>
        <v>0</v>
      </c>
      <c r="BL91" s="18" t="s">
        <v>321</v>
      </c>
      <c r="BM91" s="216" t="s">
        <v>3273</v>
      </c>
    </row>
    <row r="92" s="2" customFormat="1" ht="16.5" customHeight="1">
      <c r="A92" s="39"/>
      <c r="B92" s="40"/>
      <c r="C92" s="256" t="s">
        <v>243</v>
      </c>
      <c r="D92" s="256" t="s">
        <v>299</v>
      </c>
      <c r="E92" s="257" t="s">
        <v>3274</v>
      </c>
      <c r="F92" s="258" t="s">
        <v>3272</v>
      </c>
      <c r="G92" s="259" t="s">
        <v>1186</v>
      </c>
      <c r="H92" s="260">
        <v>1</v>
      </c>
      <c r="I92" s="261"/>
      <c r="J92" s="262">
        <f>ROUND(I92*H92,2)</f>
        <v>0</v>
      </c>
      <c r="K92" s="258" t="s">
        <v>19</v>
      </c>
      <c r="L92" s="263"/>
      <c r="M92" s="264" t="s">
        <v>19</v>
      </c>
      <c r="N92" s="265" t="s">
        <v>46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414</v>
      </c>
      <c r="AT92" s="216" t="s">
        <v>299</v>
      </c>
      <c r="AU92" s="216" t="s">
        <v>85</v>
      </c>
      <c r="AY92" s="18" t="s">
        <v>156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83</v>
      </c>
      <c r="BK92" s="217">
        <f>ROUND(I92*H92,2)</f>
        <v>0</v>
      </c>
      <c r="BL92" s="18" t="s">
        <v>321</v>
      </c>
      <c r="BM92" s="216" t="s">
        <v>3275</v>
      </c>
    </row>
    <row r="93" s="2" customFormat="1" ht="16.5" customHeight="1">
      <c r="A93" s="39"/>
      <c r="B93" s="40"/>
      <c r="C93" s="205" t="s">
        <v>260</v>
      </c>
      <c r="D93" s="205" t="s">
        <v>159</v>
      </c>
      <c r="E93" s="206" t="s">
        <v>3276</v>
      </c>
      <c r="F93" s="207" t="s">
        <v>3277</v>
      </c>
      <c r="G93" s="208" t="s">
        <v>1186</v>
      </c>
      <c r="H93" s="209">
        <v>3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46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321</v>
      </c>
      <c r="AT93" s="216" t="s">
        <v>159</v>
      </c>
      <c r="AU93" s="216" t="s">
        <v>85</v>
      </c>
      <c r="AY93" s="18" t="s">
        <v>156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83</v>
      </c>
      <c r="BK93" s="217">
        <f>ROUND(I93*H93,2)</f>
        <v>0</v>
      </c>
      <c r="BL93" s="18" t="s">
        <v>321</v>
      </c>
      <c r="BM93" s="216" t="s">
        <v>3278</v>
      </c>
    </row>
    <row r="94" s="2" customFormat="1" ht="16.5" customHeight="1">
      <c r="A94" s="39"/>
      <c r="B94" s="40"/>
      <c r="C94" s="256" t="s">
        <v>110</v>
      </c>
      <c r="D94" s="256" t="s">
        <v>299</v>
      </c>
      <c r="E94" s="257" t="s">
        <v>3279</v>
      </c>
      <c r="F94" s="258" t="s">
        <v>3277</v>
      </c>
      <c r="G94" s="259" t="s">
        <v>1186</v>
      </c>
      <c r="H94" s="260">
        <v>3</v>
      </c>
      <c r="I94" s="261"/>
      <c r="J94" s="262">
        <f>ROUND(I94*H94,2)</f>
        <v>0</v>
      </c>
      <c r="K94" s="258" t="s">
        <v>19</v>
      </c>
      <c r="L94" s="263"/>
      <c r="M94" s="264" t="s">
        <v>19</v>
      </c>
      <c r="N94" s="265" t="s">
        <v>46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414</v>
      </c>
      <c r="AT94" s="216" t="s">
        <v>299</v>
      </c>
      <c r="AU94" s="216" t="s">
        <v>85</v>
      </c>
      <c r="AY94" s="18" t="s">
        <v>156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83</v>
      </c>
      <c r="BK94" s="217">
        <f>ROUND(I94*H94,2)</f>
        <v>0</v>
      </c>
      <c r="BL94" s="18" t="s">
        <v>321</v>
      </c>
      <c r="BM94" s="216" t="s">
        <v>3280</v>
      </c>
    </row>
    <row r="95" s="2" customFormat="1" ht="16.5" customHeight="1">
      <c r="A95" s="39"/>
      <c r="B95" s="40"/>
      <c r="C95" s="205" t="s">
        <v>270</v>
      </c>
      <c r="D95" s="205" t="s">
        <v>159</v>
      </c>
      <c r="E95" s="206" t="s">
        <v>3281</v>
      </c>
      <c r="F95" s="207" t="s">
        <v>3282</v>
      </c>
      <c r="G95" s="208" t="s">
        <v>1186</v>
      </c>
      <c r="H95" s="209">
        <v>4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46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321</v>
      </c>
      <c r="AT95" s="216" t="s">
        <v>159</v>
      </c>
      <c r="AU95" s="216" t="s">
        <v>85</v>
      </c>
      <c r="AY95" s="18" t="s">
        <v>156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83</v>
      </c>
      <c r="BK95" s="217">
        <f>ROUND(I95*H95,2)</f>
        <v>0</v>
      </c>
      <c r="BL95" s="18" t="s">
        <v>321</v>
      </c>
      <c r="BM95" s="216" t="s">
        <v>3283</v>
      </c>
    </row>
    <row r="96" s="2" customFormat="1" ht="16.5" customHeight="1">
      <c r="A96" s="39"/>
      <c r="B96" s="40"/>
      <c r="C96" s="256" t="s">
        <v>292</v>
      </c>
      <c r="D96" s="256" t="s">
        <v>299</v>
      </c>
      <c r="E96" s="257" t="s">
        <v>3284</v>
      </c>
      <c r="F96" s="258" t="s">
        <v>3282</v>
      </c>
      <c r="G96" s="259" t="s">
        <v>1186</v>
      </c>
      <c r="H96" s="260">
        <v>4</v>
      </c>
      <c r="I96" s="261"/>
      <c r="J96" s="262">
        <f>ROUND(I96*H96,2)</f>
        <v>0</v>
      </c>
      <c r="K96" s="258" t="s">
        <v>19</v>
      </c>
      <c r="L96" s="263"/>
      <c r="M96" s="264" t="s">
        <v>19</v>
      </c>
      <c r="N96" s="265" t="s">
        <v>46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414</v>
      </c>
      <c r="AT96" s="216" t="s">
        <v>299</v>
      </c>
      <c r="AU96" s="216" t="s">
        <v>85</v>
      </c>
      <c r="AY96" s="18" t="s">
        <v>156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83</v>
      </c>
      <c r="BK96" s="217">
        <f>ROUND(I96*H96,2)</f>
        <v>0</v>
      </c>
      <c r="BL96" s="18" t="s">
        <v>321</v>
      </c>
      <c r="BM96" s="216" t="s">
        <v>3285</v>
      </c>
    </row>
    <row r="97" s="2" customFormat="1" ht="16.5" customHeight="1">
      <c r="A97" s="39"/>
      <c r="B97" s="40"/>
      <c r="C97" s="256" t="s">
        <v>298</v>
      </c>
      <c r="D97" s="256" t="s">
        <v>299</v>
      </c>
      <c r="E97" s="257" t="s">
        <v>3286</v>
      </c>
      <c r="F97" s="258" t="s">
        <v>3287</v>
      </c>
      <c r="G97" s="259" t="s">
        <v>1186</v>
      </c>
      <c r="H97" s="260">
        <v>4</v>
      </c>
      <c r="I97" s="261"/>
      <c r="J97" s="262">
        <f>ROUND(I97*H97,2)</f>
        <v>0</v>
      </c>
      <c r="K97" s="258" t="s">
        <v>19</v>
      </c>
      <c r="L97" s="263"/>
      <c r="M97" s="264" t="s">
        <v>19</v>
      </c>
      <c r="N97" s="265" t="s">
        <v>46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414</v>
      </c>
      <c r="AT97" s="216" t="s">
        <v>299</v>
      </c>
      <c r="AU97" s="216" t="s">
        <v>85</v>
      </c>
      <c r="AY97" s="18" t="s">
        <v>156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83</v>
      </c>
      <c r="BK97" s="217">
        <f>ROUND(I97*H97,2)</f>
        <v>0</v>
      </c>
      <c r="BL97" s="18" t="s">
        <v>321</v>
      </c>
      <c r="BM97" s="216" t="s">
        <v>3288</v>
      </c>
    </row>
    <row r="98" s="2" customFormat="1" ht="16.5" customHeight="1">
      <c r="A98" s="39"/>
      <c r="B98" s="40"/>
      <c r="C98" s="256" t="s">
        <v>303</v>
      </c>
      <c r="D98" s="256" t="s">
        <v>299</v>
      </c>
      <c r="E98" s="257" t="s">
        <v>3289</v>
      </c>
      <c r="F98" s="258" t="s">
        <v>3290</v>
      </c>
      <c r="G98" s="259" t="s">
        <v>317</v>
      </c>
      <c r="H98" s="260">
        <v>55</v>
      </c>
      <c r="I98" s="261"/>
      <c r="J98" s="262">
        <f>ROUND(I98*H98,2)</f>
        <v>0</v>
      </c>
      <c r="K98" s="258" t="s">
        <v>19</v>
      </c>
      <c r="L98" s="263"/>
      <c r="M98" s="264" t="s">
        <v>19</v>
      </c>
      <c r="N98" s="265" t="s">
        <v>46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414</v>
      </c>
      <c r="AT98" s="216" t="s">
        <v>299</v>
      </c>
      <c r="AU98" s="216" t="s">
        <v>85</v>
      </c>
      <c r="AY98" s="18" t="s">
        <v>156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83</v>
      </c>
      <c r="BK98" s="217">
        <f>ROUND(I98*H98,2)</f>
        <v>0</v>
      </c>
      <c r="BL98" s="18" t="s">
        <v>321</v>
      </c>
      <c r="BM98" s="216" t="s">
        <v>3291</v>
      </c>
    </row>
    <row r="99" s="2" customFormat="1" ht="24.15" customHeight="1">
      <c r="A99" s="39"/>
      <c r="B99" s="40"/>
      <c r="C99" s="205" t="s">
        <v>8</v>
      </c>
      <c r="D99" s="205" t="s">
        <v>159</v>
      </c>
      <c r="E99" s="206" t="s">
        <v>3292</v>
      </c>
      <c r="F99" s="207" t="s">
        <v>3293</v>
      </c>
      <c r="G99" s="208" t="s">
        <v>429</v>
      </c>
      <c r="H99" s="266"/>
      <c r="I99" s="210"/>
      <c r="J99" s="211">
        <f>ROUND(I99*H99,2)</f>
        <v>0</v>
      </c>
      <c r="K99" s="207" t="s">
        <v>163</v>
      </c>
      <c r="L99" s="45"/>
      <c r="M99" s="212" t="s">
        <v>19</v>
      </c>
      <c r="N99" s="213" t="s">
        <v>46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321</v>
      </c>
      <c r="AT99" s="216" t="s">
        <v>159</v>
      </c>
      <c r="AU99" s="216" t="s">
        <v>85</v>
      </c>
      <c r="AY99" s="18" t="s">
        <v>156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83</v>
      </c>
      <c r="BK99" s="217">
        <f>ROUND(I99*H99,2)</f>
        <v>0</v>
      </c>
      <c r="BL99" s="18" t="s">
        <v>321</v>
      </c>
      <c r="BM99" s="216" t="s">
        <v>3294</v>
      </c>
    </row>
    <row r="100" s="2" customFormat="1">
      <c r="A100" s="39"/>
      <c r="B100" s="40"/>
      <c r="C100" s="41"/>
      <c r="D100" s="218" t="s">
        <v>166</v>
      </c>
      <c r="E100" s="41"/>
      <c r="F100" s="219" t="s">
        <v>3295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166</v>
      </c>
      <c r="AU100" s="18" t="s">
        <v>85</v>
      </c>
    </row>
    <row r="101" s="12" customFormat="1" ht="22.8" customHeight="1">
      <c r="A101" s="12"/>
      <c r="B101" s="189"/>
      <c r="C101" s="190"/>
      <c r="D101" s="191" t="s">
        <v>74</v>
      </c>
      <c r="E101" s="203" t="s">
        <v>3296</v>
      </c>
      <c r="F101" s="203" t="s">
        <v>1676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SUM(P102:P103)</f>
        <v>0</v>
      </c>
      <c r="Q101" s="197"/>
      <c r="R101" s="198">
        <f>SUM(R102:R103)</f>
        <v>0</v>
      </c>
      <c r="S101" s="197"/>
      <c r="T101" s="199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85</v>
      </c>
      <c r="AT101" s="201" t="s">
        <v>74</v>
      </c>
      <c r="AU101" s="201" t="s">
        <v>83</v>
      </c>
      <c r="AY101" s="200" t="s">
        <v>156</v>
      </c>
      <c r="BK101" s="202">
        <f>SUM(BK102:BK103)</f>
        <v>0</v>
      </c>
    </row>
    <row r="102" s="2" customFormat="1" ht="16.5" customHeight="1">
      <c r="A102" s="39"/>
      <c r="B102" s="40"/>
      <c r="C102" s="205" t="s">
        <v>321</v>
      </c>
      <c r="D102" s="205" t="s">
        <v>159</v>
      </c>
      <c r="E102" s="206" t="s">
        <v>3297</v>
      </c>
      <c r="F102" s="207" t="s">
        <v>3298</v>
      </c>
      <c r="G102" s="208" t="s">
        <v>2249</v>
      </c>
      <c r="H102" s="209">
        <v>4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46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321</v>
      </c>
      <c r="AT102" s="216" t="s">
        <v>159</v>
      </c>
      <c r="AU102" s="216" t="s">
        <v>85</v>
      </c>
      <c r="AY102" s="18" t="s">
        <v>156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83</v>
      </c>
      <c r="BK102" s="217">
        <f>ROUND(I102*H102,2)</f>
        <v>0</v>
      </c>
      <c r="BL102" s="18" t="s">
        <v>321</v>
      </c>
      <c r="BM102" s="216" t="s">
        <v>3299</v>
      </c>
    </row>
    <row r="103" s="2" customFormat="1" ht="16.5" customHeight="1">
      <c r="A103" s="39"/>
      <c r="B103" s="40"/>
      <c r="C103" s="205" t="s">
        <v>328</v>
      </c>
      <c r="D103" s="205" t="s">
        <v>159</v>
      </c>
      <c r="E103" s="206" t="s">
        <v>3300</v>
      </c>
      <c r="F103" s="207" t="s">
        <v>3301</v>
      </c>
      <c r="G103" s="208" t="s">
        <v>162</v>
      </c>
      <c r="H103" s="209">
        <v>6</v>
      </c>
      <c r="I103" s="210"/>
      <c r="J103" s="211">
        <f>ROUND(I103*H103,2)</f>
        <v>0</v>
      </c>
      <c r="K103" s="207" t="s">
        <v>19</v>
      </c>
      <c r="L103" s="45"/>
      <c r="M103" s="273" t="s">
        <v>19</v>
      </c>
      <c r="N103" s="274" t="s">
        <v>46</v>
      </c>
      <c r="O103" s="270"/>
      <c r="P103" s="271">
        <f>O103*H103</f>
        <v>0</v>
      </c>
      <c r="Q103" s="271">
        <v>0</v>
      </c>
      <c r="R103" s="271">
        <f>Q103*H103</f>
        <v>0</v>
      </c>
      <c r="S103" s="271">
        <v>0</v>
      </c>
      <c r="T103" s="272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321</v>
      </c>
      <c r="AT103" s="216" t="s">
        <v>159</v>
      </c>
      <c r="AU103" s="216" t="s">
        <v>85</v>
      </c>
      <c r="AY103" s="18" t="s">
        <v>156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83</v>
      </c>
      <c r="BK103" s="217">
        <f>ROUND(I103*H103,2)</f>
        <v>0</v>
      </c>
      <c r="BL103" s="18" t="s">
        <v>321</v>
      </c>
      <c r="BM103" s="216" t="s">
        <v>3302</v>
      </c>
    </row>
    <row r="104" s="2" customFormat="1" ht="6.96" customHeight="1">
      <c r="A104" s="39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45"/>
      <c r="M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</sheetData>
  <sheetProtection sheet="1" autoFilter="0" formatColumns="0" formatRows="0" objects="1" scenarios="1" spinCount="100000" saltValue="YbvvWstpe034E5hwHzEQlnvRNaX12hVmpnRRdFMn3QR9vgGHB9LA7SslR/O+XcnuCvmVrpNaKbP9uxzR7Lvl6Q==" hashValue="SNJYH9x8QMZImJqgIHzbRxXQi4lPeRchUv8vuTKgJmAxKDC4BIFVgBOObtX2YqMNH5CO2DmkZZCo4/VkTrmgqg==" algorithmName="SHA-512" password="CC35"/>
  <autoFilter ref="C81:K10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100" r:id="rId1" display="https://podminky.urs.cz/item/CS_URS_2022_01/998724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114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KKN a.s.- Objekt B - stavební úpravy lůžkového oddělení ortopedie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3303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22. 4. 2022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1691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1691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ROUND((SUM(BE81:BE127)),  2)</f>
        <v>0</v>
      </c>
      <c r="G33" s="39"/>
      <c r="H33" s="39"/>
      <c r="I33" s="149">
        <v>0.20999999999999999</v>
      </c>
      <c r="J33" s="148">
        <f>ROUND(((SUM(BE81:BE127))*I33),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ROUND((SUM(BF81:BF127)),  2)</f>
        <v>0</v>
      </c>
      <c r="G34" s="39"/>
      <c r="H34" s="39"/>
      <c r="I34" s="149">
        <v>0.14999999999999999</v>
      </c>
      <c r="J34" s="148">
        <f>ROUND(((SUM(BF81:BF127))*I34),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ROUND((SUM(BG81:BG127)),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ROUND((SUM(BH81:BH127)),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ROUND((SUM(BI81:BI127)),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KKN a.s.- Objekt B - stavební úpravy lůžkového oddělení ortopedie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08 - Mediciální plyny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Karlovy Vary</v>
      </c>
      <c r="G52" s="41"/>
      <c r="H52" s="41"/>
      <c r="I52" s="33" t="s">
        <v>23</v>
      </c>
      <c r="J52" s="73" t="str">
        <f>IF(J12="","",J12)</f>
        <v>22. 4. 2022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KKN a.s. nem.Karlovy Vary,360 66 Karlovy Vary</v>
      </c>
      <c r="G54" s="41"/>
      <c r="H54" s="41"/>
      <c r="I54" s="33" t="s">
        <v>32</v>
      </c>
      <c r="J54" s="37" t="str">
        <f>E21</f>
        <v>Jan Sobotka,Kynšperk n.o.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118</v>
      </c>
      <c r="D57" s="163"/>
      <c r="E57" s="163"/>
      <c r="F57" s="163"/>
      <c r="G57" s="163"/>
      <c r="H57" s="163"/>
      <c r="I57" s="163"/>
      <c r="J57" s="164" t="s">
        <v>119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120</v>
      </c>
    </row>
    <row r="60" s="9" customFormat="1" ht="24.96" customHeight="1">
      <c r="A60" s="9"/>
      <c r="B60" s="166"/>
      <c r="C60" s="167"/>
      <c r="D60" s="168" t="s">
        <v>3304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3305</v>
      </c>
      <c r="E61" s="169"/>
      <c r="F61" s="169"/>
      <c r="G61" s="169"/>
      <c r="H61" s="169"/>
      <c r="I61" s="169"/>
      <c r="J61" s="170">
        <f>J123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141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KKN a.s.- Objekt B - stavební úpravy lůžkového oddělení ortopedie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115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08 - Mediciální plyny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Karlovy Vary</v>
      </c>
      <c r="G75" s="41"/>
      <c r="H75" s="41"/>
      <c r="I75" s="33" t="s">
        <v>23</v>
      </c>
      <c r="J75" s="73" t="str">
        <f>IF(J12="","",J12)</f>
        <v>22. 4. 2022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40.05" customHeight="1">
      <c r="A77" s="39"/>
      <c r="B77" s="40"/>
      <c r="C77" s="33" t="s">
        <v>25</v>
      </c>
      <c r="D77" s="41"/>
      <c r="E77" s="41"/>
      <c r="F77" s="28" t="str">
        <f>E15</f>
        <v>KKN a.s. nem.Karlovy Vary,360 66 Karlovy Vary</v>
      </c>
      <c r="G77" s="41"/>
      <c r="H77" s="41"/>
      <c r="I77" s="33" t="s">
        <v>32</v>
      </c>
      <c r="J77" s="37" t="str">
        <f>E21</f>
        <v>Jan Sobotka,Kynšperk n.o.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33" t="s">
        <v>36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142</v>
      </c>
      <c r="D80" s="181" t="s">
        <v>60</v>
      </c>
      <c r="E80" s="181" t="s">
        <v>56</v>
      </c>
      <c r="F80" s="181" t="s">
        <v>57</v>
      </c>
      <c r="G80" s="181" t="s">
        <v>143</v>
      </c>
      <c r="H80" s="181" t="s">
        <v>144</v>
      </c>
      <c r="I80" s="181" t="s">
        <v>145</v>
      </c>
      <c r="J80" s="181" t="s">
        <v>119</v>
      </c>
      <c r="K80" s="182" t="s">
        <v>146</v>
      </c>
      <c r="L80" s="183"/>
      <c r="M80" s="93" t="s">
        <v>19</v>
      </c>
      <c r="N80" s="94" t="s">
        <v>45</v>
      </c>
      <c r="O80" s="94" t="s">
        <v>147</v>
      </c>
      <c r="P80" s="94" t="s">
        <v>148</v>
      </c>
      <c r="Q80" s="94" t="s">
        <v>149</v>
      </c>
      <c r="R80" s="94" t="s">
        <v>150</v>
      </c>
      <c r="S80" s="94" t="s">
        <v>151</v>
      </c>
      <c r="T80" s="95" t="s">
        <v>152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153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P82+P123</f>
        <v>0</v>
      </c>
      <c r="Q81" s="97"/>
      <c r="R81" s="186">
        <f>R82+R123</f>
        <v>0</v>
      </c>
      <c r="S81" s="97"/>
      <c r="T81" s="187">
        <f>T82+T123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74</v>
      </c>
      <c r="AU81" s="18" t="s">
        <v>120</v>
      </c>
      <c r="BK81" s="188">
        <f>BK82+BK123</f>
        <v>0</v>
      </c>
    </row>
    <row r="82" s="12" customFormat="1" ht="25.92" customHeight="1">
      <c r="A82" s="12"/>
      <c r="B82" s="189"/>
      <c r="C82" s="190"/>
      <c r="D82" s="191" t="s">
        <v>74</v>
      </c>
      <c r="E82" s="192" t="s">
        <v>3306</v>
      </c>
      <c r="F82" s="192" t="s">
        <v>105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SUM(P83:P122)</f>
        <v>0</v>
      </c>
      <c r="Q82" s="197"/>
      <c r="R82" s="198">
        <f>SUM(R83:R122)</f>
        <v>0</v>
      </c>
      <c r="S82" s="197"/>
      <c r="T82" s="199">
        <f>SUM(T83:T122)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164</v>
      </c>
      <c r="AT82" s="201" t="s">
        <v>74</v>
      </c>
      <c r="AU82" s="201" t="s">
        <v>75</v>
      </c>
      <c r="AY82" s="200" t="s">
        <v>156</v>
      </c>
      <c r="BK82" s="202">
        <f>SUM(BK83:BK122)</f>
        <v>0</v>
      </c>
    </row>
    <row r="83" s="2" customFormat="1" ht="16.5" customHeight="1">
      <c r="A83" s="39"/>
      <c r="B83" s="40"/>
      <c r="C83" s="205" t="s">
        <v>83</v>
      </c>
      <c r="D83" s="205" t="s">
        <v>159</v>
      </c>
      <c r="E83" s="206" t="s">
        <v>3307</v>
      </c>
      <c r="F83" s="207" t="s">
        <v>3308</v>
      </c>
      <c r="G83" s="208" t="s">
        <v>317</v>
      </c>
      <c r="H83" s="209">
        <v>3</v>
      </c>
      <c r="I83" s="210"/>
      <c r="J83" s="211">
        <f>ROUND(I83*H83,2)</f>
        <v>0</v>
      </c>
      <c r="K83" s="207" t="s">
        <v>19</v>
      </c>
      <c r="L83" s="45"/>
      <c r="M83" s="212" t="s">
        <v>19</v>
      </c>
      <c r="N83" s="213" t="s">
        <v>46</v>
      </c>
      <c r="O83" s="85"/>
      <c r="P83" s="214">
        <f>O83*H83</f>
        <v>0</v>
      </c>
      <c r="Q83" s="214">
        <v>0</v>
      </c>
      <c r="R83" s="214">
        <f>Q83*H83</f>
        <v>0</v>
      </c>
      <c r="S83" s="214">
        <v>0</v>
      </c>
      <c r="T83" s="215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6" t="s">
        <v>164</v>
      </c>
      <c r="AT83" s="216" t="s">
        <v>159</v>
      </c>
      <c r="AU83" s="216" t="s">
        <v>83</v>
      </c>
      <c r="AY83" s="18" t="s">
        <v>156</v>
      </c>
      <c r="BE83" s="217">
        <f>IF(N83="základní",J83,0)</f>
        <v>0</v>
      </c>
      <c r="BF83" s="217">
        <f>IF(N83="snížená",J83,0)</f>
        <v>0</v>
      </c>
      <c r="BG83" s="217">
        <f>IF(N83="zákl. přenesená",J83,0)</f>
        <v>0</v>
      </c>
      <c r="BH83" s="217">
        <f>IF(N83="sníž. přenesená",J83,0)</f>
        <v>0</v>
      </c>
      <c r="BI83" s="217">
        <f>IF(N83="nulová",J83,0)</f>
        <v>0</v>
      </c>
      <c r="BJ83" s="18" t="s">
        <v>83</v>
      </c>
      <c r="BK83" s="217">
        <f>ROUND(I83*H83,2)</f>
        <v>0</v>
      </c>
      <c r="BL83" s="18" t="s">
        <v>164</v>
      </c>
      <c r="BM83" s="216" t="s">
        <v>3309</v>
      </c>
    </row>
    <row r="84" s="2" customFormat="1" ht="16.5" customHeight="1">
      <c r="A84" s="39"/>
      <c r="B84" s="40"/>
      <c r="C84" s="256" t="s">
        <v>85</v>
      </c>
      <c r="D84" s="256" t="s">
        <v>299</v>
      </c>
      <c r="E84" s="257" t="s">
        <v>3310</v>
      </c>
      <c r="F84" s="258" t="s">
        <v>3308</v>
      </c>
      <c r="G84" s="259" t="s">
        <v>317</v>
      </c>
      <c r="H84" s="260">
        <v>3</v>
      </c>
      <c r="I84" s="261"/>
      <c r="J84" s="262">
        <f>ROUND(I84*H84,2)</f>
        <v>0</v>
      </c>
      <c r="K84" s="258" t="s">
        <v>19</v>
      </c>
      <c r="L84" s="263"/>
      <c r="M84" s="264" t="s">
        <v>19</v>
      </c>
      <c r="N84" s="265" t="s">
        <v>46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243</v>
      </c>
      <c r="AT84" s="216" t="s">
        <v>299</v>
      </c>
      <c r="AU84" s="216" t="s">
        <v>83</v>
      </c>
      <c r="AY84" s="18" t="s">
        <v>156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83</v>
      </c>
      <c r="BK84" s="217">
        <f>ROUND(I84*H84,2)</f>
        <v>0</v>
      </c>
      <c r="BL84" s="18" t="s">
        <v>164</v>
      </c>
      <c r="BM84" s="216" t="s">
        <v>3311</v>
      </c>
    </row>
    <row r="85" s="2" customFormat="1" ht="16.5" customHeight="1">
      <c r="A85" s="39"/>
      <c r="B85" s="40"/>
      <c r="C85" s="205" t="s">
        <v>157</v>
      </c>
      <c r="D85" s="205" t="s">
        <v>159</v>
      </c>
      <c r="E85" s="206" t="s">
        <v>3312</v>
      </c>
      <c r="F85" s="207" t="s">
        <v>3313</v>
      </c>
      <c r="G85" s="208" t="s">
        <v>317</v>
      </c>
      <c r="H85" s="209">
        <v>218</v>
      </c>
      <c r="I85" s="210"/>
      <c r="J85" s="211">
        <f>ROUND(I85*H85,2)</f>
        <v>0</v>
      </c>
      <c r="K85" s="207" t="s">
        <v>19</v>
      </c>
      <c r="L85" s="45"/>
      <c r="M85" s="212" t="s">
        <v>19</v>
      </c>
      <c r="N85" s="213" t="s">
        <v>46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164</v>
      </c>
      <c r="AT85" s="216" t="s">
        <v>159</v>
      </c>
      <c r="AU85" s="216" t="s">
        <v>83</v>
      </c>
      <c r="AY85" s="18" t="s">
        <v>156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83</v>
      </c>
      <c r="BK85" s="217">
        <f>ROUND(I85*H85,2)</f>
        <v>0</v>
      </c>
      <c r="BL85" s="18" t="s">
        <v>164</v>
      </c>
      <c r="BM85" s="216" t="s">
        <v>3314</v>
      </c>
    </row>
    <row r="86" s="2" customFormat="1" ht="16.5" customHeight="1">
      <c r="A86" s="39"/>
      <c r="B86" s="40"/>
      <c r="C86" s="256" t="s">
        <v>164</v>
      </c>
      <c r="D86" s="256" t="s">
        <v>299</v>
      </c>
      <c r="E86" s="257" t="s">
        <v>3315</v>
      </c>
      <c r="F86" s="258" t="s">
        <v>3313</v>
      </c>
      <c r="G86" s="259" t="s">
        <v>317</v>
      </c>
      <c r="H86" s="260">
        <v>218</v>
      </c>
      <c r="I86" s="261"/>
      <c r="J86" s="262">
        <f>ROUND(I86*H86,2)</f>
        <v>0</v>
      </c>
      <c r="K86" s="258" t="s">
        <v>19</v>
      </c>
      <c r="L86" s="263"/>
      <c r="M86" s="264" t="s">
        <v>19</v>
      </c>
      <c r="N86" s="265" t="s">
        <v>46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243</v>
      </c>
      <c r="AT86" s="216" t="s">
        <v>299</v>
      </c>
      <c r="AU86" s="216" t="s">
        <v>83</v>
      </c>
      <c r="AY86" s="18" t="s">
        <v>156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83</v>
      </c>
      <c r="BK86" s="217">
        <f>ROUND(I86*H86,2)</f>
        <v>0</v>
      </c>
      <c r="BL86" s="18" t="s">
        <v>164</v>
      </c>
      <c r="BM86" s="216" t="s">
        <v>3316</v>
      </c>
    </row>
    <row r="87" s="2" customFormat="1" ht="16.5" customHeight="1">
      <c r="A87" s="39"/>
      <c r="B87" s="40"/>
      <c r="C87" s="205" t="s">
        <v>216</v>
      </c>
      <c r="D87" s="205" t="s">
        <v>159</v>
      </c>
      <c r="E87" s="206" t="s">
        <v>3317</v>
      </c>
      <c r="F87" s="207" t="s">
        <v>3318</v>
      </c>
      <c r="G87" s="208" t="s">
        <v>317</v>
      </c>
      <c r="H87" s="209">
        <v>91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46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164</v>
      </c>
      <c r="AT87" s="216" t="s">
        <v>159</v>
      </c>
      <c r="AU87" s="216" t="s">
        <v>83</v>
      </c>
      <c r="AY87" s="18" t="s">
        <v>156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83</v>
      </c>
      <c r="BK87" s="217">
        <f>ROUND(I87*H87,2)</f>
        <v>0</v>
      </c>
      <c r="BL87" s="18" t="s">
        <v>164</v>
      </c>
      <c r="BM87" s="216" t="s">
        <v>3319</v>
      </c>
    </row>
    <row r="88" s="2" customFormat="1" ht="16.5" customHeight="1">
      <c r="A88" s="39"/>
      <c r="B88" s="40"/>
      <c r="C88" s="256" t="s">
        <v>171</v>
      </c>
      <c r="D88" s="256" t="s">
        <v>299</v>
      </c>
      <c r="E88" s="257" t="s">
        <v>3320</v>
      </c>
      <c r="F88" s="258" t="s">
        <v>3318</v>
      </c>
      <c r="G88" s="259" t="s">
        <v>317</v>
      </c>
      <c r="H88" s="260">
        <v>91</v>
      </c>
      <c r="I88" s="261"/>
      <c r="J88" s="262">
        <f>ROUND(I88*H88,2)</f>
        <v>0</v>
      </c>
      <c r="K88" s="258" t="s">
        <v>19</v>
      </c>
      <c r="L88" s="263"/>
      <c r="M88" s="264" t="s">
        <v>19</v>
      </c>
      <c r="N88" s="265" t="s">
        <v>46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243</v>
      </c>
      <c r="AT88" s="216" t="s">
        <v>299</v>
      </c>
      <c r="AU88" s="216" t="s">
        <v>83</v>
      </c>
      <c r="AY88" s="18" t="s">
        <v>156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83</v>
      </c>
      <c r="BK88" s="217">
        <f>ROUND(I88*H88,2)</f>
        <v>0</v>
      </c>
      <c r="BL88" s="18" t="s">
        <v>164</v>
      </c>
      <c r="BM88" s="216" t="s">
        <v>3321</v>
      </c>
    </row>
    <row r="89" s="2" customFormat="1" ht="16.5" customHeight="1">
      <c r="A89" s="39"/>
      <c r="B89" s="40"/>
      <c r="C89" s="205" t="s">
        <v>225</v>
      </c>
      <c r="D89" s="205" t="s">
        <v>159</v>
      </c>
      <c r="E89" s="206" t="s">
        <v>3322</v>
      </c>
      <c r="F89" s="207" t="s">
        <v>3323</v>
      </c>
      <c r="G89" s="208" t="s">
        <v>317</v>
      </c>
      <c r="H89" s="209">
        <v>178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46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164</v>
      </c>
      <c r="AT89" s="216" t="s">
        <v>159</v>
      </c>
      <c r="AU89" s="216" t="s">
        <v>83</v>
      </c>
      <c r="AY89" s="18" t="s">
        <v>156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83</v>
      </c>
      <c r="BK89" s="217">
        <f>ROUND(I89*H89,2)</f>
        <v>0</v>
      </c>
      <c r="BL89" s="18" t="s">
        <v>164</v>
      </c>
      <c r="BM89" s="216" t="s">
        <v>3324</v>
      </c>
    </row>
    <row r="90" s="2" customFormat="1" ht="16.5" customHeight="1">
      <c r="A90" s="39"/>
      <c r="B90" s="40"/>
      <c r="C90" s="256" t="s">
        <v>243</v>
      </c>
      <c r="D90" s="256" t="s">
        <v>299</v>
      </c>
      <c r="E90" s="257" t="s">
        <v>3325</v>
      </c>
      <c r="F90" s="258" t="s">
        <v>3323</v>
      </c>
      <c r="G90" s="259" t="s">
        <v>317</v>
      </c>
      <c r="H90" s="260">
        <v>178</v>
      </c>
      <c r="I90" s="261"/>
      <c r="J90" s="262">
        <f>ROUND(I90*H90,2)</f>
        <v>0</v>
      </c>
      <c r="K90" s="258" t="s">
        <v>19</v>
      </c>
      <c r="L90" s="263"/>
      <c r="M90" s="264" t="s">
        <v>19</v>
      </c>
      <c r="N90" s="265" t="s">
        <v>46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243</v>
      </c>
      <c r="AT90" s="216" t="s">
        <v>299</v>
      </c>
      <c r="AU90" s="216" t="s">
        <v>83</v>
      </c>
      <c r="AY90" s="18" t="s">
        <v>156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83</v>
      </c>
      <c r="BK90" s="217">
        <f>ROUND(I90*H90,2)</f>
        <v>0</v>
      </c>
      <c r="BL90" s="18" t="s">
        <v>164</v>
      </c>
      <c r="BM90" s="216" t="s">
        <v>3326</v>
      </c>
    </row>
    <row r="91" s="2" customFormat="1" ht="16.5" customHeight="1">
      <c r="A91" s="39"/>
      <c r="B91" s="40"/>
      <c r="C91" s="256" t="s">
        <v>260</v>
      </c>
      <c r="D91" s="256" t="s">
        <v>299</v>
      </c>
      <c r="E91" s="257" t="s">
        <v>3327</v>
      </c>
      <c r="F91" s="258" t="s">
        <v>3328</v>
      </c>
      <c r="G91" s="259" t="s">
        <v>295</v>
      </c>
      <c r="H91" s="260">
        <v>1</v>
      </c>
      <c r="I91" s="261"/>
      <c r="J91" s="262">
        <f>ROUND(I91*H91,2)</f>
        <v>0</v>
      </c>
      <c r="K91" s="258" t="s">
        <v>19</v>
      </c>
      <c r="L91" s="263"/>
      <c r="M91" s="264" t="s">
        <v>19</v>
      </c>
      <c r="N91" s="265" t="s">
        <v>46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243</v>
      </c>
      <c r="AT91" s="216" t="s">
        <v>299</v>
      </c>
      <c r="AU91" s="216" t="s">
        <v>83</v>
      </c>
      <c r="AY91" s="18" t="s">
        <v>156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83</v>
      </c>
      <c r="BK91" s="217">
        <f>ROUND(I91*H91,2)</f>
        <v>0</v>
      </c>
      <c r="BL91" s="18" t="s">
        <v>164</v>
      </c>
      <c r="BM91" s="216" t="s">
        <v>3329</v>
      </c>
    </row>
    <row r="92" s="2" customFormat="1" ht="16.5" customHeight="1">
      <c r="A92" s="39"/>
      <c r="B92" s="40"/>
      <c r="C92" s="256" t="s">
        <v>110</v>
      </c>
      <c r="D92" s="256" t="s">
        <v>299</v>
      </c>
      <c r="E92" s="257" t="s">
        <v>3330</v>
      </c>
      <c r="F92" s="258" t="s">
        <v>3331</v>
      </c>
      <c r="G92" s="259" t="s">
        <v>3332</v>
      </c>
      <c r="H92" s="260">
        <v>1400</v>
      </c>
      <c r="I92" s="261"/>
      <c r="J92" s="262">
        <f>ROUND(I92*H92,2)</f>
        <v>0</v>
      </c>
      <c r="K92" s="258" t="s">
        <v>19</v>
      </c>
      <c r="L92" s="263"/>
      <c r="M92" s="264" t="s">
        <v>19</v>
      </c>
      <c r="N92" s="265" t="s">
        <v>46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243</v>
      </c>
      <c r="AT92" s="216" t="s">
        <v>299</v>
      </c>
      <c r="AU92" s="216" t="s">
        <v>83</v>
      </c>
      <c r="AY92" s="18" t="s">
        <v>156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83</v>
      </c>
      <c r="BK92" s="217">
        <f>ROUND(I92*H92,2)</f>
        <v>0</v>
      </c>
      <c r="BL92" s="18" t="s">
        <v>164</v>
      </c>
      <c r="BM92" s="216" t="s">
        <v>3333</v>
      </c>
    </row>
    <row r="93" s="2" customFormat="1" ht="16.5" customHeight="1">
      <c r="A93" s="39"/>
      <c r="B93" s="40"/>
      <c r="C93" s="205" t="s">
        <v>270</v>
      </c>
      <c r="D93" s="205" t="s">
        <v>159</v>
      </c>
      <c r="E93" s="206" t="s">
        <v>3334</v>
      </c>
      <c r="F93" s="207" t="s">
        <v>3335</v>
      </c>
      <c r="G93" s="208" t="s">
        <v>295</v>
      </c>
      <c r="H93" s="209">
        <v>18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46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164</v>
      </c>
      <c r="AT93" s="216" t="s">
        <v>159</v>
      </c>
      <c r="AU93" s="216" t="s">
        <v>83</v>
      </c>
      <c r="AY93" s="18" t="s">
        <v>156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83</v>
      </c>
      <c r="BK93" s="217">
        <f>ROUND(I93*H93,2)</f>
        <v>0</v>
      </c>
      <c r="BL93" s="18" t="s">
        <v>164</v>
      </c>
      <c r="BM93" s="216" t="s">
        <v>3336</v>
      </c>
    </row>
    <row r="94" s="2" customFormat="1" ht="16.5" customHeight="1">
      <c r="A94" s="39"/>
      <c r="B94" s="40"/>
      <c r="C94" s="256" t="s">
        <v>292</v>
      </c>
      <c r="D94" s="256" t="s">
        <v>299</v>
      </c>
      <c r="E94" s="257" t="s">
        <v>3337</v>
      </c>
      <c r="F94" s="258" t="s">
        <v>3335</v>
      </c>
      <c r="G94" s="259" t="s">
        <v>295</v>
      </c>
      <c r="H94" s="260">
        <v>18</v>
      </c>
      <c r="I94" s="261"/>
      <c r="J94" s="262">
        <f>ROUND(I94*H94,2)</f>
        <v>0</v>
      </c>
      <c r="K94" s="258" t="s">
        <v>19</v>
      </c>
      <c r="L94" s="263"/>
      <c r="M94" s="264" t="s">
        <v>19</v>
      </c>
      <c r="N94" s="265" t="s">
        <v>46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243</v>
      </c>
      <c r="AT94" s="216" t="s">
        <v>299</v>
      </c>
      <c r="AU94" s="216" t="s">
        <v>83</v>
      </c>
      <c r="AY94" s="18" t="s">
        <v>156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83</v>
      </c>
      <c r="BK94" s="217">
        <f>ROUND(I94*H94,2)</f>
        <v>0</v>
      </c>
      <c r="BL94" s="18" t="s">
        <v>164</v>
      </c>
      <c r="BM94" s="216" t="s">
        <v>3338</v>
      </c>
    </row>
    <row r="95" s="2" customFormat="1" ht="16.5" customHeight="1">
      <c r="A95" s="39"/>
      <c r="B95" s="40"/>
      <c r="C95" s="205" t="s">
        <v>298</v>
      </c>
      <c r="D95" s="205" t="s">
        <v>159</v>
      </c>
      <c r="E95" s="206" t="s">
        <v>3339</v>
      </c>
      <c r="F95" s="207" t="s">
        <v>3340</v>
      </c>
      <c r="G95" s="208" t="s">
        <v>295</v>
      </c>
      <c r="H95" s="209">
        <v>14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46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164</v>
      </c>
      <c r="AT95" s="216" t="s">
        <v>159</v>
      </c>
      <c r="AU95" s="216" t="s">
        <v>83</v>
      </c>
      <c r="AY95" s="18" t="s">
        <v>156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83</v>
      </c>
      <c r="BK95" s="217">
        <f>ROUND(I95*H95,2)</f>
        <v>0</v>
      </c>
      <c r="BL95" s="18" t="s">
        <v>164</v>
      </c>
      <c r="BM95" s="216" t="s">
        <v>3341</v>
      </c>
    </row>
    <row r="96" s="2" customFormat="1" ht="16.5" customHeight="1">
      <c r="A96" s="39"/>
      <c r="B96" s="40"/>
      <c r="C96" s="256" t="s">
        <v>303</v>
      </c>
      <c r="D96" s="256" t="s">
        <v>299</v>
      </c>
      <c r="E96" s="257" t="s">
        <v>3342</v>
      </c>
      <c r="F96" s="258" t="s">
        <v>3340</v>
      </c>
      <c r="G96" s="259" t="s">
        <v>295</v>
      </c>
      <c r="H96" s="260">
        <v>14</v>
      </c>
      <c r="I96" s="261"/>
      <c r="J96" s="262">
        <f>ROUND(I96*H96,2)</f>
        <v>0</v>
      </c>
      <c r="K96" s="258" t="s">
        <v>19</v>
      </c>
      <c r="L96" s="263"/>
      <c r="M96" s="264" t="s">
        <v>19</v>
      </c>
      <c r="N96" s="265" t="s">
        <v>46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243</v>
      </c>
      <c r="AT96" s="216" t="s">
        <v>299</v>
      </c>
      <c r="AU96" s="216" t="s">
        <v>83</v>
      </c>
      <c r="AY96" s="18" t="s">
        <v>156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83</v>
      </c>
      <c r="BK96" s="217">
        <f>ROUND(I96*H96,2)</f>
        <v>0</v>
      </c>
      <c r="BL96" s="18" t="s">
        <v>164</v>
      </c>
      <c r="BM96" s="216" t="s">
        <v>3343</v>
      </c>
    </row>
    <row r="97" s="2" customFormat="1" ht="16.5" customHeight="1">
      <c r="A97" s="39"/>
      <c r="B97" s="40"/>
      <c r="C97" s="205" t="s">
        <v>8</v>
      </c>
      <c r="D97" s="205" t="s">
        <v>159</v>
      </c>
      <c r="E97" s="206" t="s">
        <v>3344</v>
      </c>
      <c r="F97" s="207" t="s">
        <v>3345</v>
      </c>
      <c r="G97" s="208" t="s">
        <v>295</v>
      </c>
      <c r="H97" s="209">
        <v>196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46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164</v>
      </c>
      <c r="AT97" s="216" t="s">
        <v>159</v>
      </c>
      <c r="AU97" s="216" t="s">
        <v>83</v>
      </c>
      <c r="AY97" s="18" t="s">
        <v>156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83</v>
      </c>
      <c r="BK97" s="217">
        <f>ROUND(I97*H97,2)</f>
        <v>0</v>
      </c>
      <c r="BL97" s="18" t="s">
        <v>164</v>
      </c>
      <c r="BM97" s="216" t="s">
        <v>3346</v>
      </c>
    </row>
    <row r="98" s="2" customFormat="1" ht="16.5" customHeight="1">
      <c r="A98" s="39"/>
      <c r="B98" s="40"/>
      <c r="C98" s="256" t="s">
        <v>321</v>
      </c>
      <c r="D98" s="256" t="s">
        <v>299</v>
      </c>
      <c r="E98" s="257" t="s">
        <v>3347</v>
      </c>
      <c r="F98" s="258" t="s">
        <v>3345</v>
      </c>
      <c r="G98" s="259" t="s">
        <v>295</v>
      </c>
      <c r="H98" s="260">
        <v>196</v>
      </c>
      <c r="I98" s="261"/>
      <c r="J98" s="262">
        <f>ROUND(I98*H98,2)</f>
        <v>0</v>
      </c>
      <c r="K98" s="258" t="s">
        <v>19</v>
      </c>
      <c r="L98" s="263"/>
      <c r="M98" s="264" t="s">
        <v>19</v>
      </c>
      <c r="N98" s="265" t="s">
        <v>46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243</v>
      </c>
      <c r="AT98" s="216" t="s">
        <v>299</v>
      </c>
      <c r="AU98" s="216" t="s">
        <v>83</v>
      </c>
      <c r="AY98" s="18" t="s">
        <v>156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83</v>
      </c>
      <c r="BK98" s="217">
        <f>ROUND(I98*H98,2)</f>
        <v>0</v>
      </c>
      <c r="BL98" s="18" t="s">
        <v>164</v>
      </c>
      <c r="BM98" s="216" t="s">
        <v>3348</v>
      </c>
    </row>
    <row r="99" s="2" customFormat="1" ht="16.5" customHeight="1">
      <c r="A99" s="39"/>
      <c r="B99" s="40"/>
      <c r="C99" s="205" t="s">
        <v>328</v>
      </c>
      <c r="D99" s="205" t="s">
        <v>159</v>
      </c>
      <c r="E99" s="206" t="s">
        <v>3349</v>
      </c>
      <c r="F99" s="207" t="s">
        <v>3350</v>
      </c>
      <c r="G99" s="208" t="s">
        <v>295</v>
      </c>
      <c r="H99" s="209">
        <v>122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46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164</v>
      </c>
      <c r="AT99" s="216" t="s">
        <v>159</v>
      </c>
      <c r="AU99" s="216" t="s">
        <v>83</v>
      </c>
      <c r="AY99" s="18" t="s">
        <v>156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83</v>
      </c>
      <c r="BK99" s="217">
        <f>ROUND(I99*H99,2)</f>
        <v>0</v>
      </c>
      <c r="BL99" s="18" t="s">
        <v>164</v>
      </c>
      <c r="BM99" s="216" t="s">
        <v>3351</v>
      </c>
    </row>
    <row r="100" s="2" customFormat="1" ht="16.5" customHeight="1">
      <c r="A100" s="39"/>
      <c r="B100" s="40"/>
      <c r="C100" s="256" t="s">
        <v>337</v>
      </c>
      <c r="D100" s="256" t="s">
        <v>299</v>
      </c>
      <c r="E100" s="257" t="s">
        <v>3352</v>
      </c>
      <c r="F100" s="258" t="s">
        <v>3350</v>
      </c>
      <c r="G100" s="259" t="s">
        <v>295</v>
      </c>
      <c r="H100" s="260">
        <v>122</v>
      </c>
      <c r="I100" s="261"/>
      <c r="J100" s="262">
        <f>ROUND(I100*H100,2)</f>
        <v>0</v>
      </c>
      <c r="K100" s="258" t="s">
        <v>19</v>
      </c>
      <c r="L100" s="263"/>
      <c r="M100" s="264" t="s">
        <v>19</v>
      </c>
      <c r="N100" s="265" t="s">
        <v>46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243</v>
      </c>
      <c r="AT100" s="216" t="s">
        <v>299</v>
      </c>
      <c r="AU100" s="216" t="s">
        <v>83</v>
      </c>
      <c r="AY100" s="18" t="s">
        <v>156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83</v>
      </c>
      <c r="BK100" s="217">
        <f>ROUND(I100*H100,2)</f>
        <v>0</v>
      </c>
      <c r="BL100" s="18" t="s">
        <v>164</v>
      </c>
      <c r="BM100" s="216" t="s">
        <v>3353</v>
      </c>
    </row>
    <row r="101" s="2" customFormat="1" ht="16.5" customHeight="1">
      <c r="A101" s="39"/>
      <c r="B101" s="40"/>
      <c r="C101" s="205" t="s">
        <v>343</v>
      </c>
      <c r="D101" s="205" t="s">
        <v>159</v>
      </c>
      <c r="E101" s="206" t="s">
        <v>3354</v>
      </c>
      <c r="F101" s="207" t="s">
        <v>3355</v>
      </c>
      <c r="G101" s="208" t="s">
        <v>317</v>
      </c>
      <c r="H101" s="209">
        <v>490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46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164</v>
      </c>
      <c r="AT101" s="216" t="s">
        <v>159</v>
      </c>
      <c r="AU101" s="216" t="s">
        <v>83</v>
      </c>
      <c r="AY101" s="18" t="s">
        <v>156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83</v>
      </c>
      <c r="BK101" s="217">
        <f>ROUND(I101*H101,2)</f>
        <v>0</v>
      </c>
      <c r="BL101" s="18" t="s">
        <v>164</v>
      </c>
      <c r="BM101" s="216" t="s">
        <v>3356</v>
      </c>
    </row>
    <row r="102" s="2" customFormat="1" ht="16.5" customHeight="1">
      <c r="A102" s="39"/>
      <c r="B102" s="40"/>
      <c r="C102" s="256" t="s">
        <v>349</v>
      </c>
      <c r="D102" s="256" t="s">
        <v>299</v>
      </c>
      <c r="E102" s="257" t="s">
        <v>3357</v>
      </c>
      <c r="F102" s="258" t="s">
        <v>3355</v>
      </c>
      <c r="G102" s="259" t="s">
        <v>317</v>
      </c>
      <c r="H102" s="260">
        <v>490</v>
      </c>
      <c r="I102" s="261"/>
      <c r="J102" s="262">
        <f>ROUND(I102*H102,2)</f>
        <v>0</v>
      </c>
      <c r="K102" s="258" t="s">
        <v>19</v>
      </c>
      <c r="L102" s="263"/>
      <c r="M102" s="264" t="s">
        <v>19</v>
      </c>
      <c r="N102" s="265" t="s">
        <v>46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243</v>
      </c>
      <c r="AT102" s="216" t="s">
        <v>299</v>
      </c>
      <c r="AU102" s="216" t="s">
        <v>83</v>
      </c>
      <c r="AY102" s="18" t="s">
        <v>156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83</v>
      </c>
      <c r="BK102" s="217">
        <f>ROUND(I102*H102,2)</f>
        <v>0</v>
      </c>
      <c r="BL102" s="18" t="s">
        <v>164</v>
      </c>
      <c r="BM102" s="216" t="s">
        <v>3358</v>
      </c>
    </row>
    <row r="103" s="2" customFormat="1" ht="16.5" customHeight="1">
      <c r="A103" s="39"/>
      <c r="B103" s="40"/>
      <c r="C103" s="256" t="s">
        <v>7</v>
      </c>
      <c r="D103" s="256" t="s">
        <v>299</v>
      </c>
      <c r="E103" s="257" t="s">
        <v>3359</v>
      </c>
      <c r="F103" s="258" t="s">
        <v>3360</v>
      </c>
      <c r="G103" s="259" t="s">
        <v>317</v>
      </c>
      <c r="H103" s="260">
        <v>490</v>
      </c>
      <c r="I103" s="261"/>
      <c r="J103" s="262">
        <f>ROUND(I103*H103,2)</f>
        <v>0</v>
      </c>
      <c r="K103" s="258" t="s">
        <v>19</v>
      </c>
      <c r="L103" s="263"/>
      <c r="M103" s="264" t="s">
        <v>19</v>
      </c>
      <c r="N103" s="265" t="s">
        <v>46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243</v>
      </c>
      <c r="AT103" s="216" t="s">
        <v>299</v>
      </c>
      <c r="AU103" s="216" t="s">
        <v>83</v>
      </c>
      <c r="AY103" s="18" t="s">
        <v>156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83</v>
      </c>
      <c r="BK103" s="217">
        <f>ROUND(I103*H103,2)</f>
        <v>0</v>
      </c>
      <c r="BL103" s="18" t="s">
        <v>164</v>
      </c>
      <c r="BM103" s="216" t="s">
        <v>3361</v>
      </c>
    </row>
    <row r="104" s="2" customFormat="1" ht="16.5" customHeight="1">
      <c r="A104" s="39"/>
      <c r="B104" s="40"/>
      <c r="C104" s="205" t="s">
        <v>363</v>
      </c>
      <c r="D104" s="205" t="s">
        <v>159</v>
      </c>
      <c r="E104" s="206" t="s">
        <v>3362</v>
      </c>
      <c r="F104" s="207" t="s">
        <v>3363</v>
      </c>
      <c r="G104" s="208" t="s">
        <v>317</v>
      </c>
      <c r="H104" s="209">
        <v>490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46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164</v>
      </c>
      <c r="AT104" s="216" t="s">
        <v>159</v>
      </c>
      <c r="AU104" s="216" t="s">
        <v>83</v>
      </c>
      <c r="AY104" s="18" t="s">
        <v>156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83</v>
      </c>
      <c r="BK104" s="217">
        <f>ROUND(I104*H104,2)</f>
        <v>0</v>
      </c>
      <c r="BL104" s="18" t="s">
        <v>164</v>
      </c>
      <c r="BM104" s="216" t="s">
        <v>3364</v>
      </c>
    </row>
    <row r="105" s="2" customFormat="1" ht="16.5" customHeight="1">
      <c r="A105" s="39"/>
      <c r="B105" s="40"/>
      <c r="C105" s="256" t="s">
        <v>368</v>
      </c>
      <c r="D105" s="256" t="s">
        <v>299</v>
      </c>
      <c r="E105" s="257" t="s">
        <v>3365</v>
      </c>
      <c r="F105" s="258" t="s">
        <v>3363</v>
      </c>
      <c r="G105" s="259" t="s">
        <v>317</v>
      </c>
      <c r="H105" s="260">
        <v>490</v>
      </c>
      <c r="I105" s="261"/>
      <c r="J105" s="262">
        <f>ROUND(I105*H105,2)</f>
        <v>0</v>
      </c>
      <c r="K105" s="258" t="s">
        <v>19</v>
      </c>
      <c r="L105" s="263"/>
      <c r="M105" s="264" t="s">
        <v>19</v>
      </c>
      <c r="N105" s="265" t="s">
        <v>46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243</v>
      </c>
      <c r="AT105" s="216" t="s">
        <v>299</v>
      </c>
      <c r="AU105" s="216" t="s">
        <v>83</v>
      </c>
      <c r="AY105" s="18" t="s">
        <v>156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83</v>
      </c>
      <c r="BK105" s="217">
        <f>ROUND(I105*H105,2)</f>
        <v>0</v>
      </c>
      <c r="BL105" s="18" t="s">
        <v>164</v>
      </c>
      <c r="BM105" s="216" t="s">
        <v>3366</v>
      </c>
    </row>
    <row r="106" s="2" customFormat="1" ht="16.5" customHeight="1">
      <c r="A106" s="39"/>
      <c r="B106" s="40"/>
      <c r="C106" s="205" t="s">
        <v>374</v>
      </c>
      <c r="D106" s="205" t="s">
        <v>159</v>
      </c>
      <c r="E106" s="206" t="s">
        <v>3367</v>
      </c>
      <c r="F106" s="207" t="s">
        <v>3368</v>
      </c>
      <c r="G106" s="208" t="s">
        <v>295</v>
      </c>
      <c r="H106" s="209">
        <v>2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46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164</v>
      </c>
      <c r="AT106" s="216" t="s">
        <v>159</v>
      </c>
      <c r="AU106" s="216" t="s">
        <v>83</v>
      </c>
      <c r="AY106" s="18" t="s">
        <v>156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83</v>
      </c>
      <c r="BK106" s="217">
        <f>ROUND(I106*H106,2)</f>
        <v>0</v>
      </c>
      <c r="BL106" s="18" t="s">
        <v>164</v>
      </c>
      <c r="BM106" s="216" t="s">
        <v>3369</v>
      </c>
    </row>
    <row r="107" s="2" customFormat="1" ht="16.5" customHeight="1">
      <c r="A107" s="39"/>
      <c r="B107" s="40"/>
      <c r="C107" s="256" t="s">
        <v>379</v>
      </c>
      <c r="D107" s="256" t="s">
        <v>299</v>
      </c>
      <c r="E107" s="257" t="s">
        <v>3370</v>
      </c>
      <c r="F107" s="258" t="s">
        <v>3368</v>
      </c>
      <c r="G107" s="259" t="s">
        <v>295</v>
      </c>
      <c r="H107" s="260">
        <v>2</v>
      </c>
      <c r="I107" s="261"/>
      <c r="J107" s="262">
        <f>ROUND(I107*H107,2)</f>
        <v>0</v>
      </c>
      <c r="K107" s="258" t="s">
        <v>19</v>
      </c>
      <c r="L107" s="263"/>
      <c r="M107" s="264" t="s">
        <v>19</v>
      </c>
      <c r="N107" s="265" t="s">
        <v>46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243</v>
      </c>
      <c r="AT107" s="216" t="s">
        <v>299</v>
      </c>
      <c r="AU107" s="216" t="s">
        <v>83</v>
      </c>
      <c r="AY107" s="18" t="s">
        <v>156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83</v>
      </c>
      <c r="BK107" s="217">
        <f>ROUND(I107*H107,2)</f>
        <v>0</v>
      </c>
      <c r="BL107" s="18" t="s">
        <v>164</v>
      </c>
      <c r="BM107" s="216" t="s">
        <v>3371</v>
      </c>
    </row>
    <row r="108" s="2" customFormat="1" ht="16.5" customHeight="1">
      <c r="A108" s="39"/>
      <c r="B108" s="40"/>
      <c r="C108" s="205" t="s">
        <v>385</v>
      </c>
      <c r="D108" s="205" t="s">
        <v>159</v>
      </c>
      <c r="E108" s="206" t="s">
        <v>3372</v>
      </c>
      <c r="F108" s="207" t="s">
        <v>3373</v>
      </c>
      <c r="G108" s="208" t="s">
        <v>295</v>
      </c>
      <c r="H108" s="209">
        <v>2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46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164</v>
      </c>
      <c r="AT108" s="216" t="s">
        <v>159</v>
      </c>
      <c r="AU108" s="216" t="s">
        <v>83</v>
      </c>
      <c r="AY108" s="18" t="s">
        <v>156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83</v>
      </c>
      <c r="BK108" s="217">
        <f>ROUND(I108*H108,2)</f>
        <v>0</v>
      </c>
      <c r="BL108" s="18" t="s">
        <v>164</v>
      </c>
      <c r="BM108" s="216" t="s">
        <v>3374</v>
      </c>
    </row>
    <row r="109" s="2" customFormat="1" ht="16.5" customHeight="1">
      <c r="A109" s="39"/>
      <c r="B109" s="40"/>
      <c r="C109" s="205" t="s">
        <v>390</v>
      </c>
      <c r="D109" s="205" t="s">
        <v>159</v>
      </c>
      <c r="E109" s="206" t="s">
        <v>3375</v>
      </c>
      <c r="F109" s="207" t="s">
        <v>3376</v>
      </c>
      <c r="G109" s="208" t="s">
        <v>295</v>
      </c>
      <c r="H109" s="209">
        <v>8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46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164</v>
      </c>
      <c r="AT109" s="216" t="s">
        <v>159</v>
      </c>
      <c r="AU109" s="216" t="s">
        <v>83</v>
      </c>
      <c r="AY109" s="18" t="s">
        <v>156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83</v>
      </c>
      <c r="BK109" s="217">
        <f>ROUND(I109*H109,2)</f>
        <v>0</v>
      </c>
      <c r="BL109" s="18" t="s">
        <v>164</v>
      </c>
      <c r="BM109" s="216" t="s">
        <v>3377</v>
      </c>
    </row>
    <row r="110" s="2" customFormat="1" ht="16.5" customHeight="1">
      <c r="A110" s="39"/>
      <c r="B110" s="40"/>
      <c r="C110" s="205" t="s">
        <v>397</v>
      </c>
      <c r="D110" s="205" t="s">
        <v>159</v>
      </c>
      <c r="E110" s="206" t="s">
        <v>3378</v>
      </c>
      <c r="F110" s="207" t="s">
        <v>3379</v>
      </c>
      <c r="G110" s="208" t="s">
        <v>295</v>
      </c>
      <c r="H110" s="209">
        <v>2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46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164</v>
      </c>
      <c r="AT110" s="216" t="s">
        <v>159</v>
      </c>
      <c r="AU110" s="216" t="s">
        <v>83</v>
      </c>
      <c r="AY110" s="18" t="s">
        <v>156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83</v>
      </c>
      <c r="BK110" s="217">
        <f>ROUND(I110*H110,2)</f>
        <v>0</v>
      </c>
      <c r="BL110" s="18" t="s">
        <v>164</v>
      </c>
      <c r="BM110" s="216" t="s">
        <v>3380</v>
      </c>
    </row>
    <row r="111" s="2" customFormat="1" ht="16.5" customHeight="1">
      <c r="A111" s="39"/>
      <c r="B111" s="40"/>
      <c r="C111" s="205" t="s">
        <v>406</v>
      </c>
      <c r="D111" s="205" t="s">
        <v>159</v>
      </c>
      <c r="E111" s="206" t="s">
        <v>3381</v>
      </c>
      <c r="F111" s="207" t="s">
        <v>3382</v>
      </c>
      <c r="G111" s="208" t="s">
        <v>295</v>
      </c>
      <c r="H111" s="209">
        <v>2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46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164</v>
      </c>
      <c r="AT111" s="216" t="s">
        <v>159</v>
      </c>
      <c r="AU111" s="216" t="s">
        <v>83</v>
      </c>
      <c r="AY111" s="18" t="s">
        <v>156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83</v>
      </c>
      <c r="BK111" s="217">
        <f>ROUND(I111*H111,2)</f>
        <v>0</v>
      </c>
      <c r="BL111" s="18" t="s">
        <v>164</v>
      </c>
      <c r="BM111" s="216" t="s">
        <v>3383</v>
      </c>
    </row>
    <row r="112" s="2" customFormat="1" ht="16.5" customHeight="1">
      <c r="A112" s="39"/>
      <c r="B112" s="40"/>
      <c r="C112" s="256" t="s">
        <v>411</v>
      </c>
      <c r="D112" s="256" t="s">
        <v>299</v>
      </c>
      <c r="E112" s="257" t="s">
        <v>3384</v>
      </c>
      <c r="F112" s="258" t="s">
        <v>3382</v>
      </c>
      <c r="G112" s="259" t="s">
        <v>295</v>
      </c>
      <c r="H112" s="260">
        <v>2</v>
      </c>
      <c r="I112" s="261"/>
      <c r="J112" s="262">
        <f>ROUND(I112*H112,2)</f>
        <v>0</v>
      </c>
      <c r="K112" s="258" t="s">
        <v>19</v>
      </c>
      <c r="L112" s="263"/>
      <c r="M112" s="264" t="s">
        <v>19</v>
      </c>
      <c r="N112" s="265" t="s">
        <v>46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243</v>
      </c>
      <c r="AT112" s="216" t="s">
        <v>299</v>
      </c>
      <c r="AU112" s="216" t="s">
        <v>83</v>
      </c>
      <c r="AY112" s="18" t="s">
        <v>156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83</v>
      </c>
      <c r="BK112" s="217">
        <f>ROUND(I112*H112,2)</f>
        <v>0</v>
      </c>
      <c r="BL112" s="18" t="s">
        <v>164</v>
      </c>
      <c r="BM112" s="216" t="s">
        <v>3385</v>
      </c>
    </row>
    <row r="113" s="2" customFormat="1" ht="16.5" customHeight="1">
      <c r="A113" s="39"/>
      <c r="B113" s="40"/>
      <c r="C113" s="205" t="s">
        <v>417</v>
      </c>
      <c r="D113" s="205" t="s">
        <v>159</v>
      </c>
      <c r="E113" s="206" t="s">
        <v>3386</v>
      </c>
      <c r="F113" s="207" t="s">
        <v>3387</v>
      </c>
      <c r="G113" s="208" t="s">
        <v>295</v>
      </c>
      <c r="H113" s="209">
        <v>2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46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164</v>
      </c>
      <c r="AT113" s="216" t="s">
        <v>159</v>
      </c>
      <c r="AU113" s="216" t="s">
        <v>83</v>
      </c>
      <c r="AY113" s="18" t="s">
        <v>156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83</v>
      </c>
      <c r="BK113" s="217">
        <f>ROUND(I113*H113,2)</f>
        <v>0</v>
      </c>
      <c r="BL113" s="18" t="s">
        <v>164</v>
      </c>
      <c r="BM113" s="216" t="s">
        <v>3388</v>
      </c>
    </row>
    <row r="114" s="2" customFormat="1" ht="16.5" customHeight="1">
      <c r="A114" s="39"/>
      <c r="B114" s="40"/>
      <c r="C114" s="256" t="s">
        <v>414</v>
      </c>
      <c r="D114" s="256" t="s">
        <v>299</v>
      </c>
      <c r="E114" s="257" t="s">
        <v>3389</v>
      </c>
      <c r="F114" s="258" t="s">
        <v>3387</v>
      </c>
      <c r="G114" s="259" t="s">
        <v>295</v>
      </c>
      <c r="H114" s="260">
        <v>2</v>
      </c>
      <c r="I114" s="261"/>
      <c r="J114" s="262">
        <f>ROUND(I114*H114,2)</f>
        <v>0</v>
      </c>
      <c r="K114" s="258" t="s">
        <v>19</v>
      </c>
      <c r="L114" s="263"/>
      <c r="M114" s="264" t="s">
        <v>19</v>
      </c>
      <c r="N114" s="265" t="s">
        <v>46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243</v>
      </c>
      <c r="AT114" s="216" t="s">
        <v>299</v>
      </c>
      <c r="AU114" s="216" t="s">
        <v>83</v>
      </c>
      <c r="AY114" s="18" t="s">
        <v>156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83</v>
      </c>
      <c r="BK114" s="217">
        <f>ROUND(I114*H114,2)</f>
        <v>0</v>
      </c>
      <c r="BL114" s="18" t="s">
        <v>164</v>
      </c>
      <c r="BM114" s="216" t="s">
        <v>3390</v>
      </c>
    </row>
    <row r="115" s="2" customFormat="1" ht="24.15" customHeight="1">
      <c r="A115" s="39"/>
      <c r="B115" s="40"/>
      <c r="C115" s="205" t="s">
        <v>426</v>
      </c>
      <c r="D115" s="205" t="s">
        <v>159</v>
      </c>
      <c r="E115" s="206" t="s">
        <v>3391</v>
      </c>
      <c r="F115" s="207" t="s">
        <v>3392</v>
      </c>
      <c r="G115" s="208" t="s">
        <v>295</v>
      </c>
      <c r="H115" s="209">
        <v>1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46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164</v>
      </c>
      <c r="AT115" s="216" t="s">
        <v>159</v>
      </c>
      <c r="AU115" s="216" t="s">
        <v>83</v>
      </c>
      <c r="AY115" s="18" t="s">
        <v>156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83</v>
      </c>
      <c r="BK115" s="217">
        <f>ROUND(I115*H115,2)</f>
        <v>0</v>
      </c>
      <c r="BL115" s="18" t="s">
        <v>164</v>
      </c>
      <c r="BM115" s="216" t="s">
        <v>3393</v>
      </c>
    </row>
    <row r="116" s="2" customFormat="1" ht="24.15" customHeight="1">
      <c r="A116" s="39"/>
      <c r="B116" s="40"/>
      <c r="C116" s="256" t="s">
        <v>434</v>
      </c>
      <c r="D116" s="256" t="s">
        <v>299</v>
      </c>
      <c r="E116" s="257" t="s">
        <v>3394</v>
      </c>
      <c r="F116" s="258" t="s">
        <v>3392</v>
      </c>
      <c r="G116" s="259" t="s">
        <v>295</v>
      </c>
      <c r="H116" s="260">
        <v>1</v>
      </c>
      <c r="I116" s="261"/>
      <c r="J116" s="262">
        <f>ROUND(I116*H116,2)</f>
        <v>0</v>
      </c>
      <c r="K116" s="258" t="s">
        <v>19</v>
      </c>
      <c r="L116" s="263"/>
      <c r="M116" s="264" t="s">
        <v>19</v>
      </c>
      <c r="N116" s="265" t="s">
        <v>46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243</v>
      </c>
      <c r="AT116" s="216" t="s">
        <v>299</v>
      </c>
      <c r="AU116" s="216" t="s">
        <v>83</v>
      </c>
      <c r="AY116" s="18" t="s">
        <v>156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83</v>
      </c>
      <c r="BK116" s="217">
        <f>ROUND(I116*H116,2)</f>
        <v>0</v>
      </c>
      <c r="BL116" s="18" t="s">
        <v>164</v>
      </c>
      <c r="BM116" s="216" t="s">
        <v>3395</v>
      </c>
    </row>
    <row r="117" s="2" customFormat="1" ht="37.8" customHeight="1">
      <c r="A117" s="39"/>
      <c r="B117" s="40"/>
      <c r="C117" s="205" t="s">
        <v>440</v>
      </c>
      <c r="D117" s="205" t="s">
        <v>159</v>
      </c>
      <c r="E117" s="206" t="s">
        <v>3396</v>
      </c>
      <c r="F117" s="207" t="s">
        <v>3397</v>
      </c>
      <c r="G117" s="208" t="s">
        <v>295</v>
      </c>
      <c r="H117" s="209">
        <v>1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46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164</v>
      </c>
      <c r="AT117" s="216" t="s">
        <v>159</v>
      </c>
      <c r="AU117" s="216" t="s">
        <v>83</v>
      </c>
      <c r="AY117" s="18" t="s">
        <v>156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83</v>
      </c>
      <c r="BK117" s="217">
        <f>ROUND(I117*H117,2)</f>
        <v>0</v>
      </c>
      <c r="BL117" s="18" t="s">
        <v>164</v>
      </c>
      <c r="BM117" s="216" t="s">
        <v>3398</v>
      </c>
    </row>
    <row r="118" s="2" customFormat="1" ht="37.8" customHeight="1">
      <c r="A118" s="39"/>
      <c r="B118" s="40"/>
      <c r="C118" s="256" t="s">
        <v>445</v>
      </c>
      <c r="D118" s="256" t="s">
        <v>299</v>
      </c>
      <c r="E118" s="257" t="s">
        <v>3399</v>
      </c>
      <c r="F118" s="258" t="s">
        <v>3400</v>
      </c>
      <c r="G118" s="259" t="s">
        <v>295</v>
      </c>
      <c r="H118" s="260">
        <v>1</v>
      </c>
      <c r="I118" s="261"/>
      <c r="J118" s="262">
        <f>ROUND(I118*H118,2)</f>
        <v>0</v>
      </c>
      <c r="K118" s="258" t="s">
        <v>19</v>
      </c>
      <c r="L118" s="263"/>
      <c r="M118" s="264" t="s">
        <v>19</v>
      </c>
      <c r="N118" s="265" t="s">
        <v>46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243</v>
      </c>
      <c r="AT118" s="216" t="s">
        <v>299</v>
      </c>
      <c r="AU118" s="216" t="s">
        <v>83</v>
      </c>
      <c r="AY118" s="18" t="s">
        <v>156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83</v>
      </c>
      <c r="BK118" s="217">
        <f>ROUND(I118*H118,2)</f>
        <v>0</v>
      </c>
      <c r="BL118" s="18" t="s">
        <v>164</v>
      </c>
      <c r="BM118" s="216" t="s">
        <v>3401</v>
      </c>
    </row>
    <row r="119" s="2" customFormat="1" ht="37.8" customHeight="1">
      <c r="A119" s="39"/>
      <c r="B119" s="40"/>
      <c r="C119" s="205" t="s">
        <v>450</v>
      </c>
      <c r="D119" s="205" t="s">
        <v>159</v>
      </c>
      <c r="E119" s="206" t="s">
        <v>3402</v>
      </c>
      <c r="F119" s="207" t="s">
        <v>3403</v>
      </c>
      <c r="G119" s="208" t="s">
        <v>295</v>
      </c>
      <c r="H119" s="209">
        <v>10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46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164</v>
      </c>
      <c r="AT119" s="216" t="s">
        <v>159</v>
      </c>
      <c r="AU119" s="216" t="s">
        <v>83</v>
      </c>
      <c r="AY119" s="18" t="s">
        <v>156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83</v>
      </c>
      <c r="BK119" s="217">
        <f>ROUND(I119*H119,2)</f>
        <v>0</v>
      </c>
      <c r="BL119" s="18" t="s">
        <v>164</v>
      </c>
      <c r="BM119" s="216" t="s">
        <v>3404</v>
      </c>
    </row>
    <row r="120" s="2" customFormat="1" ht="37.8" customHeight="1">
      <c r="A120" s="39"/>
      <c r="B120" s="40"/>
      <c r="C120" s="256" t="s">
        <v>454</v>
      </c>
      <c r="D120" s="256" t="s">
        <v>299</v>
      </c>
      <c r="E120" s="257" t="s">
        <v>3405</v>
      </c>
      <c r="F120" s="258" t="s">
        <v>3403</v>
      </c>
      <c r="G120" s="259" t="s">
        <v>295</v>
      </c>
      <c r="H120" s="260">
        <v>10</v>
      </c>
      <c r="I120" s="261"/>
      <c r="J120" s="262">
        <f>ROUND(I120*H120,2)</f>
        <v>0</v>
      </c>
      <c r="K120" s="258" t="s">
        <v>19</v>
      </c>
      <c r="L120" s="263"/>
      <c r="M120" s="264" t="s">
        <v>19</v>
      </c>
      <c r="N120" s="265" t="s">
        <v>46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243</v>
      </c>
      <c r="AT120" s="216" t="s">
        <v>299</v>
      </c>
      <c r="AU120" s="216" t="s">
        <v>83</v>
      </c>
      <c r="AY120" s="18" t="s">
        <v>156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83</v>
      </c>
      <c r="BK120" s="217">
        <f>ROUND(I120*H120,2)</f>
        <v>0</v>
      </c>
      <c r="BL120" s="18" t="s">
        <v>164</v>
      </c>
      <c r="BM120" s="216" t="s">
        <v>3406</v>
      </c>
    </row>
    <row r="121" s="2" customFormat="1" ht="37.8" customHeight="1">
      <c r="A121" s="39"/>
      <c r="B121" s="40"/>
      <c r="C121" s="205" t="s">
        <v>458</v>
      </c>
      <c r="D121" s="205" t="s">
        <v>159</v>
      </c>
      <c r="E121" s="206" t="s">
        <v>3407</v>
      </c>
      <c r="F121" s="207" t="s">
        <v>3408</v>
      </c>
      <c r="G121" s="208" t="s">
        <v>295</v>
      </c>
      <c r="H121" s="209">
        <v>2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46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164</v>
      </c>
      <c r="AT121" s="216" t="s">
        <v>159</v>
      </c>
      <c r="AU121" s="216" t="s">
        <v>83</v>
      </c>
      <c r="AY121" s="18" t="s">
        <v>156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83</v>
      </c>
      <c r="BK121" s="217">
        <f>ROUND(I121*H121,2)</f>
        <v>0</v>
      </c>
      <c r="BL121" s="18" t="s">
        <v>164</v>
      </c>
      <c r="BM121" s="216" t="s">
        <v>3409</v>
      </c>
    </row>
    <row r="122" s="2" customFormat="1" ht="37.8" customHeight="1">
      <c r="A122" s="39"/>
      <c r="B122" s="40"/>
      <c r="C122" s="256" t="s">
        <v>462</v>
      </c>
      <c r="D122" s="256" t="s">
        <v>299</v>
      </c>
      <c r="E122" s="257" t="s">
        <v>3410</v>
      </c>
      <c r="F122" s="258" t="s">
        <v>3408</v>
      </c>
      <c r="G122" s="259" t="s">
        <v>295</v>
      </c>
      <c r="H122" s="260">
        <v>2</v>
      </c>
      <c r="I122" s="261"/>
      <c r="J122" s="262">
        <f>ROUND(I122*H122,2)</f>
        <v>0</v>
      </c>
      <c r="K122" s="258" t="s">
        <v>19</v>
      </c>
      <c r="L122" s="263"/>
      <c r="M122" s="264" t="s">
        <v>19</v>
      </c>
      <c r="N122" s="265" t="s">
        <v>46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243</v>
      </c>
      <c r="AT122" s="216" t="s">
        <v>299</v>
      </c>
      <c r="AU122" s="216" t="s">
        <v>83</v>
      </c>
      <c r="AY122" s="18" t="s">
        <v>156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83</v>
      </c>
      <c r="BK122" s="217">
        <f>ROUND(I122*H122,2)</f>
        <v>0</v>
      </c>
      <c r="BL122" s="18" t="s">
        <v>164</v>
      </c>
      <c r="BM122" s="216" t="s">
        <v>3411</v>
      </c>
    </row>
    <row r="123" s="12" customFormat="1" ht="25.92" customHeight="1">
      <c r="A123" s="12"/>
      <c r="B123" s="189"/>
      <c r="C123" s="190"/>
      <c r="D123" s="191" t="s">
        <v>74</v>
      </c>
      <c r="E123" s="192" t="s">
        <v>3296</v>
      </c>
      <c r="F123" s="192" t="s">
        <v>1676</v>
      </c>
      <c r="G123" s="190"/>
      <c r="H123" s="190"/>
      <c r="I123" s="193"/>
      <c r="J123" s="194">
        <f>BK123</f>
        <v>0</v>
      </c>
      <c r="K123" s="190"/>
      <c r="L123" s="195"/>
      <c r="M123" s="196"/>
      <c r="N123" s="197"/>
      <c r="O123" s="197"/>
      <c r="P123" s="198">
        <f>SUM(P124:P127)</f>
        <v>0</v>
      </c>
      <c r="Q123" s="197"/>
      <c r="R123" s="198">
        <f>SUM(R124:R127)</f>
        <v>0</v>
      </c>
      <c r="S123" s="197"/>
      <c r="T123" s="199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0" t="s">
        <v>164</v>
      </c>
      <c r="AT123" s="201" t="s">
        <v>74</v>
      </c>
      <c r="AU123" s="201" t="s">
        <v>75</v>
      </c>
      <c r="AY123" s="200" t="s">
        <v>156</v>
      </c>
      <c r="BK123" s="202">
        <f>SUM(BK124:BK127)</f>
        <v>0</v>
      </c>
    </row>
    <row r="124" s="2" customFormat="1" ht="16.5" customHeight="1">
      <c r="A124" s="39"/>
      <c r="B124" s="40"/>
      <c r="C124" s="205" t="s">
        <v>466</v>
      </c>
      <c r="D124" s="205" t="s">
        <v>159</v>
      </c>
      <c r="E124" s="206" t="s">
        <v>3412</v>
      </c>
      <c r="F124" s="207" t="s">
        <v>3413</v>
      </c>
      <c r="G124" s="208" t="s">
        <v>1186</v>
      </c>
      <c r="H124" s="209">
        <v>1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46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164</v>
      </c>
      <c r="AT124" s="216" t="s">
        <v>159</v>
      </c>
      <c r="AU124" s="216" t="s">
        <v>83</v>
      </c>
      <c r="AY124" s="18" t="s">
        <v>156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83</v>
      </c>
      <c r="BK124" s="217">
        <f>ROUND(I124*H124,2)</f>
        <v>0</v>
      </c>
      <c r="BL124" s="18" t="s">
        <v>164</v>
      </c>
      <c r="BM124" s="216" t="s">
        <v>3414</v>
      </c>
    </row>
    <row r="125" s="2" customFormat="1" ht="16.5" customHeight="1">
      <c r="A125" s="39"/>
      <c r="B125" s="40"/>
      <c r="C125" s="205" t="s">
        <v>470</v>
      </c>
      <c r="D125" s="205" t="s">
        <v>159</v>
      </c>
      <c r="E125" s="206" t="s">
        <v>3415</v>
      </c>
      <c r="F125" s="207" t="s">
        <v>3416</v>
      </c>
      <c r="G125" s="208" t="s">
        <v>1186</v>
      </c>
      <c r="H125" s="209">
        <v>1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46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164</v>
      </c>
      <c r="AT125" s="216" t="s">
        <v>159</v>
      </c>
      <c r="AU125" s="216" t="s">
        <v>83</v>
      </c>
      <c r="AY125" s="18" t="s">
        <v>156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83</v>
      </c>
      <c r="BK125" s="217">
        <f>ROUND(I125*H125,2)</f>
        <v>0</v>
      </c>
      <c r="BL125" s="18" t="s">
        <v>164</v>
      </c>
      <c r="BM125" s="216" t="s">
        <v>3417</v>
      </c>
    </row>
    <row r="126" s="2" customFormat="1" ht="16.5" customHeight="1">
      <c r="A126" s="39"/>
      <c r="B126" s="40"/>
      <c r="C126" s="205" t="s">
        <v>475</v>
      </c>
      <c r="D126" s="205" t="s">
        <v>159</v>
      </c>
      <c r="E126" s="206" t="s">
        <v>3418</v>
      </c>
      <c r="F126" s="207" t="s">
        <v>3419</v>
      </c>
      <c r="G126" s="208" t="s">
        <v>1186</v>
      </c>
      <c r="H126" s="209">
        <v>1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46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164</v>
      </c>
      <c r="AT126" s="216" t="s">
        <v>159</v>
      </c>
      <c r="AU126" s="216" t="s">
        <v>83</v>
      </c>
      <c r="AY126" s="18" t="s">
        <v>156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83</v>
      </c>
      <c r="BK126" s="217">
        <f>ROUND(I126*H126,2)</f>
        <v>0</v>
      </c>
      <c r="BL126" s="18" t="s">
        <v>164</v>
      </c>
      <c r="BM126" s="216" t="s">
        <v>3420</v>
      </c>
    </row>
    <row r="127" s="2" customFormat="1" ht="16.5" customHeight="1">
      <c r="A127" s="39"/>
      <c r="B127" s="40"/>
      <c r="C127" s="205" t="s">
        <v>480</v>
      </c>
      <c r="D127" s="205" t="s">
        <v>159</v>
      </c>
      <c r="E127" s="206" t="s">
        <v>3421</v>
      </c>
      <c r="F127" s="207" t="s">
        <v>3422</v>
      </c>
      <c r="G127" s="208" t="s">
        <v>1186</v>
      </c>
      <c r="H127" s="209">
        <v>1</v>
      </c>
      <c r="I127" s="210"/>
      <c r="J127" s="211">
        <f>ROUND(I127*H127,2)</f>
        <v>0</v>
      </c>
      <c r="K127" s="207" t="s">
        <v>19</v>
      </c>
      <c r="L127" s="45"/>
      <c r="M127" s="273" t="s">
        <v>19</v>
      </c>
      <c r="N127" s="274" t="s">
        <v>46</v>
      </c>
      <c r="O127" s="270"/>
      <c r="P127" s="271">
        <f>O127*H127</f>
        <v>0</v>
      </c>
      <c r="Q127" s="271">
        <v>0</v>
      </c>
      <c r="R127" s="271">
        <f>Q127*H127</f>
        <v>0</v>
      </c>
      <c r="S127" s="271">
        <v>0</v>
      </c>
      <c r="T127" s="272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164</v>
      </c>
      <c r="AT127" s="216" t="s">
        <v>159</v>
      </c>
      <c r="AU127" s="216" t="s">
        <v>83</v>
      </c>
      <c r="AY127" s="18" t="s">
        <v>156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83</v>
      </c>
      <c r="BK127" s="217">
        <f>ROUND(I127*H127,2)</f>
        <v>0</v>
      </c>
      <c r="BL127" s="18" t="s">
        <v>164</v>
      </c>
      <c r="BM127" s="216" t="s">
        <v>3423</v>
      </c>
    </row>
    <row r="128" s="2" customFormat="1" ht="6.96" customHeight="1">
      <c r="A128" s="39"/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qfdeU3X71PwBoSbxnMUUBReg9LnpJKsiA3fPxVc0G6v/2Ee4xoapg2XSLvqvBWL+h3TcWL2bbtwjCSMVEtr5SA==" hashValue="/1qxRUoOxB9egPAmTV1Djiqe+eeYR2w/bHIyrYdzjXhnjLX8Q3ircFVRj1XjWvzQbdJOaxronSXJ9XhU29h77g==" algorithmName="SHA-512" password="CC35"/>
  <autoFilter ref="C80:K12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114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KKN a.s.- Objekt B - stavební úpravy lůžkového oddělení ortopedie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3424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22. 4. 2022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37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1691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ROUND((SUM(BE80:BE96)),  2)</f>
        <v>0</v>
      </c>
      <c r="G33" s="39"/>
      <c r="H33" s="39"/>
      <c r="I33" s="149">
        <v>0.20999999999999999</v>
      </c>
      <c r="J33" s="148">
        <f>ROUND(((SUM(BE80:BE96))*I33),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ROUND((SUM(BF80:BF96)),  2)</f>
        <v>0</v>
      </c>
      <c r="G34" s="39"/>
      <c r="H34" s="39"/>
      <c r="I34" s="149">
        <v>0.14999999999999999</v>
      </c>
      <c r="J34" s="148">
        <f>ROUND(((SUM(BF80:BF96))*I34),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ROUND((SUM(BG80:BG96)),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ROUND((SUM(BH80:BH96)),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ROUND((SUM(BI80:BI96)),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KKN a.s.- Objekt B - stavební úpravy lůžkového oddělení ortopedie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09 - Potrubní pošta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Karlovy Vary</v>
      </c>
      <c r="G52" s="41"/>
      <c r="H52" s="41"/>
      <c r="I52" s="33" t="s">
        <v>23</v>
      </c>
      <c r="J52" s="73" t="str">
        <f>IF(J12="","",J12)</f>
        <v>22. 4. 2022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KKN a.s. nem.Karlovy Vary,360 66 Karlovy Vary</v>
      </c>
      <c r="G54" s="41"/>
      <c r="H54" s="41"/>
      <c r="I54" s="33" t="s">
        <v>32</v>
      </c>
      <c r="J54" s="37" t="str">
        <f>E21</f>
        <v>Jan Sobotka,Kynšperk n.o.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118</v>
      </c>
      <c r="D57" s="163"/>
      <c r="E57" s="163"/>
      <c r="F57" s="163"/>
      <c r="G57" s="163"/>
      <c r="H57" s="163"/>
      <c r="I57" s="163"/>
      <c r="J57" s="164" t="s">
        <v>119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120</v>
      </c>
    </row>
    <row r="60" s="9" customFormat="1" ht="24.96" customHeight="1">
      <c r="A60" s="9"/>
      <c r="B60" s="166"/>
      <c r="C60" s="167"/>
      <c r="D60" s="168" t="s">
        <v>3425</v>
      </c>
      <c r="E60" s="169"/>
      <c r="F60" s="169"/>
      <c r="G60" s="169"/>
      <c r="H60" s="169"/>
      <c r="I60" s="169"/>
      <c r="J60" s="170">
        <f>J81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141</v>
      </c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6.5" customHeight="1">
      <c r="A70" s="39"/>
      <c r="B70" s="40"/>
      <c r="C70" s="41"/>
      <c r="D70" s="41"/>
      <c r="E70" s="161" t="str">
        <f>E7</f>
        <v>KKN a.s.- Objekt B - stavební úpravy lůžkového oddělení ortopedie</v>
      </c>
      <c r="F70" s="33"/>
      <c r="G70" s="33"/>
      <c r="H70" s="33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115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09 - Potrubní pošta</v>
      </c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F12</f>
        <v>Karlovy Vary</v>
      </c>
      <c r="G74" s="41"/>
      <c r="H74" s="41"/>
      <c r="I74" s="33" t="s">
        <v>23</v>
      </c>
      <c r="J74" s="73" t="str">
        <f>IF(J12="","",J12)</f>
        <v>22. 4. 2022</v>
      </c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40.05" customHeight="1">
      <c r="A76" s="39"/>
      <c r="B76" s="40"/>
      <c r="C76" s="33" t="s">
        <v>25</v>
      </c>
      <c r="D76" s="41"/>
      <c r="E76" s="41"/>
      <c r="F76" s="28" t="str">
        <f>E15</f>
        <v>KKN a.s. nem.Karlovy Vary,360 66 Karlovy Vary</v>
      </c>
      <c r="G76" s="41"/>
      <c r="H76" s="41"/>
      <c r="I76" s="33" t="s">
        <v>32</v>
      </c>
      <c r="J76" s="37" t="str">
        <f>E21</f>
        <v>Jan Sobotka,Kynšperk n.o.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30</v>
      </c>
      <c r="D77" s="41"/>
      <c r="E77" s="41"/>
      <c r="F77" s="28" t="str">
        <f>IF(E18="","",E18)</f>
        <v>Vyplň údaj</v>
      </c>
      <c r="G77" s="41"/>
      <c r="H77" s="41"/>
      <c r="I77" s="33" t="s">
        <v>36</v>
      </c>
      <c r="J77" s="37" t="str">
        <f>E24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78"/>
      <c r="B79" s="179"/>
      <c r="C79" s="180" t="s">
        <v>142</v>
      </c>
      <c r="D79" s="181" t="s">
        <v>60</v>
      </c>
      <c r="E79" s="181" t="s">
        <v>56</v>
      </c>
      <c r="F79" s="181" t="s">
        <v>57</v>
      </c>
      <c r="G79" s="181" t="s">
        <v>143</v>
      </c>
      <c r="H79" s="181" t="s">
        <v>144</v>
      </c>
      <c r="I79" s="181" t="s">
        <v>145</v>
      </c>
      <c r="J79" s="181" t="s">
        <v>119</v>
      </c>
      <c r="K79" s="182" t="s">
        <v>146</v>
      </c>
      <c r="L79" s="183"/>
      <c r="M79" s="93" t="s">
        <v>19</v>
      </c>
      <c r="N79" s="94" t="s">
        <v>45</v>
      </c>
      <c r="O79" s="94" t="s">
        <v>147</v>
      </c>
      <c r="P79" s="94" t="s">
        <v>148</v>
      </c>
      <c r="Q79" s="94" t="s">
        <v>149</v>
      </c>
      <c r="R79" s="94" t="s">
        <v>150</v>
      </c>
      <c r="S79" s="94" t="s">
        <v>151</v>
      </c>
      <c r="T79" s="95" t="s">
        <v>152</v>
      </c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</row>
    <row r="80" s="2" customFormat="1" ht="22.8" customHeight="1">
      <c r="A80" s="39"/>
      <c r="B80" s="40"/>
      <c r="C80" s="100" t="s">
        <v>153</v>
      </c>
      <c r="D80" s="41"/>
      <c r="E80" s="41"/>
      <c r="F80" s="41"/>
      <c r="G80" s="41"/>
      <c r="H80" s="41"/>
      <c r="I80" s="41"/>
      <c r="J80" s="184">
        <f>BK80</f>
        <v>0</v>
      </c>
      <c r="K80" s="41"/>
      <c r="L80" s="45"/>
      <c r="M80" s="96"/>
      <c r="N80" s="185"/>
      <c r="O80" s="97"/>
      <c r="P80" s="186">
        <f>P81</f>
        <v>0</v>
      </c>
      <c r="Q80" s="97"/>
      <c r="R80" s="186">
        <f>R81</f>
        <v>0</v>
      </c>
      <c r="S80" s="97"/>
      <c r="T80" s="187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74</v>
      </c>
      <c r="AU80" s="18" t="s">
        <v>120</v>
      </c>
      <c r="BK80" s="188">
        <f>BK81</f>
        <v>0</v>
      </c>
    </row>
    <row r="81" s="12" customFormat="1" ht="25.92" customHeight="1">
      <c r="A81" s="12"/>
      <c r="B81" s="189"/>
      <c r="C81" s="190"/>
      <c r="D81" s="191" t="s">
        <v>74</v>
      </c>
      <c r="E81" s="192" t="s">
        <v>1329</v>
      </c>
      <c r="F81" s="192" t="s">
        <v>108</v>
      </c>
      <c r="G81" s="190"/>
      <c r="H81" s="190"/>
      <c r="I81" s="193"/>
      <c r="J81" s="194">
        <f>BK81</f>
        <v>0</v>
      </c>
      <c r="K81" s="190"/>
      <c r="L81" s="195"/>
      <c r="M81" s="196"/>
      <c r="N81" s="197"/>
      <c r="O81" s="197"/>
      <c r="P81" s="198">
        <f>SUM(P82:P96)</f>
        <v>0</v>
      </c>
      <c r="Q81" s="197"/>
      <c r="R81" s="198">
        <f>SUM(R82:R96)</f>
        <v>0</v>
      </c>
      <c r="S81" s="197"/>
      <c r="T81" s="199">
        <f>SUM(T82:T96)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0" t="s">
        <v>164</v>
      </c>
      <c r="AT81" s="201" t="s">
        <v>74</v>
      </c>
      <c r="AU81" s="201" t="s">
        <v>75</v>
      </c>
      <c r="AY81" s="200" t="s">
        <v>156</v>
      </c>
      <c r="BK81" s="202">
        <f>SUM(BK82:BK96)</f>
        <v>0</v>
      </c>
    </row>
    <row r="82" s="2" customFormat="1" ht="24.9" customHeight="1">
      <c r="A82" s="39"/>
      <c r="B82" s="40"/>
      <c r="C82" s="256" t="s">
        <v>83</v>
      </c>
      <c r="D82" s="256" t="s">
        <v>299</v>
      </c>
      <c r="E82" s="257" t="s">
        <v>3426</v>
      </c>
      <c r="F82" s="258" t="s">
        <v>3427</v>
      </c>
      <c r="G82" s="259" t="s">
        <v>1186</v>
      </c>
      <c r="H82" s="260">
        <v>1</v>
      </c>
      <c r="I82" s="261"/>
      <c r="J82" s="262">
        <f>ROUND(I82*H82,2)</f>
        <v>0</v>
      </c>
      <c r="K82" s="258" t="s">
        <v>19</v>
      </c>
      <c r="L82" s="263"/>
      <c r="M82" s="264" t="s">
        <v>19</v>
      </c>
      <c r="N82" s="265" t="s">
        <v>46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243</v>
      </c>
      <c r="AT82" s="216" t="s">
        <v>299</v>
      </c>
      <c r="AU82" s="216" t="s">
        <v>83</v>
      </c>
      <c r="AY82" s="18" t="s">
        <v>156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83</v>
      </c>
      <c r="BK82" s="217">
        <f>ROUND(I82*H82,2)</f>
        <v>0</v>
      </c>
      <c r="BL82" s="18" t="s">
        <v>164</v>
      </c>
      <c r="BM82" s="216" t="s">
        <v>3428</v>
      </c>
    </row>
    <row r="83" s="2" customFormat="1" ht="16.5" customHeight="1">
      <c r="A83" s="39"/>
      <c r="B83" s="40"/>
      <c r="C83" s="256" t="s">
        <v>85</v>
      </c>
      <c r="D83" s="256" t="s">
        <v>299</v>
      </c>
      <c r="E83" s="257" t="s">
        <v>3429</v>
      </c>
      <c r="F83" s="258" t="s">
        <v>3430</v>
      </c>
      <c r="G83" s="259" t="s">
        <v>1186</v>
      </c>
      <c r="H83" s="260">
        <v>1</v>
      </c>
      <c r="I83" s="261"/>
      <c r="J83" s="262">
        <f>ROUND(I83*H83,2)</f>
        <v>0</v>
      </c>
      <c r="K83" s="258" t="s">
        <v>19</v>
      </c>
      <c r="L83" s="263"/>
      <c r="M83" s="264" t="s">
        <v>19</v>
      </c>
      <c r="N83" s="265" t="s">
        <v>46</v>
      </c>
      <c r="O83" s="85"/>
      <c r="P83" s="214">
        <f>O83*H83</f>
        <v>0</v>
      </c>
      <c r="Q83" s="214">
        <v>0</v>
      </c>
      <c r="R83" s="214">
        <f>Q83*H83</f>
        <v>0</v>
      </c>
      <c r="S83" s="214">
        <v>0</v>
      </c>
      <c r="T83" s="215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6" t="s">
        <v>243</v>
      </c>
      <c r="AT83" s="216" t="s">
        <v>299</v>
      </c>
      <c r="AU83" s="216" t="s">
        <v>83</v>
      </c>
      <c r="AY83" s="18" t="s">
        <v>156</v>
      </c>
      <c r="BE83" s="217">
        <f>IF(N83="základní",J83,0)</f>
        <v>0</v>
      </c>
      <c r="BF83" s="217">
        <f>IF(N83="snížená",J83,0)</f>
        <v>0</v>
      </c>
      <c r="BG83" s="217">
        <f>IF(N83="zákl. přenesená",J83,0)</f>
        <v>0</v>
      </c>
      <c r="BH83" s="217">
        <f>IF(N83="sníž. přenesená",J83,0)</f>
        <v>0</v>
      </c>
      <c r="BI83" s="217">
        <f>IF(N83="nulová",J83,0)</f>
        <v>0</v>
      </c>
      <c r="BJ83" s="18" t="s">
        <v>83</v>
      </c>
      <c r="BK83" s="217">
        <f>ROUND(I83*H83,2)</f>
        <v>0</v>
      </c>
      <c r="BL83" s="18" t="s">
        <v>164</v>
      </c>
      <c r="BM83" s="216" t="s">
        <v>3431</v>
      </c>
    </row>
    <row r="84" s="2" customFormat="1" ht="16.5" customHeight="1">
      <c r="A84" s="39"/>
      <c r="B84" s="40"/>
      <c r="C84" s="256" t="s">
        <v>157</v>
      </c>
      <c r="D84" s="256" t="s">
        <v>299</v>
      </c>
      <c r="E84" s="257" t="s">
        <v>3432</v>
      </c>
      <c r="F84" s="258" t="s">
        <v>3433</v>
      </c>
      <c r="G84" s="259" t="s">
        <v>1186</v>
      </c>
      <c r="H84" s="260">
        <v>1</v>
      </c>
      <c r="I84" s="261"/>
      <c r="J84" s="262">
        <f>ROUND(I84*H84,2)</f>
        <v>0</v>
      </c>
      <c r="K84" s="258" t="s">
        <v>19</v>
      </c>
      <c r="L84" s="263"/>
      <c r="M84" s="264" t="s">
        <v>19</v>
      </c>
      <c r="N84" s="265" t="s">
        <v>46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243</v>
      </c>
      <c r="AT84" s="216" t="s">
        <v>299</v>
      </c>
      <c r="AU84" s="216" t="s">
        <v>83</v>
      </c>
      <c r="AY84" s="18" t="s">
        <v>156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83</v>
      </c>
      <c r="BK84" s="217">
        <f>ROUND(I84*H84,2)</f>
        <v>0</v>
      </c>
      <c r="BL84" s="18" t="s">
        <v>164</v>
      </c>
      <c r="BM84" s="216" t="s">
        <v>3434</v>
      </c>
    </row>
    <row r="85" s="2" customFormat="1" ht="16.5" customHeight="1">
      <c r="A85" s="39"/>
      <c r="B85" s="40"/>
      <c r="C85" s="256" t="s">
        <v>164</v>
      </c>
      <c r="D85" s="256" t="s">
        <v>299</v>
      </c>
      <c r="E85" s="257" t="s">
        <v>3435</v>
      </c>
      <c r="F85" s="258" t="s">
        <v>3436</v>
      </c>
      <c r="G85" s="259" t="s">
        <v>317</v>
      </c>
      <c r="H85" s="260">
        <v>20</v>
      </c>
      <c r="I85" s="261"/>
      <c r="J85" s="262">
        <f>ROUND(I85*H85,2)</f>
        <v>0</v>
      </c>
      <c r="K85" s="258" t="s">
        <v>19</v>
      </c>
      <c r="L85" s="263"/>
      <c r="M85" s="264" t="s">
        <v>19</v>
      </c>
      <c r="N85" s="265" t="s">
        <v>46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243</v>
      </c>
      <c r="AT85" s="216" t="s">
        <v>299</v>
      </c>
      <c r="AU85" s="216" t="s">
        <v>83</v>
      </c>
      <c r="AY85" s="18" t="s">
        <v>156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83</v>
      </c>
      <c r="BK85" s="217">
        <f>ROUND(I85*H85,2)</f>
        <v>0</v>
      </c>
      <c r="BL85" s="18" t="s">
        <v>164</v>
      </c>
      <c r="BM85" s="216" t="s">
        <v>3437</v>
      </c>
    </row>
    <row r="86" s="2" customFormat="1" ht="16.5" customHeight="1">
      <c r="A86" s="39"/>
      <c r="B86" s="40"/>
      <c r="C86" s="256" t="s">
        <v>216</v>
      </c>
      <c r="D86" s="256" t="s">
        <v>299</v>
      </c>
      <c r="E86" s="257" t="s">
        <v>3438</v>
      </c>
      <c r="F86" s="258" t="s">
        <v>3439</v>
      </c>
      <c r="G86" s="259" t="s">
        <v>1186</v>
      </c>
      <c r="H86" s="260">
        <v>10</v>
      </c>
      <c r="I86" s="261"/>
      <c r="J86" s="262">
        <f>ROUND(I86*H86,2)</f>
        <v>0</v>
      </c>
      <c r="K86" s="258" t="s">
        <v>19</v>
      </c>
      <c r="L86" s="263"/>
      <c r="M86" s="264" t="s">
        <v>19</v>
      </c>
      <c r="N86" s="265" t="s">
        <v>46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243</v>
      </c>
      <c r="AT86" s="216" t="s">
        <v>299</v>
      </c>
      <c r="AU86" s="216" t="s">
        <v>83</v>
      </c>
      <c r="AY86" s="18" t="s">
        <v>156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83</v>
      </c>
      <c r="BK86" s="217">
        <f>ROUND(I86*H86,2)</f>
        <v>0</v>
      </c>
      <c r="BL86" s="18" t="s">
        <v>164</v>
      </c>
      <c r="BM86" s="216" t="s">
        <v>3440</v>
      </c>
    </row>
    <row r="87" s="2" customFormat="1" ht="16.5" customHeight="1">
      <c r="A87" s="39"/>
      <c r="B87" s="40"/>
      <c r="C87" s="256" t="s">
        <v>171</v>
      </c>
      <c r="D87" s="256" t="s">
        <v>299</v>
      </c>
      <c r="E87" s="257" t="s">
        <v>3441</v>
      </c>
      <c r="F87" s="258" t="s">
        <v>3442</v>
      </c>
      <c r="G87" s="259" t="s">
        <v>1186</v>
      </c>
      <c r="H87" s="260">
        <v>20</v>
      </c>
      <c r="I87" s="261"/>
      <c r="J87" s="262">
        <f>ROUND(I87*H87,2)</f>
        <v>0</v>
      </c>
      <c r="K87" s="258" t="s">
        <v>19</v>
      </c>
      <c r="L87" s="263"/>
      <c r="M87" s="264" t="s">
        <v>19</v>
      </c>
      <c r="N87" s="265" t="s">
        <v>46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243</v>
      </c>
      <c r="AT87" s="216" t="s">
        <v>299</v>
      </c>
      <c r="AU87" s="216" t="s">
        <v>83</v>
      </c>
      <c r="AY87" s="18" t="s">
        <v>156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83</v>
      </c>
      <c r="BK87" s="217">
        <f>ROUND(I87*H87,2)</f>
        <v>0</v>
      </c>
      <c r="BL87" s="18" t="s">
        <v>164</v>
      </c>
      <c r="BM87" s="216" t="s">
        <v>3443</v>
      </c>
    </row>
    <row r="88" s="2" customFormat="1" ht="16.5" customHeight="1">
      <c r="A88" s="39"/>
      <c r="B88" s="40"/>
      <c r="C88" s="256" t="s">
        <v>225</v>
      </c>
      <c r="D88" s="256" t="s">
        <v>299</v>
      </c>
      <c r="E88" s="257" t="s">
        <v>3444</v>
      </c>
      <c r="F88" s="258" t="s">
        <v>3445</v>
      </c>
      <c r="G88" s="259" t="s">
        <v>1186</v>
      </c>
      <c r="H88" s="260">
        <v>30</v>
      </c>
      <c r="I88" s="261"/>
      <c r="J88" s="262">
        <f>ROUND(I88*H88,2)</f>
        <v>0</v>
      </c>
      <c r="K88" s="258" t="s">
        <v>19</v>
      </c>
      <c r="L88" s="263"/>
      <c r="M88" s="264" t="s">
        <v>19</v>
      </c>
      <c r="N88" s="265" t="s">
        <v>46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243</v>
      </c>
      <c r="AT88" s="216" t="s">
        <v>299</v>
      </c>
      <c r="AU88" s="216" t="s">
        <v>83</v>
      </c>
      <c r="AY88" s="18" t="s">
        <v>156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83</v>
      </c>
      <c r="BK88" s="217">
        <f>ROUND(I88*H88,2)</f>
        <v>0</v>
      </c>
      <c r="BL88" s="18" t="s">
        <v>164</v>
      </c>
      <c r="BM88" s="216" t="s">
        <v>3446</v>
      </c>
    </row>
    <row r="89" s="2" customFormat="1" ht="16.5" customHeight="1">
      <c r="A89" s="39"/>
      <c r="B89" s="40"/>
      <c r="C89" s="256" t="s">
        <v>243</v>
      </c>
      <c r="D89" s="256" t="s">
        <v>299</v>
      </c>
      <c r="E89" s="257" t="s">
        <v>3447</v>
      </c>
      <c r="F89" s="258" t="s">
        <v>3448</v>
      </c>
      <c r="G89" s="259" t="s">
        <v>317</v>
      </c>
      <c r="H89" s="260">
        <v>5</v>
      </c>
      <c r="I89" s="261"/>
      <c r="J89" s="262">
        <f>ROUND(I89*H89,2)</f>
        <v>0</v>
      </c>
      <c r="K89" s="258" t="s">
        <v>19</v>
      </c>
      <c r="L89" s="263"/>
      <c r="M89" s="264" t="s">
        <v>19</v>
      </c>
      <c r="N89" s="265" t="s">
        <v>46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243</v>
      </c>
      <c r="AT89" s="216" t="s">
        <v>299</v>
      </c>
      <c r="AU89" s="216" t="s">
        <v>83</v>
      </c>
      <c r="AY89" s="18" t="s">
        <v>156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83</v>
      </c>
      <c r="BK89" s="217">
        <f>ROUND(I89*H89,2)</f>
        <v>0</v>
      </c>
      <c r="BL89" s="18" t="s">
        <v>164</v>
      </c>
      <c r="BM89" s="216" t="s">
        <v>3449</v>
      </c>
    </row>
    <row r="90" s="2" customFormat="1" ht="16.5" customHeight="1">
      <c r="A90" s="39"/>
      <c r="B90" s="40"/>
      <c r="C90" s="256" t="s">
        <v>260</v>
      </c>
      <c r="D90" s="256" t="s">
        <v>299</v>
      </c>
      <c r="E90" s="257" t="s">
        <v>3450</v>
      </c>
      <c r="F90" s="258" t="s">
        <v>3451</v>
      </c>
      <c r="G90" s="259" t="s">
        <v>1186</v>
      </c>
      <c r="H90" s="260">
        <v>10</v>
      </c>
      <c r="I90" s="261"/>
      <c r="J90" s="262">
        <f>ROUND(I90*H90,2)</f>
        <v>0</v>
      </c>
      <c r="K90" s="258" t="s">
        <v>19</v>
      </c>
      <c r="L90" s="263"/>
      <c r="M90" s="264" t="s">
        <v>19</v>
      </c>
      <c r="N90" s="265" t="s">
        <v>46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243</v>
      </c>
      <c r="AT90" s="216" t="s">
        <v>299</v>
      </c>
      <c r="AU90" s="216" t="s">
        <v>83</v>
      </c>
      <c r="AY90" s="18" t="s">
        <v>156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83</v>
      </c>
      <c r="BK90" s="217">
        <f>ROUND(I90*H90,2)</f>
        <v>0</v>
      </c>
      <c r="BL90" s="18" t="s">
        <v>164</v>
      </c>
      <c r="BM90" s="216" t="s">
        <v>3452</v>
      </c>
    </row>
    <row r="91" s="2" customFormat="1" ht="16.5" customHeight="1">
      <c r="A91" s="39"/>
      <c r="B91" s="40"/>
      <c r="C91" s="256" t="s">
        <v>110</v>
      </c>
      <c r="D91" s="256" t="s">
        <v>299</v>
      </c>
      <c r="E91" s="257" t="s">
        <v>3453</v>
      </c>
      <c r="F91" s="258" t="s">
        <v>3454</v>
      </c>
      <c r="G91" s="259" t="s">
        <v>317</v>
      </c>
      <c r="H91" s="260">
        <v>60</v>
      </c>
      <c r="I91" s="261"/>
      <c r="J91" s="262">
        <f>ROUND(I91*H91,2)</f>
        <v>0</v>
      </c>
      <c r="K91" s="258" t="s">
        <v>19</v>
      </c>
      <c r="L91" s="263"/>
      <c r="M91" s="264" t="s">
        <v>19</v>
      </c>
      <c r="N91" s="265" t="s">
        <v>46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243</v>
      </c>
      <c r="AT91" s="216" t="s">
        <v>299</v>
      </c>
      <c r="AU91" s="216" t="s">
        <v>83</v>
      </c>
      <c r="AY91" s="18" t="s">
        <v>156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83</v>
      </c>
      <c r="BK91" s="217">
        <f>ROUND(I91*H91,2)</f>
        <v>0</v>
      </c>
      <c r="BL91" s="18" t="s">
        <v>164</v>
      </c>
      <c r="BM91" s="216" t="s">
        <v>3455</v>
      </c>
    </row>
    <row r="92" s="2" customFormat="1" ht="16.5" customHeight="1">
      <c r="A92" s="39"/>
      <c r="B92" s="40"/>
      <c r="C92" s="256" t="s">
        <v>270</v>
      </c>
      <c r="D92" s="256" t="s">
        <v>299</v>
      </c>
      <c r="E92" s="257" t="s">
        <v>3456</v>
      </c>
      <c r="F92" s="258" t="s">
        <v>3457</v>
      </c>
      <c r="G92" s="259" t="s">
        <v>317</v>
      </c>
      <c r="H92" s="260">
        <v>60</v>
      </c>
      <c r="I92" s="261"/>
      <c r="J92" s="262">
        <f>ROUND(I92*H92,2)</f>
        <v>0</v>
      </c>
      <c r="K92" s="258" t="s">
        <v>19</v>
      </c>
      <c r="L92" s="263"/>
      <c r="M92" s="264" t="s">
        <v>19</v>
      </c>
      <c r="N92" s="265" t="s">
        <v>46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243</v>
      </c>
      <c r="AT92" s="216" t="s">
        <v>299</v>
      </c>
      <c r="AU92" s="216" t="s">
        <v>83</v>
      </c>
      <c r="AY92" s="18" t="s">
        <v>156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83</v>
      </c>
      <c r="BK92" s="217">
        <f>ROUND(I92*H92,2)</f>
        <v>0</v>
      </c>
      <c r="BL92" s="18" t="s">
        <v>164</v>
      </c>
      <c r="BM92" s="216" t="s">
        <v>3458</v>
      </c>
    </row>
    <row r="93" s="2" customFormat="1" ht="24.15" customHeight="1">
      <c r="A93" s="39"/>
      <c r="B93" s="40"/>
      <c r="C93" s="256" t="s">
        <v>292</v>
      </c>
      <c r="D93" s="256" t="s">
        <v>299</v>
      </c>
      <c r="E93" s="257" t="s">
        <v>3459</v>
      </c>
      <c r="F93" s="258" t="s">
        <v>3460</v>
      </c>
      <c r="G93" s="259" t="s">
        <v>1186</v>
      </c>
      <c r="H93" s="260">
        <v>10</v>
      </c>
      <c r="I93" s="261"/>
      <c r="J93" s="262">
        <f>ROUND(I93*H93,2)</f>
        <v>0</v>
      </c>
      <c r="K93" s="258" t="s">
        <v>19</v>
      </c>
      <c r="L93" s="263"/>
      <c r="M93" s="264" t="s">
        <v>19</v>
      </c>
      <c r="N93" s="265" t="s">
        <v>46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243</v>
      </c>
      <c r="AT93" s="216" t="s">
        <v>299</v>
      </c>
      <c r="AU93" s="216" t="s">
        <v>83</v>
      </c>
      <c r="AY93" s="18" t="s">
        <v>156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83</v>
      </c>
      <c r="BK93" s="217">
        <f>ROUND(I93*H93,2)</f>
        <v>0</v>
      </c>
      <c r="BL93" s="18" t="s">
        <v>164</v>
      </c>
      <c r="BM93" s="216" t="s">
        <v>3461</v>
      </c>
    </row>
    <row r="94" s="2" customFormat="1" ht="16.5" customHeight="1">
      <c r="A94" s="39"/>
      <c r="B94" s="40"/>
      <c r="C94" s="256" t="s">
        <v>298</v>
      </c>
      <c r="D94" s="256" t="s">
        <v>299</v>
      </c>
      <c r="E94" s="257" t="s">
        <v>3462</v>
      </c>
      <c r="F94" s="258" t="s">
        <v>3463</v>
      </c>
      <c r="G94" s="259" t="s">
        <v>546</v>
      </c>
      <c r="H94" s="260">
        <v>1</v>
      </c>
      <c r="I94" s="261"/>
      <c r="J94" s="262">
        <f>ROUND(I94*H94,2)</f>
        <v>0</v>
      </c>
      <c r="K94" s="258" t="s">
        <v>19</v>
      </c>
      <c r="L94" s="263"/>
      <c r="M94" s="264" t="s">
        <v>19</v>
      </c>
      <c r="N94" s="265" t="s">
        <v>46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243</v>
      </c>
      <c r="AT94" s="216" t="s">
        <v>299</v>
      </c>
      <c r="AU94" s="216" t="s">
        <v>83</v>
      </c>
      <c r="AY94" s="18" t="s">
        <v>156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83</v>
      </c>
      <c r="BK94" s="217">
        <f>ROUND(I94*H94,2)</f>
        <v>0</v>
      </c>
      <c r="BL94" s="18" t="s">
        <v>164</v>
      </c>
      <c r="BM94" s="216" t="s">
        <v>3464</v>
      </c>
    </row>
    <row r="95" s="2" customFormat="1" ht="21.75" customHeight="1">
      <c r="A95" s="39"/>
      <c r="B95" s="40"/>
      <c r="C95" s="205" t="s">
        <v>303</v>
      </c>
      <c r="D95" s="205" t="s">
        <v>159</v>
      </c>
      <c r="E95" s="206" t="s">
        <v>3465</v>
      </c>
      <c r="F95" s="207" t="s">
        <v>3466</v>
      </c>
      <c r="G95" s="208" t="s">
        <v>546</v>
      </c>
      <c r="H95" s="209">
        <v>1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46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164</v>
      </c>
      <c r="AT95" s="216" t="s">
        <v>159</v>
      </c>
      <c r="AU95" s="216" t="s">
        <v>83</v>
      </c>
      <c r="AY95" s="18" t="s">
        <v>156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83</v>
      </c>
      <c r="BK95" s="217">
        <f>ROUND(I95*H95,2)</f>
        <v>0</v>
      </c>
      <c r="BL95" s="18" t="s">
        <v>164</v>
      </c>
      <c r="BM95" s="216" t="s">
        <v>3467</v>
      </c>
    </row>
    <row r="96" s="2" customFormat="1" ht="16.5" customHeight="1">
      <c r="A96" s="39"/>
      <c r="B96" s="40"/>
      <c r="C96" s="205" t="s">
        <v>8</v>
      </c>
      <c r="D96" s="205" t="s">
        <v>159</v>
      </c>
      <c r="E96" s="206" t="s">
        <v>3468</v>
      </c>
      <c r="F96" s="207" t="s">
        <v>3469</v>
      </c>
      <c r="G96" s="208" t="s">
        <v>546</v>
      </c>
      <c r="H96" s="209">
        <v>1</v>
      </c>
      <c r="I96" s="210"/>
      <c r="J96" s="211">
        <f>ROUND(I96*H96,2)</f>
        <v>0</v>
      </c>
      <c r="K96" s="207" t="s">
        <v>19</v>
      </c>
      <c r="L96" s="45"/>
      <c r="M96" s="273" t="s">
        <v>19</v>
      </c>
      <c r="N96" s="274" t="s">
        <v>46</v>
      </c>
      <c r="O96" s="270"/>
      <c r="P96" s="271">
        <f>O96*H96</f>
        <v>0</v>
      </c>
      <c r="Q96" s="271">
        <v>0</v>
      </c>
      <c r="R96" s="271">
        <f>Q96*H96</f>
        <v>0</v>
      </c>
      <c r="S96" s="271">
        <v>0</v>
      </c>
      <c r="T96" s="272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164</v>
      </c>
      <c r="AT96" s="216" t="s">
        <v>159</v>
      </c>
      <c r="AU96" s="216" t="s">
        <v>83</v>
      </c>
      <c r="AY96" s="18" t="s">
        <v>156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83</v>
      </c>
      <c r="BK96" s="217">
        <f>ROUND(I96*H96,2)</f>
        <v>0</v>
      </c>
      <c r="BL96" s="18" t="s">
        <v>164</v>
      </c>
      <c r="BM96" s="216" t="s">
        <v>3470</v>
      </c>
    </row>
    <row r="97" s="2" customFormat="1" ht="6.96" customHeight="1">
      <c r="A97" s="39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45"/>
      <c r="M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</sheetData>
  <sheetProtection sheet="1" autoFilter="0" formatColumns="0" formatRows="0" objects="1" scenarios="1" spinCount="100000" saltValue="nkVGcf0ld6LQfE7GjpWNclsg7ZdmB8lH6ntz4/3s2W7s3kzTPQ9Fl02s7KIZ6x6aJd+pM7tW5VN8NDqL2viTSA==" hashValue="fWsiUNF+9MjTECGhIOdblrBIdnmIyKggAA4tVHddoXSTVsHH3l9CvnYYAv8o8KTO6JafxSZEXrM4Ip3OANIq+g==" algorithmName="SHA-512" password="CC35"/>
  <autoFilter ref="C79:K96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114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KKN a.s.- Objekt B - stavební úpravy lůžkového oddělení ortopedie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3471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22. 4. 2022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37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3472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ROUND((SUM(BE80:BE99)),  2)</f>
        <v>0</v>
      </c>
      <c r="G33" s="39"/>
      <c r="H33" s="39"/>
      <c r="I33" s="149">
        <v>0.20999999999999999</v>
      </c>
      <c r="J33" s="148">
        <f>ROUND(((SUM(BE80:BE99))*I33),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ROUND((SUM(BF80:BF99)),  2)</f>
        <v>0</v>
      </c>
      <c r="G34" s="39"/>
      <c r="H34" s="39"/>
      <c r="I34" s="149">
        <v>0.14999999999999999</v>
      </c>
      <c r="J34" s="148">
        <f>ROUND(((SUM(BF80:BF99))*I34),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ROUND((SUM(BG80:BG99)),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ROUND((SUM(BH80:BH99)),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ROUND((SUM(BI80:BI99)),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KKN a.s.- Objekt B - stavební úpravy lůžkového oddělení ortopedie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10 - Ostatní a vedlejší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Karlovy Vary</v>
      </c>
      <c r="G52" s="41"/>
      <c r="H52" s="41"/>
      <c r="I52" s="33" t="s">
        <v>23</v>
      </c>
      <c r="J52" s="73" t="str">
        <f>IF(J12="","",J12)</f>
        <v>22. 4. 2022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KKN a.s. nem.Karlovy Vary,360 66 Karlovy Vary</v>
      </c>
      <c r="G54" s="41"/>
      <c r="H54" s="41"/>
      <c r="I54" s="33" t="s">
        <v>32</v>
      </c>
      <c r="J54" s="37" t="str">
        <f>E21</f>
        <v>Jan Sobotka,Kynšperk n.o.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Ing.Jana Handšuhová Smutná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118</v>
      </c>
      <c r="D57" s="163"/>
      <c r="E57" s="163"/>
      <c r="F57" s="163"/>
      <c r="G57" s="163"/>
      <c r="H57" s="163"/>
      <c r="I57" s="163"/>
      <c r="J57" s="164" t="s">
        <v>119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120</v>
      </c>
    </row>
    <row r="60" s="9" customFormat="1" ht="24.96" customHeight="1">
      <c r="A60" s="9"/>
      <c r="B60" s="166"/>
      <c r="C60" s="167"/>
      <c r="D60" s="168" t="s">
        <v>3473</v>
      </c>
      <c r="E60" s="169"/>
      <c r="F60" s="169"/>
      <c r="G60" s="169"/>
      <c r="H60" s="169"/>
      <c r="I60" s="169"/>
      <c r="J60" s="170">
        <f>J81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141</v>
      </c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6.5" customHeight="1">
      <c r="A70" s="39"/>
      <c r="B70" s="40"/>
      <c r="C70" s="41"/>
      <c r="D70" s="41"/>
      <c r="E70" s="161" t="str">
        <f>E7</f>
        <v>KKN a.s.- Objekt B - stavební úpravy lůžkového oddělení ortopedie</v>
      </c>
      <c r="F70" s="33"/>
      <c r="G70" s="33"/>
      <c r="H70" s="33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115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10 - Ostatní a vedlejší náklady</v>
      </c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F12</f>
        <v>Karlovy Vary</v>
      </c>
      <c r="G74" s="41"/>
      <c r="H74" s="41"/>
      <c r="I74" s="33" t="s">
        <v>23</v>
      </c>
      <c r="J74" s="73" t="str">
        <f>IF(J12="","",J12)</f>
        <v>22. 4. 2022</v>
      </c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40.05" customHeight="1">
      <c r="A76" s="39"/>
      <c r="B76" s="40"/>
      <c r="C76" s="33" t="s">
        <v>25</v>
      </c>
      <c r="D76" s="41"/>
      <c r="E76" s="41"/>
      <c r="F76" s="28" t="str">
        <f>E15</f>
        <v>KKN a.s. nem.Karlovy Vary,360 66 Karlovy Vary</v>
      </c>
      <c r="G76" s="41"/>
      <c r="H76" s="41"/>
      <c r="I76" s="33" t="s">
        <v>32</v>
      </c>
      <c r="J76" s="37" t="str">
        <f>E21</f>
        <v>Jan Sobotka,Kynšperk n.o.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30</v>
      </c>
      <c r="D77" s="41"/>
      <c r="E77" s="41"/>
      <c r="F77" s="28" t="str">
        <f>IF(E18="","",E18)</f>
        <v>Vyplň údaj</v>
      </c>
      <c r="G77" s="41"/>
      <c r="H77" s="41"/>
      <c r="I77" s="33" t="s">
        <v>36</v>
      </c>
      <c r="J77" s="37" t="str">
        <f>E24</f>
        <v xml:space="preserve"> Ing.Jana Handšuhová Smutná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78"/>
      <c r="B79" s="179"/>
      <c r="C79" s="180" t="s">
        <v>142</v>
      </c>
      <c r="D79" s="181" t="s">
        <v>60</v>
      </c>
      <c r="E79" s="181" t="s">
        <v>56</v>
      </c>
      <c r="F79" s="181" t="s">
        <v>57</v>
      </c>
      <c r="G79" s="181" t="s">
        <v>143</v>
      </c>
      <c r="H79" s="181" t="s">
        <v>144</v>
      </c>
      <c r="I79" s="181" t="s">
        <v>145</v>
      </c>
      <c r="J79" s="181" t="s">
        <v>119</v>
      </c>
      <c r="K79" s="182" t="s">
        <v>146</v>
      </c>
      <c r="L79" s="183"/>
      <c r="M79" s="93" t="s">
        <v>19</v>
      </c>
      <c r="N79" s="94" t="s">
        <v>45</v>
      </c>
      <c r="O79" s="94" t="s">
        <v>147</v>
      </c>
      <c r="P79" s="94" t="s">
        <v>148</v>
      </c>
      <c r="Q79" s="94" t="s">
        <v>149</v>
      </c>
      <c r="R79" s="94" t="s">
        <v>150</v>
      </c>
      <c r="S79" s="94" t="s">
        <v>151</v>
      </c>
      <c r="T79" s="95" t="s">
        <v>152</v>
      </c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</row>
    <row r="80" s="2" customFormat="1" ht="22.8" customHeight="1">
      <c r="A80" s="39"/>
      <c r="B80" s="40"/>
      <c r="C80" s="100" t="s">
        <v>153</v>
      </c>
      <c r="D80" s="41"/>
      <c r="E80" s="41"/>
      <c r="F80" s="41"/>
      <c r="G80" s="41"/>
      <c r="H80" s="41"/>
      <c r="I80" s="41"/>
      <c r="J80" s="184">
        <f>BK80</f>
        <v>0</v>
      </c>
      <c r="K80" s="41"/>
      <c r="L80" s="45"/>
      <c r="M80" s="96"/>
      <c r="N80" s="185"/>
      <c r="O80" s="97"/>
      <c r="P80" s="186">
        <f>P81</f>
        <v>0</v>
      </c>
      <c r="Q80" s="97"/>
      <c r="R80" s="186">
        <f>R81</f>
        <v>0</v>
      </c>
      <c r="S80" s="97"/>
      <c r="T80" s="187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74</v>
      </c>
      <c r="AU80" s="18" t="s">
        <v>120</v>
      </c>
      <c r="BK80" s="188">
        <f>BK81</f>
        <v>0</v>
      </c>
    </row>
    <row r="81" s="12" customFormat="1" ht="25.92" customHeight="1">
      <c r="A81" s="12"/>
      <c r="B81" s="189"/>
      <c r="C81" s="190"/>
      <c r="D81" s="191" t="s">
        <v>74</v>
      </c>
      <c r="E81" s="192" t="s">
        <v>3474</v>
      </c>
      <c r="F81" s="192" t="s">
        <v>3475</v>
      </c>
      <c r="G81" s="190"/>
      <c r="H81" s="190"/>
      <c r="I81" s="193"/>
      <c r="J81" s="194">
        <f>BK81</f>
        <v>0</v>
      </c>
      <c r="K81" s="190"/>
      <c r="L81" s="195"/>
      <c r="M81" s="196"/>
      <c r="N81" s="197"/>
      <c r="O81" s="197"/>
      <c r="P81" s="198">
        <f>SUM(P82:P99)</f>
        <v>0</v>
      </c>
      <c r="Q81" s="197"/>
      <c r="R81" s="198">
        <f>SUM(R82:R99)</f>
        <v>0</v>
      </c>
      <c r="S81" s="197"/>
      <c r="T81" s="199">
        <f>SUM(T82:T99)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0" t="s">
        <v>216</v>
      </c>
      <c r="AT81" s="201" t="s">
        <v>74</v>
      </c>
      <c r="AU81" s="201" t="s">
        <v>75</v>
      </c>
      <c r="AY81" s="200" t="s">
        <v>156</v>
      </c>
      <c r="BK81" s="202">
        <f>SUM(BK82:BK99)</f>
        <v>0</v>
      </c>
    </row>
    <row r="82" s="2" customFormat="1" ht="16.5" customHeight="1">
      <c r="A82" s="39"/>
      <c r="B82" s="40"/>
      <c r="C82" s="205" t="s">
        <v>83</v>
      </c>
      <c r="D82" s="205" t="s">
        <v>159</v>
      </c>
      <c r="E82" s="206" t="s">
        <v>3476</v>
      </c>
      <c r="F82" s="207" t="s">
        <v>3477</v>
      </c>
      <c r="G82" s="208" t="s">
        <v>295</v>
      </c>
      <c r="H82" s="209">
        <v>2</v>
      </c>
      <c r="I82" s="210"/>
      <c r="J82" s="211">
        <f>ROUND(I82*H82,2)</f>
        <v>0</v>
      </c>
      <c r="K82" s="207" t="s">
        <v>163</v>
      </c>
      <c r="L82" s="45"/>
      <c r="M82" s="212" t="s">
        <v>19</v>
      </c>
      <c r="N82" s="213" t="s">
        <v>46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2218</v>
      </c>
      <c r="AT82" s="216" t="s">
        <v>159</v>
      </c>
      <c r="AU82" s="216" t="s">
        <v>83</v>
      </c>
      <c r="AY82" s="18" t="s">
        <v>156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83</v>
      </c>
      <c r="BK82" s="217">
        <f>ROUND(I82*H82,2)</f>
        <v>0</v>
      </c>
      <c r="BL82" s="18" t="s">
        <v>2218</v>
      </c>
      <c r="BM82" s="216" t="s">
        <v>3478</v>
      </c>
    </row>
    <row r="83" s="2" customFormat="1">
      <c r="A83" s="39"/>
      <c r="B83" s="40"/>
      <c r="C83" s="41"/>
      <c r="D83" s="218" t="s">
        <v>166</v>
      </c>
      <c r="E83" s="41"/>
      <c r="F83" s="219" t="s">
        <v>3479</v>
      </c>
      <c r="G83" s="41"/>
      <c r="H83" s="41"/>
      <c r="I83" s="220"/>
      <c r="J83" s="41"/>
      <c r="K83" s="41"/>
      <c r="L83" s="45"/>
      <c r="M83" s="221"/>
      <c r="N83" s="222"/>
      <c r="O83" s="85"/>
      <c r="P83" s="85"/>
      <c r="Q83" s="85"/>
      <c r="R83" s="85"/>
      <c r="S83" s="85"/>
      <c r="T83" s="86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166</v>
      </c>
      <c r="AU83" s="18" t="s">
        <v>83</v>
      </c>
    </row>
    <row r="84" s="2" customFormat="1">
      <c r="A84" s="39"/>
      <c r="B84" s="40"/>
      <c r="C84" s="41"/>
      <c r="D84" s="225" t="s">
        <v>1329</v>
      </c>
      <c r="E84" s="41"/>
      <c r="F84" s="267" t="s">
        <v>3480</v>
      </c>
      <c r="G84" s="41"/>
      <c r="H84" s="41"/>
      <c r="I84" s="220"/>
      <c r="J84" s="41"/>
      <c r="K84" s="41"/>
      <c r="L84" s="45"/>
      <c r="M84" s="221"/>
      <c r="N84" s="222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1329</v>
      </c>
      <c r="AU84" s="18" t="s">
        <v>83</v>
      </c>
    </row>
    <row r="85" s="2" customFormat="1" ht="90" customHeight="1">
      <c r="A85" s="39"/>
      <c r="B85" s="40"/>
      <c r="C85" s="205" t="s">
        <v>85</v>
      </c>
      <c r="D85" s="205" t="s">
        <v>159</v>
      </c>
      <c r="E85" s="206" t="s">
        <v>3481</v>
      </c>
      <c r="F85" s="207" t="s">
        <v>3482</v>
      </c>
      <c r="G85" s="208" t="s">
        <v>393</v>
      </c>
      <c r="H85" s="209">
        <v>1</v>
      </c>
      <c r="I85" s="210"/>
      <c r="J85" s="211">
        <f>ROUND(I85*H85,2)</f>
        <v>0</v>
      </c>
      <c r="K85" s="207" t="s">
        <v>19</v>
      </c>
      <c r="L85" s="45"/>
      <c r="M85" s="212" t="s">
        <v>19</v>
      </c>
      <c r="N85" s="213" t="s">
        <v>46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2218</v>
      </c>
      <c r="AT85" s="216" t="s">
        <v>159</v>
      </c>
      <c r="AU85" s="216" t="s">
        <v>83</v>
      </c>
      <c r="AY85" s="18" t="s">
        <v>156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83</v>
      </c>
      <c r="BK85" s="217">
        <f>ROUND(I85*H85,2)</f>
        <v>0</v>
      </c>
      <c r="BL85" s="18" t="s">
        <v>2218</v>
      </c>
      <c r="BM85" s="216" t="s">
        <v>3483</v>
      </c>
    </row>
    <row r="86" s="2" customFormat="1" ht="16.5" customHeight="1">
      <c r="A86" s="39"/>
      <c r="B86" s="40"/>
      <c r="C86" s="205" t="s">
        <v>157</v>
      </c>
      <c r="D86" s="205" t="s">
        <v>159</v>
      </c>
      <c r="E86" s="206" t="s">
        <v>3484</v>
      </c>
      <c r="F86" s="207" t="s">
        <v>3485</v>
      </c>
      <c r="G86" s="208" t="s">
        <v>393</v>
      </c>
      <c r="H86" s="209">
        <v>1</v>
      </c>
      <c r="I86" s="210"/>
      <c r="J86" s="211">
        <f>ROUND(I86*H86,2)</f>
        <v>0</v>
      </c>
      <c r="K86" s="207" t="s">
        <v>163</v>
      </c>
      <c r="L86" s="45"/>
      <c r="M86" s="212" t="s">
        <v>19</v>
      </c>
      <c r="N86" s="213" t="s">
        <v>46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2218</v>
      </c>
      <c r="AT86" s="216" t="s">
        <v>159</v>
      </c>
      <c r="AU86" s="216" t="s">
        <v>83</v>
      </c>
      <c r="AY86" s="18" t="s">
        <v>156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83</v>
      </c>
      <c r="BK86" s="217">
        <f>ROUND(I86*H86,2)</f>
        <v>0</v>
      </c>
      <c r="BL86" s="18" t="s">
        <v>2218</v>
      </c>
      <c r="BM86" s="216" t="s">
        <v>3486</v>
      </c>
    </row>
    <row r="87" s="2" customFormat="1">
      <c r="A87" s="39"/>
      <c r="B87" s="40"/>
      <c r="C87" s="41"/>
      <c r="D87" s="218" t="s">
        <v>166</v>
      </c>
      <c r="E87" s="41"/>
      <c r="F87" s="219" t="s">
        <v>3487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166</v>
      </c>
      <c r="AU87" s="18" t="s">
        <v>83</v>
      </c>
    </row>
    <row r="88" s="2" customFormat="1" ht="16.5" customHeight="1">
      <c r="A88" s="39"/>
      <c r="B88" s="40"/>
      <c r="C88" s="205" t="s">
        <v>164</v>
      </c>
      <c r="D88" s="205" t="s">
        <v>159</v>
      </c>
      <c r="E88" s="206" t="s">
        <v>3488</v>
      </c>
      <c r="F88" s="207" t="s">
        <v>3489</v>
      </c>
      <c r="G88" s="208" t="s">
        <v>393</v>
      </c>
      <c r="H88" s="209">
        <v>1</v>
      </c>
      <c r="I88" s="210"/>
      <c r="J88" s="211">
        <f>ROUND(I88*H88,2)</f>
        <v>0</v>
      </c>
      <c r="K88" s="207" t="s">
        <v>163</v>
      </c>
      <c r="L88" s="45"/>
      <c r="M88" s="212" t="s">
        <v>19</v>
      </c>
      <c r="N88" s="213" t="s">
        <v>46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2218</v>
      </c>
      <c r="AT88" s="216" t="s">
        <v>159</v>
      </c>
      <c r="AU88" s="216" t="s">
        <v>83</v>
      </c>
      <c r="AY88" s="18" t="s">
        <v>156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83</v>
      </c>
      <c r="BK88" s="217">
        <f>ROUND(I88*H88,2)</f>
        <v>0</v>
      </c>
      <c r="BL88" s="18" t="s">
        <v>2218</v>
      </c>
      <c r="BM88" s="216" t="s">
        <v>3490</v>
      </c>
    </row>
    <row r="89" s="2" customFormat="1">
      <c r="A89" s="39"/>
      <c r="B89" s="40"/>
      <c r="C89" s="41"/>
      <c r="D89" s="218" t="s">
        <v>166</v>
      </c>
      <c r="E89" s="41"/>
      <c r="F89" s="219" t="s">
        <v>3491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166</v>
      </c>
      <c r="AU89" s="18" t="s">
        <v>83</v>
      </c>
    </row>
    <row r="90" s="2" customFormat="1" ht="24.15" customHeight="1">
      <c r="A90" s="39"/>
      <c r="B90" s="40"/>
      <c r="C90" s="205" t="s">
        <v>216</v>
      </c>
      <c r="D90" s="205" t="s">
        <v>159</v>
      </c>
      <c r="E90" s="206" t="s">
        <v>3492</v>
      </c>
      <c r="F90" s="207" t="s">
        <v>3493</v>
      </c>
      <c r="G90" s="208" t="s">
        <v>393</v>
      </c>
      <c r="H90" s="209">
        <v>1</v>
      </c>
      <c r="I90" s="210"/>
      <c r="J90" s="211">
        <f>ROUND(I90*H90,2)</f>
        <v>0</v>
      </c>
      <c r="K90" s="207" t="s">
        <v>163</v>
      </c>
      <c r="L90" s="45"/>
      <c r="M90" s="212" t="s">
        <v>19</v>
      </c>
      <c r="N90" s="213" t="s">
        <v>46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2218</v>
      </c>
      <c r="AT90" s="216" t="s">
        <v>159</v>
      </c>
      <c r="AU90" s="216" t="s">
        <v>83</v>
      </c>
      <c r="AY90" s="18" t="s">
        <v>156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83</v>
      </c>
      <c r="BK90" s="217">
        <f>ROUND(I90*H90,2)</f>
        <v>0</v>
      </c>
      <c r="BL90" s="18" t="s">
        <v>2218</v>
      </c>
      <c r="BM90" s="216" t="s">
        <v>3494</v>
      </c>
    </row>
    <row r="91" s="2" customFormat="1">
      <c r="A91" s="39"/>
      <c r="B91" s="40"/>
      <c r="C91" s="41"/>
      <c r="D91" s="218" t="s">
        <v>166</v>
      </c>
      <c r="E91" s="41"/>
      <c r="F91" s="219" t="s">
        <v>3495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166</v>
      </c>
      <c r="AU91" s="18" t="s">
        <v>83</v>
      </c>
    </row>
    <row r="92" s="2" customFormat="1" ht="16.5" customHeight="1">
      <c r="A92" s="39"/>
      <c r="B92" s="40"/>
      <c r="C92" s="205" t="s">
        <v>171</v>
      </c>
      <c r="D92" s="205" t="s">
        <v>159</v>
      </c>
      <c r="E92" s="206" t="s">
        <v>3496</v>
      </c>
      <c r="F92" s="207" t="s">
        <v>3497</v>
      </c>
      <c r="G92" s="208" t="s">
        <v>393</v>
      </c>
      <c r="H92" s="209">
        <v>1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46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2218</v>
      </c>
      <c r="AT92" s="216" t="s">
        <v>159</v>
      </c>
      <c r="AU92" s="216" t="s">
        <v>83</v>
      </c>
      <c r="AY92" s="18" t="s">
        <v>156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83</v>
      </c>
      <c r="BK92" s="217">
        <f>ROUND(I92*H92,2)</f>
        <v>0</v>
      </c>
      <c r="BL92" s="18" t="s">
        <v>2218</v>
      </c>
      <c r="BM92" s="216" t="s">
        <v>3498</v>
      </c>
    </row>
    <row r="93" s="2" customFormat="1" ht="24.15" customHeight="1">
      <c r="A93" s="39"/>
      <c r="B93" s="40"/>
      <c r="C93" s="205" t="s">
        <v>225</v>
      </c>
      <c r="D93" s="205" t="s">
        <v>159</v>
      </c>
      <c r="E93" s="206" t="s">
        <v>3499</v>
      </c>
      <c r="F93" s="207" t="s">
        <v>3500</v>
      </c>
      <c r="G93" s="208" t="s">
        <v>393</v>
      </c>
      <c r="H93" s="209">
        <v>1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46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2218</v>
      </c>
      <c r="AT93" s="216" t="s">
        <v>159</v>
      </c>
      <c r="AU93" s="216" t="s">
        <v>83</v>
      </c>
      <c r="AY93" s="18" t="s">
        <v>156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83</v>
      </c>
      <c r="BK93" s="217">
        <f>ROUND(I93*H93,2)</f>
        <v>0</v>
      </c>
      <c r="BL93" s="18" t="s">
        <v>2218</v>
      </c>
      <c r="BM93" s="216" t="s">
        <v>3501</v>
      </c>
    </row>
    <row r="94" s="2" customFormat="1" ht="16.5" customHeight="1">
      <c r="A94" s="39"/>
      <c r="B94" s="40"/>
      <c r="C94" s="205" t="s">
        <v>243</v>
      </c>
      <c r="D94" s="205" t="s">
        <v>159</v>
      </c>
      <c r="E94" s="206" t="s">
        <v>3502</v>
      </c>
      <c r="F94" s="207" t="s">
        <v>3503</v>
      </c>
      <c r="G94" s="208" t="s">
        <v>393</v>
      </c>
      <c r="H94" s="209">
        <v>1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46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2218</v>
      </c>
      <c r="AT94" s="216" t="s">
        <v>159</v>
      </c>
      <c r="AU94" s="216" t="s">
        <v>83</v>
      </c>
      <c r="AY94" s="18" t="s">
        <v>156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83</v>
      </c>
      <c r="BK94" s="217">
        <f>ROUND(I94*H94,2)</f>
        <v>0</v>
      </c>
      <c r="BL94" s="18" t="s">
        <v>2218</v>
      </c>
      <c r="BM94" s="216" t="s">
        <v>3504</v>
      </c>
    </row>
    <row r="95" s="2" customFormat="1" ht="16.5" customHeight="1">
      <c r="A95" s="39"/>
      <c r="B95" s="40"/>
      <c r="C95" s="205" t="s">
        <v>260</v>
      </c>
      <c r="D95" s="205" t="s">
        <v>159</v>
      </c>
      <c r="E95" s="206" t="s">
        <v>3505</v>
      </c>
      <c r="F95" s="207" t="s">
        <v>3506</v>
      </c>
      <c r="G95" s="208" t="s">
        <v>393</v>
      </c>
      <c r="H95" s="209">
        <v>1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46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2218</v>
      </c>
      <c r="AT95" s="216" t="s">
        <v>159</v>
      </c>
      <c r="AU95" s="216" t="s">
        <v>83</v>
      </c>
      <c r="AY95" s="18" t="s">
        <v>156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83</v>
      </c>
      <c r="BK95" s="217">
        <f>ROUND(I95*H95,2)</f>
        <v>0</v>
      </c>
      <c r="BL95" s="18" t="s">
        <v>2218</v>
      </c>
      <c r="BM95" s="216" t="s">
        <v>3507</v>
      </c>
    </row>
    <row r="96" s="2" customFormat="1" ht="16.5" customHeight="1">
      <c r="A96" s="39"/>
      <c r="B96" s="40"/>
      <c r="C96" s="205" t="s">
        <v>110</v>
      </c>
      <c r="D96" s="205" t="s">
        <v>159</v>
      </c>
      <c r="E96" s="206" t="s">
        <v>3508</v>
      </c>
      <c r="F96" s="207" t="s">
        <v>3509</v>
      </c>
      <c r="G96" s="208" t="s">
        <v>393</v>
      </c>
      <c r="H96" s="209">
        <v>1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46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2218</v>
      </c>
      <c r="AT96" s="216" t="s">
        <v>159</v>
      </c>
      <c r="AU96" s="216" t="s">
        <v>83</v>
      </c>
      <c r="AY96" s="18" t="s">
        <v>156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83</v>
      </c>
      <c r="BK96" s="217">
        <f>ROUND(I96*H96,2)</f>
        <v>0</v>
      </c>
      <c r="BL96" s="18" t="s">
        <v>2218</v>
      </c>
      <c r="BM96" s="216" t="s">
        <v>3510</v>
      </c>
    </row>
    <row r="97" s="2" customFormat="1" ht="37.8" customHeight="1">
      <c r="A97" s="39"/>
      <c r="B97" s="40"/>
      <c r="C97" s="205" t="s">
        <v>270</v>
      </c>
      <c r="D97" s="205" t="s">
        <v>159</v>
      </c>
      <c r="E97" s="206" t="s">
        <v>3511</v>
      </c>
      <c r="F97" s="207" t="s">
        <v>3512</v>
      </c>
      <c r="G97" s="208" t="s">
        <v>393</v>
      </c>
      <c r="H97" s="209">
        <v>1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46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2218</v>
      </c>
      <c r="AT97" s="216" t="s">
        <v>159</v>
      </c>
      <c r="AU97" s="216" t="s">
        <v>83</v>
      </c>
      <c r="AY97" s="18" t="s">
        <v>156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83</v>
      </c>
      <c r="BK97" s="217">
        <f>ROUND(I97*H97,2)</f>
        <v>0</v>
      </c>
      <c r="BL97" s="18" t="s">
        <v>2218</v>
      </c>
      <c r="BM97" s="216" t="s">
        <v>3513</v>
      </c>
    </row>
    <row r="98" s="2" customFormat="1" ht="16.5" customHeight="1">
      <c r="A98" s="39"/>
      <c r="B98" s="40"/>
      <c r="C98" s="205" t="s">
        <v>292</v>
      </c>
      <c r="D98" s="205" t="s">
        <v>159</v>
      </c>
      <c r="E98" s="206" t="s">
        <v>3514</v>
      </c>
      <c r="F98" s="207" t="s">
        <v>3515</v>
      </c>
      <c r="G98" s="208" t="s">
        <v>393</v>
      </c>
      <c r="H98" s="209">
        <v>1</v>
      </c>
      <c r="I98" s="210"/>
      <c r="J98" s="211">
        <f>ROUND(I98*H98,2)</f>
        <v>0</v>
      </c>
      <c r="K98" s="207" t="s">
        <v>163</v>
      </c>
      <c r="L98" s="45"/>
      <c r="M98" s="212" t="s">
        <v>19</v>
      </c>
      <c r="N98" s="213" t="s">
        <v>46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2218</v>
      </c>
      <c r="AT98" s="216" t="s">
        <v>159</v>
      </c>
      <c r="AU98" s="216" t="s">
        <v>83</v>
      </c>
      <c r="AY98" s="18" t="s">
        <v>156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83</v>
      </c>
      <c r="BK98" s="217">
        <f>ROUND(I98*H98,2)</f>
        <v>0</v>
      </c>
      <c r="BL98" s="18" t="s">
        <v>2218</v>
      </c>
      <c r="BM98" s="216" t="s">
        <v>3516</v>
      </c>
    </row>
    <row r="99" s="2" customFormat="1">
      <c r="A99" s="39"/>
      <c r="B99" s="40"/>
      <c r="C99" s="41"/>
      <c r="D99" s="218" t="s">
        <v>166</v>
      </c>
      <c r="E99" s="41"/>
      <c r="F99" s="219" t="s">
        <v>3517</v>
      </c>
      <c r="G99" s="41"/>
      <c r="H99" s="41"/>
      <c r="I99" s="220"/>
      <c r="J99" s="41"/>
      <c r="K99" s="41"/>
      <c r="L99" s="45"/>
      <c r="M99" s="275"/>
      <c r="N99" s="276"/>
      <c r="O99" s="270"/>
      <c r="P99" s="270"/>
      <c r="Q99" s="270"/>
      <c r="R99" s="270"/>
      <c r="S99" s="270"/>
      <c r="T99" s="277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166</v>
      </c>
      <c r="AU99" s="18" t="s">
        <v>83</v>
      </c>
    </row>
    <row r="100" s="2" customFormat="1" ht="6.96" customHeight="1">
      <c r="A100" s="39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45"/>
      <c r="M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</sheetData>
  <sheetProtection sheet="1" autoFilter="0" formatColumns="0" formatRows="0" objects="1" scenarios="1" spinCount="100000" saltValue="E+BuYQ4yb9jFswMlr2HX31iXtRGlNAiPP+Z7lUp8h+CvTRqkWTERpi+5xUbgG3chiQiJx9cPjgLy4R3j0ZCk5A==" hashValue="miyS6U1dpyUv7vfrKykPyYIcUvYGwZL086/+9KpjB9HZAqxRAsbE+TBKYcdEl7kNzfxoZnRQmNmPPOEvYmkbeg==" algorithmName="SHA-512" password="CC35"/>
  <autoFilter ref="C79:K99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83" r:id="rId1" display="https://podminky.urs.cz/item/CS_URS_2022_01/034503000"/>
    <hyperlink ref="F87" r:id="rId2" display="https://podminky.urs.cz/item/CS_URS_2022_01/033103000"/>
    <hyperlink ref="F89" r:id="rId3" display="https://podminky.urs.cz/item/CS_URS_2022_01/033203000"/>
    <hyperlink ref="F91" r:id="rId4" display="https://podminky.urs.cz/item/CS_URS_2022_01/071103000"/>
    <hyperlink ref="F99" r:id="rId5" display="https://podminky.urs.cz/item/CS_URS_2022_01/0132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1" customWidth="1"/>
    <col min="2" max="2" width="1.667969" style="281" customWidth="1"/>
    <col min="3" max="4" width="5" style="281" customWidth="1"/>
    <col min="5" max="5" width="11.66016" style="281" customWidth="1"/>
    <col min="6" max="6" width="9.160156" style="281" customWidth="1"/>
    <col min="7" max="7" width="5" style="281" customWidth="1"/>
    <col min="8" max="8" width="77.83203" style="281" customWidth="1"/>
    <col min="9" max="10" width="20" style="281" customWidth="1"/>
    <col min="11" max="11" width="1.667969" style="281" customWidth="1"/>
  </cols>
  <sheetData>
    <row r="1" s="1" customFormat="1" ht="37.5" customHeight="1"/>
    <row r="2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="16" customFormat="1" ht="45" customHeight="1">
      <c r="B3" s="285"/>
      <c r="C3" s="286" t="s">
        <v>3518</v>
      </c>
      <c r="D3" s="286"/>
      <c r="E3" s="286"/>
      <c r="F3" s="286"/>
      <c r="G3" s="286"/>
      <c r="H3" s="286"/>
      <c r="I3" s="286"/>
      <c r="J3" s="286"/>
      <c r="K3" s="287"/>
    </row>
    <row r="4" s="1" customFormat="1" ht="25.5" customHeight="1">
      <c r="B4" s="288"/>
      <c r="C4" s="289" t="s">
        <v>3519</v>
      </c>
      <c r="D4" s="289"/>
      <c r="E4" s="289"/>
      <c r="F4" s="289"/>
      <c r="G4" s="289"/>
      <c r="H4" s="289"/>
      <c r="I4" s="289"/>
      <c r="J4" s="289"/>
      <c r="K4" s="290"/>
    </row>
    <row r="5" s="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="1" customFormat="1" ht="15" customHeight="1">
      <c r="B6" s="288"/>
      <c r="C6" s="292" t="s">
        <v>3520</v>
      </c>
      <c r="D6" s="292"/>
      <c r="E6" s="292"/>
      <c r="F6" s="292"/>
      <c r="G6" s="292"/>
      <c r="H6" s="292"/>
      <c r="I6" s="292"/>
      <c r="J6" s="292"/>
      <c r="K6" s="290"/>
    </row>
    <row r="7" s="1" customFormat="1" ht="15" customHeight="1">
      <c r="B7" s="293"/>
      <c r="C7" s="292" t="s">
        <v>3521</v>
      </c>
      <c r="D7" s="292"/>
      <c r="E7" s="292"/>
      <c r="F7" s="292"/>
      <c r="G7" s="292"/>
      <c r="H7" s="292"/>
      <c r="I7" s="292"/>
      <c r="J7" s="292"/>
      <c r="K7" s="290"/>
    </row>
    <row r="8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="1" customFormat="1" ht="15" customHeight="1">
      <c r="B9" s="293"/>
      <c r="C9" s="292" t="s">
        <v>3522</v>
      </c>
      <c r="D9" s="292"/>
      <c r="E9" s="292"/>
      <c r="F9" s="292"/>
      <c r="G9" s="292"/>
      <c r="H9" s="292"/>
      <c r="I9" s="292"/>
      <c r="J9" s="292"/>
      <c r="K9" s="290"/>
    </row>
    <row r="10" s="1" customFormat="1" ht="15" customHeight="1">
      <c r="B10" s="293"/>
      <c r="C10" s="292"/>
      <c r="D10" s="292" t="s">
        <v>3523</v>
      </c>
      <c r="E10" s="292"/>
      <c r="F10" s="292"/>
      <c r="G10" s="292"/>
      <c r="H10" s="292"/>
      <c r="I10" s="292"/>
      <c r="J10" s="292"/>
      <c r="K10" s="290"/>
    </row>
    <row r="11" s="1" customFormat="1" ht="15" customHeight="1">
      <c r="B11" s="293"/>
      <c r="C11" s="294"/>
      <c r="D11" s="292" t="s">
        <v>3524</v>
      </c>
      <c r="E11" s="292"/>
      <c r="F11" s="292"/>
      <c r="G11" s="292"/>
      <c r="H11" s="292"/>
      <c r="I11" s="292"/>
      <c r="J11" s="292"/>
      <c r="K11" s="290"/>
    </row>
    <row r="12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="1" customFormat="1" ht="15" customHeight="1">
      <c r="B13" s="293"/>
      <c r="C13" s="294"/>
      <c r="D13" s="295" t="s">
        <v>3525</v>
      </c>
      <c r="E13" s="292"/>
      <c r="F13" s="292"/>
      <c r="G13" s="292"/>
      <c r="H13" s="292"/>
      <c r="I13" s="292"/>
      <c r="J13" s="292"/>
      <c r="K13" s="290"/>
    </row>
    <row r="14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="1" customFormat="1" ht="15" customHeight="1">
      <c r="B15" s="293"/>
      <c r="C15" s="294"/>
      <c r="D15" s="292" t="s">
        <v>3526</v>
      </c>
      <c r="E15" s="292"/>
      <c r="F15" s="292"/>
      <c r="G15" s="292"/>
      <c r="H15" s="292"/>
      <c r="I15" s="292"/>
      <c r="J15" s="292"/>
      <c r="K15" s="290"/>
    </row>
    <row r="16" s="1" customFormat="1" ht="15" customHeight="1">
      <c r="B16" s="293"/>
      <c r="C16" s="294"/>
      <c r="D16" s="292" t="s">
        <v>3527</v>
      </c>
      <c r="E16" s="292"/>
      <c r="F16" s="292"/>
      <c r="G16" s="292"/>
      <c r="H16" s="292"/>
      <c r="I16" s="292"/>
      <c r="J16" s="292"/>
      <c r="K16" s="290"/>
    </row>
    <row r="17" s="1" customFormat="1" ht="15" customHeight="1">
      <c r="B17" s="293"/>
      <c r="C17" s="294"/>
      <c r="D17" s="292" t="s">
        <v>3528</v>
      </c>
      <c r="E17" s="292"/>
      <c r="F17" s="292"/>
      <c r="G17" s="292"/>
      <c r="H17" s="292"/>
      <c r="I17" s="292"/>
      <c r="J17" s="292"/>
      <c r="K17" s="290"/>
    </row>
    <row r="18" s="1" customFormat="1" ht="15" customHeight="1">
      <c r="B18" s="293"/>
      <c r="C18" s="294"/>
      <c r="D18" s="294"/>
      <c r="E18" s="296" t="s">
        <v>82</v>
      </c>
      <c r="F18" s="292" t="s">
        <v>3529</v>
      </c>
      <c r="G18" s="292"/>
      <c r="H18" s="292"/>
      <c r="I18" s="292"/>
      <c r="J18" s="292"/>
      <c r="K18" s="290"/>
    </row>
    <row r="19" s="1" customFormat="1" ht="15" customHeight="1">
      <c r="B19" s="293"/>
      <c r="C19" s="294"/>
      <c r="D19" s="294"/>
      <c r="E19" s="296" t="s">
        <v>3530</v>
      </c>
      <c r="F19" s="292" t="s">
        <v>3531</v>
      </c>
      <c r="G19" s="292"/>
      <c r="H19" s="292"/>
      <c r="I19" s="292"/>
      <c r="J19" s="292"/>
      <c r="K19" s="290"/>
    </row>
    <row r="20" s="1" customFormat="1" ht="15" customHeight="1">
      <c r="B20" s="293"/>
      <c r="C20" s="294"/>
      <c r="D20" s="294"/>
      <c r="E20" s="296" t="s">
        <v>3532</v>
      </c>
      <c r="F20" s="292" t="s">
        <v>3533</v>
      </c>
      <c r="G20" s="292"/>
      <c r="H20" s="292"/>
      <c r="I20" s="292"/>
      <c r="J20" s="292"/>
      <c r="K20" s="290"/>
    </row>
    <row r="21" s="1" customFormat="1" ht="15" customHeight="1">
      <c r="B21" s="293"/>
      <c r="C21" s="294"/>
      <c r="D21" s="294"/>
      <c r="E21" s="296" t="s">
        <v>112</v>
      </c>
      <c r="F21" s="292" t="s">
        <v>3534</v>
      </c>
      <c r="G21" s="292"/>
      <c r="H21" s="292"/>
      <c r="I21" s="292"/>
      <c r="J21" s="292"/>
      <c r="K21" s="290"/>
    </row>
    <row r="22" s="1" customFormat="1" ht="15" customHeight="1">
      <c r="B22" s="293"/>
      <c r="C22" s="294"/>
      <c r="D22" s="294"/>
      <c r="E22" s="296" t="s">
        <v>3296</v>
      </c>
      <c r="F22" s="292" t="s">
        <v>1676</v>
      </c>
      <c r="G22" s="292"/>
      <c r="H22" s="292"/>
      <c r="I22" s="292"/>
      <c r="J22" s="292"/>
      <c r="K22" s="290"/>
    </row>
    <row r="23" s="1" customFormat="1" ht="15" customHeight="1">
      <c r="B23" s="293"/>
      <c r="C23" s="294"/>
      <c r="D23" s="294"/>
      <c r="E23" s="296" t="s">
        <v>3535</v>
      </c>
      <c r="F23" s="292" t="s">
        <v>3536</v>
      </c>
      <c r="G23" s="292"/>
      <c r="H23" s="292"/>
      <c r="I23" s="292"/>
      <c r="J23" s="292"/>
      <c r="K23" s="290"/>
    </row>
    <row r="24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="1" customFormat="1" ht="15" customHeight="1">
      <c r="B25" s="293"/>
      <c r="C25" s="292" t="s">
        <v>3537</v>
      </c>
      <c r="D25" s="292"/>
      <c r="E25" s="292"/>
      <c r="F25" s="292"/>
      <c r="G25" s="292"/>
      <c r="H25" s="292"/>
      <c r="I25" s="292"/>
      <c r="J25" s="292"/>
      <c r="K25" s="290"/>
    </row>
    <row r="26" s="1" customFormat="1" ht="15" customHeight="1">
      <c r="B26" s="293"/>
      <c r="C26" s="292" t="s">
        <v>3538</v>
      </c>
      <c r="D26" s="292"/>
      <c r="E26" s="292"/>
      <c r="F26" s="292"/>
      <c r="G26" s="292"/>
      <c r="H26" s="292"/>
      <c r="I26" s="292"/>
      <c r="J26" s="292"/>
      <c r="K26" s="290"/>
    </row>
    <row r="27" s="1" customFormat="1" ht="15" customHeight="1">
      <c r="B27" s="293"/>
      <c r="C27" s="292"/>
      <c r="D27" s="292" t="s">
        <v>3539</v>
      </c>
      <c r="E27" s="292"/>
      <c r="F27" s="292"/>
      <c r="G27" s="292"/>
      <c r="H27" s="292"/>
      <c r="I27" s="292"/>
      <c r="J27" s="292"/>
      <c r="K27" s="290"/>
    </row>
    <row r="28" s="1" customFormat="1" ht="15" customHeight="1">
      <c r="B28" s="293"/>
      <c r="C28" s="294"/>
      <c r="D28" s="292" t="s">
        <v>3540</v>
      </c>
      <c r="E28" s="292"/>
      <c r="F28" s="292"/>
      <c r="G28" s="292"/>
      <c r="H28" s="292"/>
      <c r="I28" s="292"/>
      <c r="J28" s="292"/>
      <c r="K28" s="290"/>
    </row>
    <row r="29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="1" customFormat="1" ht="15" customHeight="1">
      <c r="B30" s="293"/>
      <c r="C30" s="294"/>
      <c r="D30" s="292" t="s">
        <v>3541</v>
      </c>
      <c r="E30" s="292"/>
      <c r="F30" s="292"/>
      <c r="G30" s="292"/>
      <c r="H30" s="292"/>
      <c r="I30" s="292"/>
      <c r="J30" s="292"/>
      <c r="K30" s="290"/>
    </row>
    <row r="31" s="1" customFormat="1" ht="15" customHeight="1">
      <c r="B31" s="293"/>
      <c r="C31" s="294"/>
      <c r="D31" s="292" t="s">
        <v>3542</v>
      </c>
      <c r="E31" s="292"/>
      <c r="F31" s="292"/>
      <c r="G31" s="292"/>
      <c r="H31" s="292"/>
      <c r="I31" s="292"/>
      <c r="J31" s="292"/>
      <c r="K31" s="290"/>
    </row>
    <row r="32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="1" customFormat="1" ht="15" customHeight="1">
      <c r="B33" s="293"/>
      <c r="C33" s="294"/>
      <c r="D33" s="292" t="s">
        <v>3543</v>
      </c>
      <c r="E33" s="292"/>
      <c r="F33" s="292"/>
      <c r="G33" s="292"/>
      <c r="H33" s="292"/>
      <c r="I33" s="292"/>
      <c r="J33" s="292"/>
      <c r="K33" s="290"/>
    </row>
    <row r="34" s="1" customFormat="1" ht="15" customHeight="1">
      <c r="B34" s="293"/>
      <c r="C34" s="294"/>
      <c r="D34" s="292" t="s">
        <v>3544</v>
      </c>
      <c r="E34" s="292"/>
      <c r="F34" s="292"/>
      <c r="G34" s="292"/>
      <c r="H34" s="292"/>
      <c r="I34" s="292"/>
      <c r="J34" s="292"/>
      <c r="K34" s="290"/>
    </row>
    <row r="35" s="1" customFormat="1" ht="15" customHeight="1">
      <c r="B35" s="293"/>
      <c r="C35" s="294"/>
      <c r="D35" s="292" t="s">
        <v>3545</v>
      </c>
      <c r="E35" s="292"/>
      <c r="F35" s="292"/>
      <c r="G35" s="292"/>
      <c r="H35" s="292"/>
      <c r="I35" s="292"/>
      <c r="J35" s="292"/>
      <c r="K35" s="290"/>
    </row>
    <row r="36" s="1" customFormat="1" ht="15" customHeight="1">
      <c r="B36" s="293"/>
      <c r="C36" s="294"/>
      <c r="D36" s="292"/>
      <c r="E36" s="295" t="s">
        <v>142</v>
      </c>
      <c r="F36" s="292"/>
      <c r="G36" s="292" t="s">
        <v>3546</v>
      </c>
      <c r="H36" s="292"/>
      <c r="I36" s="292"/>
      <c r="J36" s="292"/>
      <c r="K36" s="290"/>
    </row>
    <row r="37" s="1" customFormat="1" ht="30.75" customHeight="1">
      <c r="B37" s="293"/>
      <c r="C37" s="294"/>
      <c r="D37" s="292"/>
      <c r="E37" s="295" t="s">
        <v>3547</v>
      </c>
      <c r="F37" s="292"/>
      <c r="G37" s="292" t="s">
        <v>3548</v>
      </c>
      <c r="H37" s="292"/>
      <c r="I37" s="292"/>
      <c r="J37" s="292"/>
      <c r="K37" s="290"/>
    </row>
    <row r="38" s="1" customFormat="1" ht="15" customHeight="1">
      <c r="B38" s="293"/>
      <c r="C38" s="294"/>
      <c r="D38" s="292"/>
      <c r="E38" s="295" t="s">
        <v>56</v>
      </c>
      <c r="F38" s="292"/>
      <c r="G38" s="292" t="s">
        <v>3549</v>
      </c>
      <c r="H38" s="292"/>
      <c r="I38" s="292"/>
      <c r="J38" s="292"/>
      <c r="K38" s="290"/>
    </row>
    <row r="39" s="1" customFormat="1" ht="15" customHeight="1">
      <c r="B39" s="293"/>
      <c r="C39" s="294"/>
      <c r="D39" s="292"/>
      <c r="E39" s="295" t="s">
        <v>57</v>
      </c>
      <c r="F39" s="292"/>
      <c r="G39" s="292" t="s">
        <v>3550</v>
      </c>
      <c r="H39" s="292"/>
      <c r="I39" s="292"/>
      <c r="J39" s="292"/>
      <c r="K39" s="290"/>
    </row>
    <row r="40" s="1" customFormat="1" ht="15" customHeight="1">
      <c r="B40" s="293"/>
      <c r="C40" s="294"/>
      <c r="D40" s="292"/>
      <c r="E40" s="295" t="s">
        <v>143</v>
      </c>
      <c r="F40" s="292"/>
      <c r="G40" s="292" t="s">
        <v>3551</v>
      </c>
      <c r="H40" s="292"/>
      <c r="I40" s="292"/>
      <c r="J40" s="292"/>
      <c r="K40" s="290"/>
    </row>
    <row r="41" s="1" customFormat="1" ht="15" customHeight="1">
      <c r="B41" s="293"/>
      <c r="C41" s="294"/>
      <c r="D41" s="292"/>
      <c r="E41" s="295" t="s">
        <v>144</v>
      </c>
      <c r="F41" s="292"/>
      <c r="G41" s="292" t="s">
        <v>3552</v>
      </c>
      <c r="H41" s="292"/>
      <c r="I41" s="292"/>
      <c r="J41" s="292"/>
      <c r="K41" s="290"/>
    </row>
    <row r="42" s="1" customFormat="1" ht="15" customHeight="1">
      <c r="B42" s="293"/>
      <c r="C42" s="294"/>
      <c r="D42" s="292"/>
      <c r="E42" s="295" t="s">
        <v>3553</v>
      </c>
      <c r="F42" s="292"/>
      <c r="G42" s="292" t="s">
        <v>3554</v>
      </c>
      <c r="H42" s="292"/>
      <c r="I42" s="292"/>
      <c r="J42" s="292"/>
      <c r="K42" s="290"/>
    </row>
    <row r="43" s="1" customFormat="1" ht="15" customHeight="1">
      <c r="B43" s="293"/>
      <c r="C43" s="294"/>
      <c r="D43" s="292"/>
      <c r="E43" s="295"/>
      <c r="F43" s="292"/>
      <c r="G43" s="292" t="s">
        <v>3555</v>
      </c>
      <c r="H43" s="292"/>
      <c r="I43" s="292"/>
      <c r="J43" s="292"/>
      <c r="K43" s="290"/>
    </row>
    <row r="44" s="1" customFormat="1" ht="15" customHeight="1">
      <c r="B44" s="293"/>
      <c r="C44" s="294"/>
      <c r="D44" s="292"/>
      <c r="E44" s="295" t="s">
        <v>3556</v>
      </c>
      <c r="F44" s="292"/>
      <c r="G44" s="292" t="s">
        <v>3557</v>
      </c>
      <c r="H44" s="292"/>
      <c r="I44" s="292"/>
      <c r="J44" s="292"/>
      <c r="K44" s="290"/>
    </row>
    <row r="45" s="1" customFormat="1" ht="15" customHeight="1">
      <c r="B45" s="293"/>
      <c r="C45" s="294"/>
      <c r="D45" s="292"/>
      <c r="E45" s="295" t="s">
        <v>146</v>
      </c>
      <c r="F45" s="292"/>
      <c r="G45" s="292" t="s">
        <v>3558</v>
      </c>
      <c r="H45" s="292"/>
      <c r="I45" s="292"/>
      <c r="J45" s="292"/>
      <c r="K45" s="290"/>
    </row>
    <row r="46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="1" customFormat="1" ht="15" customHeight="1">
      <c r="B47" s="293"/>
      <c r="C47" s="294"/>
      <c r="D47" s="292" t="s">
        <v>3559</v>
      </c>
      <c r="E47" s="292"/>
      <c r="F47" s="292"/>
      <c r="G47" s="292"/>
      <c r="H47" s="292"/>
      <c r="I47" s="292"/>
      <c r="J47" s="292"/>
      <c r="K47" s="290"/>
    </row>
    <row r="48" s="1" customFormat="1" ht="15" customHeight="1">
      <c r="B48" s="293"/>
      <c r="C48" s="294"/>
      <c r="D48" s="294"/>
      <c r="E48" s="292" t="s">
        <v>3560</v>
      </c>
      <c r="F48" s="292"/>
      <c r="G48" s="292"/>
      <c r="H48" s="292"/>
      <c r="I48" s="292"/>
      <c r="J48" s="292"/>
      <c r="K48" s="290"/>
    </row>
    <row r="49" s="1" customFormat="1" ht="15" customHeight="1">
      <c r="B49" s="293"/>
      <c r="C49" s="294"/>
      <c r="D49" s="294"/>
      <c r="E49" s="292" t="s">
        <v>3561</v>
      </c>
      <c r="F49" s="292"/>
      <c r="G49" s="292"/>
      <c r="H49" s="292"/>
      <c r="I49" s="292"/>
      <c r="J49" s="292"/>
      <c r="K49" s="290"/>
    </row>
    <row r="50" s="1" customFormat="1" ht="15" customHeight="1">
      <c r="B50" s="293"/>
      <c r="C50" s="294"/>
      <c r="D50" s="294"/>
      <c r="E50" s="292" t="s">
        <v>3562</v>
      </c>
      <c r="F50" s="292"/>
      <c r="G50" s="292"/>
      <c r="H50" s="292"/>
      <c r="I50" s="292"/>
      <c r="J50" s="292"/>
      <c r="K50" s="290"/>
    </row>
    <row r="51" s="1" customFormat="1" ht="15" customHeight="1">
      <c r="B51" s="293"/>
      <c r="C51" s="294"/>
      <c r="D51" s="292" t="s">
        <v>3563</v>
      </c>
      <c r="E51" s="292"/>
      <c r="F51" s="292"/>
      <c r="G51" s="292"/>
      <c r="H51" s="292"/>
      <c r="I51" s="292"/>
      <c r="J51" s="292"/>
      <c r="K51" s="290"/>
    </row>
    <row r="52" s="1" customFormat="1" ht="25.5" customHeight="1">
      <c r="B52" s="288"/>
      <c r="C52" s="289" t="s">
        <v>3564</v>
      </c>
      <c r="D52" s="289"/>
      <c r="E52" s="289"/>
      <c r="F52" s="289"/>
      <c r="G52" s="289"/>
      <c r="H52" s="289"/>
      <c r="I52" s="289"/>
      <c r="J52" s="289"/>
      <c r="K52" s="290"/>
    </row>
    <row r="53" s="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="1" customFormat="1" ht="15" customHeight="1">
      <c r="B54" s="288"/>
      <c r="C54" s="292" t="s">
        <v>3565</v>
      </c>
      <c r="D54" s="292"/>
      <c r="E54" s="292"/>
      <c r="F54" s="292"/>
      <c r="G54" s="292"/>
      <c r="H54" s="292"/>
      <c r="I54" s="292"/>
      <c r="J54" s="292"/>
      <c r="K54" s="290"/>
    </row>
    <row r="55" s="1" customFormat="1" ht="15" customHeight="1">
      <c r="B55" s="288"/>
      <c r="C55" s="292" t="s">
        <v>3566</v>
      </c>
      <c r="D55" s="292"/>
      <c r="E55" s="292"/>
      <c r="F55" s="292"/>
      <c r="G55" s="292"/>
      <c r="H55" s="292"/>
      <c r="I55" s="292"/>
      <c r="J55" s="292"/>
      <c r="K55" s="290"/>
    </row>
    <row r="56" s="1" customFormat="1" ht="12.75" customHeight="1">
      <c r="B56" s="288"/>
      <c r="C56" s="292"/>
      <c r="D56" s="292"/>
      <c r="E56" s="292"/>
      <c r="F56" s="292"/>
      <c r="G56" s="292"/>
      <c r="H56" s="292"/>
      <c r="I56" s="292"/>
      <c r="J56" s="292"/>
      <c r="K56" s="290"/>
    </row>
    <row r="57" s="1" customFormat="1" ht="15" customHeight="1">
      <c r="B57" s="288"/>
      <c r="C57" s="292" t="s">
        <v>3567</v>
      </c>
      <c r="D57" s="292"/>
      <c r="E57" s="292"/>
      <c r="F57" s="292"/>
      <c r="G57" s="292"/>
      <c r="H57" s="292"/>
      <c r="I57" s="292"/>
      <c r="J57" s="292"/>
      <c r="K57" s="290"/>
    </row>
    <row r="58" s="1" customFormat="1" ht="15" customHeight="1">
      <c r="B58" s="288"/>
      <c r="C58" s="294"/>
      <c r="D58" s="292" t="s">
        <v>3568</v>
      </c>
      <c r="E58" s="292"/>
      <c r="F58" s="292"/>
      <c r="G58" s="292"/>
      <c r="H58" s="292"/>
      <c r="I58" s="292"/>
      <c r="J58" s="292"/>
      <c r="K58" s="290"/>
    </row>
    <row r="59" s="1" customFormat="1" ht="15" customHeight="1">
      <c r="B59" s="288"/>
      <c r="C59" s="294"/>
      <c r="D59" s="292" t="s">
        <v>3569</v>
      </c>
      <c r="E59" s="292"/>
      <c r="F59" s="292"/>
      <c r="G59" s="292"/>
      <c r="H59" s="292"/>
      <c r="I59" s="292"/>
      <c r="J59" s="292"/>
      <c r="K59" s="290"/>
    </row>
    <row r="60" s="1" customFormat="1" ht="15" customHeight="1">
      <c r="B60" s="288"/>
      <c r="C60" s="294"/>
      <c r="D60" s="292" t="s">
        <v>3570</v>
      </c>
      <c r="E60" s="292"/>
      <c r="F60" s="292"/>
      <c r="G60" s="292"/>
      <c r="H60" s="292"/>
      <c r="I60" s="292"/>
      <c r="J60" s="292"/>
      <c r="K60" s="290"/>
    </row>
    <row r="61" s="1" customFormat="1" ht="15" customHeight="1">
      <c r="B61" s="288"/>
      <c r="C61" s="294"/>
      <c r="D61" s="292" t="s">
        <v>3571</v>
      </c>
      <c r="E61" s="292"/>
      <c r="F61" s="292"/>
      <c r="G61" s="292"/>
      <c r="H61" s="292"/>
      <c r="I61" s="292"/>
      <c r="J61" s="292"/>
      <c r="K61" s="290"/>
    </row>
    <row r="62" s="1" customFormat="1" ht="15" customHeight="1">
      <c r="B62" s="288"/>
      <c r="C62" s="294"/>
      <c r="D62" s="297" t="s">
        <v>3572</v>
      </c>
      <c r="E62" s="297"/>
      <c r="F62" s="297"/>
      <c r="G62" s="297"/>
      <c r="H62" s="297"/>
      <c r="I62" s="297"/>
      <c r="J62" s="297"/>
      <c r="K62" s="290"/>
    </row>
    <row r="63" s="1" customFormat="1" ht="15" customHeight="1">
      <c r="B63" s="288"/>
      <c r="C63" s="294"/>
      <c r="D63" s="292" t="s">
        <v>3573</v>
      </c>
      <c r="E63" s="292"/>
      <c r="F63" s="292"/>
      <c r="G63" s="292"/>
      <c r="H63" s="292"/>
      <c r="I63" s="292"/>
      <c r="J63" s="292"/>
      <c r="K63" s="290"/>
    </row>
    <row r="64" s="1" customFormat="1" ht="12.75" customHeight="1">
      <c r="B64" s="288"/>
      <c r="C64" s="294"/>
      <c r="D64" s="294"/>
      <c r="E64" s="298"/>
      <c r="F64" s="294"/>
      <c r="G64" s="294"/>
      <c r="H64" s="294"/>
      <c r="I64" s="294"/>
      <c r="J64" s="294"/>
      <c r="K64" s="290"/>
    </row>
    <row r="65" s="1" customFormat="1" ht="15" customHeight="1">
      <c r="B65" s="288"/>
      <c r="C65" s="294"/>
      <c r="D65" s="292" t="s">
        <v>3574</v>
      </c>
      <c r="E65" s="292"/>
      <c r="F65" s="292"/>
      <c r="G65" s="292"/>
      <c r="H65" s="292"/>
      <c r="I65" s="292"/>
      <c r="J65" s="292"/>
      <c r="K65" s="290"/>
    </row>
    <row r="66" s="1" customFormat="1" ht="15" customHeight="1">
      <c r="B66" s="288"/>
      <c r="C66" s="294"/>
      <c r="D66" s="297" t="s">
        <v>3575</v>
      </c>
      <c r="E66" s="297"/>
      <c r="F66" s="297"/>
      <c r="G66" s="297"/>
      <c r="H66" s="297"/>
      <c r="I66" s="297"/>
      <c r="J66" s="297"/>
      <c r="K66" s="290"/>
    </row>
    <row r="67" s="1" customFormat="1" ht="15" customHeight="1">
      <c r="B67" s="288"/>
      <c r="C67" s="294"/>
      <c r="D67" s="292" t="s">
        <v>3576</v>
      </c>
      <c r="E67" s="292"/>
      <c r="F67" s="292"/>
      <c r="G67" s="292"/>
      <c r="H67" s="292"/>
      <c r="I67" s="292"/>
      <c r="J67" s="292"/>
      <c r="K67" s="290"/>
    </row>
    <row r="68" s="1" customFormat="1" ht="15" customHeight="1">
      <c r="B68" s="288"/>
      <c r="C68" s="294"/>
      <c r="D68" s="292" t="s">
        <v>3577</v>
      </c>
      <c r="E68" s="292"/>
      <c r="F68" s="292"/>
      <c r="G68" s="292"/>
      <c r="H68" s="292"/>
      <c r="I68" s="292"/>
      <c r="J68" s="292"/>
      <c r="K68" s="290"/>
    </row>
    <row r="69" s="1" customFormat="1" ht="15" customHeight="1">
      <c r="B69" s="288"/>
      <c r="C69" s="294"/>
      <c r="D69" s="292" t="s">
        <v>3578</v>
      </c>
      <c r="E69" s="292"/>
      <c r="F69" s="292"/>
      <c r="G69" s="292"/>
      <c r="H69" s="292"/>
      <c r="I69" s="292"/>
      <c r="J69" s="292"/>
      <c r="K69" s="290"/>
    </row>
    <row r="70" s="1" customFormat="1" ht="15" customHeight="1">
      <c r="B70" s="288"/>
      <c r="C70" s="294"/>
      <c r="D70" s="292" t="s">
        <v>3579</v>
      </c>
      <c r="E70" s="292"/>
      <c r="F70" s="292"/>
      <c r="G70" s="292"/>
      <c r="H70" s="292"/>
      <c r="I70" s="292"/>
      <c r="J70" s="292"/>
      <c r="K70" s="290"/>
    </row>
    <row r="7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="1" customFormat="1" ht="45" customHeight="1">
      <c r="B75" s="307"/>
      <c r="C75" s="308" t="s">
        <v>3580</v>
      </c>
      <c r="D75" s="308"/>
      <c r="E75" s="308"/>
      <c r="F75" s="308"/>
      <c r="G75" s="308"/>
      <c r="H75" s="308"/>
      <c r="I75" s="308"/>
      <c r="J75" s="308"/>
      <c r="K75" s="309"/>
    </row>
    <row r="76" s="1" customFormat="1" ht="17.25" customHeight="1">
      <c r="B76" s="307"/>
      <c r="C76" s="310" t="s">
        <v>3581</v>
      </c>
      <c r="D76" s="310"/>
      <c r="E76" s="310"/>
      <c r="F76" s="310" t="s">
        <v>3582</v>
      </c>
      <c r="G76" s="311"/>
      <c r="H76" s="310" t="s">
        <v>57</v>
      </c>
      <c r="I76" s="310" t="s">
        <v>60</v>
      </c>
      <c r="J76" s="310" t="s">
        <v>3583</v>
      </c>
      <c r="K76" s="309"/>
    </row>
    <row r="77" s="1" customFormat="1" ht="17.25" customHeight="1">
      <c r="B77" s="307"/>
      <c r="C77" s="312" t="s">
        <v>3584</v>
      </c>
      <c r="D77" s="312"/>
      <c r="E77" s="312"/>
      <c r="F77" s="313" t="s">
        <v>3585</v>
      </c>
      <c r="G77" s="314"/>
      <c r="H77" s="312"/>
      <c r="I77" s="312"/>
      <c r="J77" s="312" t="s">
        <v>3586</v>
      </c>
      <c r="K77" s="309"/>
    </row>
    <row r="78" s="1" customFormat="1" ht="5.25" customHeight="1">
      <c r="B78" s="307"/>
      <c r="C78" s="315"/>
      <c r="D78" s="315"/>
      <c r="E78" s="315"/>
      <c r="F78" s="315"/>
      <c r="G78" s="316"/>
      <c r="H78" s="315"/>
      <c r="I78" s="315"/>
      <c r="J78" s="315"/>
      <c r="K78" s="309"/>
    </row>
    <row r="79" s="1" customFormat="1" ht="15" customHeight="1">
      <c r="B79" s="307"/>
      <c r="C79" s="295" t="s">
        <v>56</v>
      </c>
      <c r="D79" s="317"/>
      <c r="E79" s="317"/>
      <c r="F79" s="318" t="s">
        <v>2493</v>
      </c>
      <c r="G79" s="319"/>
      <c r="H79" s="295" t="s">
        <v>3587</v>
      </c>
      <c r="I79" s="295" t="s">
        <v>3588</v>
      </c>
      <c r="J79" s="295">
        <v>20</v>
      </c>
      <c r="K79" s="309"/>
    </row>
    <row r="80" s="1" customFormat="1" ht="15" customHeight="1">
      <c r="B80" s="307"/>
      <c r="C80" s="295" t="s">
        <v>3589</v>
      </c>
      <c r="D80" s="295"/>
      <c r="E80" s="295"/>
      <c r="F80" s="318" t="s">
        <v>2493</v>
      </c>
      <c r="G80" s="319"/>
      <c r="H80" s="295" t="s">
        <v>3590</v>
      </c>
      <c r="I80" s="295" t="s">
        <v>3588</v>
      </c>
      <c r="J80" s="295">
        <v>120</v>
      </c>
      <c r="K80" s="309"/>
    </row>
    <row r="81" s="1" customFormat="1" ht="15" customHeight="1">
      <c r="B81" s="320"/>
      <c r="C81" s="295" t="s">
        <v>3591</v>
      </c>
      <c r="D81" s="295"/>
      <c r="E81" s="295"/>
      <c r="F81" s="318" t="s">
        <v>3592</v>
      </c>
      <c r="G81" s="319"/>
      <c r="H81" s="295" t="s">
        <v>3593</v>
      </c>
      <c r="I81" s="295" t="s">
        <v>3588</v>
      </c>
      <c r="J81" s="295">
        <v>50</v>
      </c>
      <c r="K81" s="309"/>
    </row>
    <row r="82" s="1" customFormat="1" ht="15" customHeight="1">
      <c r="B82" s="320"/>
      <c r="C82" s="295" t="s">
        <v>3594</v>
      </c>
      <c r="D82" s="295"/>
      <c r="E82" s="295"/>
      <c r="F82" s="318" t="s">
        <v>2493</v>
      </c>
      <c r="G82" s="319"/>
      <c r="H82" s="295" t="s">
        <v>3595</v>
      </c>
      <c r="I82" s="295" t="s">
        <v>3596</v>
      </c>
      <c r="J82" s="295"/>
      <c r="K82" s="309"/>
    </row>
    <row r="83" s="1" customFormat="1" ht="15" customHeight="1">
      <c r="B83" s="320"/>
      <c r="C83" s="321" t="s">
        <v>3597</v>
      </c>
      <c r="D83" s="321"/>
      <c r="E83" s="321"/>
      <c r="F83" s="322" t="s">
        <v>3592</v>
      </c>
      <c r="G83" s="321"/>
      <c r="H83" s="321" t="s">
        <v>3598</v>
      </c>
      <c r="I83" s="321" t="s">
        <v>3588</v>
      </c>
      <c r="J83" s="321">
        <v>15</v>
      </c>
      <c r="K83" s="309"/>
    </row>
    <row r="84" s="1" customFormat="1" ht="15" customHeight="1">
      <c r="B84" s="320"/>
      <c r="C84" s="321" t="s">
        <v>3599</v>
      </c>
      <c r="D84" s="321"/>
      <c r="E84" s="321"/>
      <c r="F84" s="322" t="s">
        <v>3592</v>
      </c>
      <c r="G84" s="321"/>
      <c r="H84" s="321" t="s">
        <v>3600</v>
      </c>
      <c r="I84" s="321" t="s">
        <v>3588</v>
      </c>
      <c r="J84" s="321">
        <v>15</v>
      </c>
      <c r="K84" s="309"/>
    </row>
    <row r="85" s="1" customFormat="1" ht="15" customHeight="1">
      <c r="B85" s="320"/>
      <c r="C85" s="321" t="s">
        <v>3601</v>
      </c>
      <c r="D85" s="321"/>
      <c r="E85" s="321"/>
      <c r="F85" s="322" t="s">
        <v>3592</v>
      </c>
      <c r="G85" s="321"/>
      <c r="H85" s="321" t="s">
        <v>3602</v>
      </c>
      <c r="I85" s="321" t="s">
        <v>3588</v>
      </c>
      <c r="J85" s="321">
        <v>20</v>
      </c>
      <c r="K85" s="309"/>
    </row>
    <row r="86" s="1" customFormat="1" ht="15" customHeight="1">
      <c r="B86" s="320"/>
      <c r="C86" s="321" t="s">
        <v>3603</v>
      </c>
      <c r="D86" s="321"/>
      <c r="E86" s="321"/>
      <c r="F86" s="322" t="s">
        <v>3592</v>
      </c>
      <c r="G86" s="321"/>
      <c r="H86" s="321" t="s">
        <v>3604</v>
      </c>
      <c r="I86" s="321" t="s">
        <v>3588</v>
      </c>
      <c r="J86" s="321">
        <v>20</v>
      </c>
      <c r="K86" s="309"/>
    </row>
    <row r="87" s="1" customFormat="1" ht="15" customHeight="1">
      <c r="B87" s="320"/>
      <c r="C87" s="295" t="s">
        <v>3605</v>
      </c>
      <c r="D87" s="295"/>
      <c r="E87" s="295"/>
      <c r="F87" s="318" t="s">
        <v>3592</v>
      </c>
      <c r="G87" s="319"/>
      <c r="H87" s="295" t="s">
        <v>3606</v>
      </c>
      <c r="I87" s="295" t="s">
        <v>3588</v>
      </c>
      <c r="J87" s="295">
        <v>50</v>
      </c>
      <c r="K87" s="309"/>
    </row>
    <row r="88" s="1" customFormat="1" ht="15" customHeight="1">
      <c r="B88" s="320"/>
      <c r="C88" s="295" t="s">
        <v>3607</v>
      </c>
      <c r="D88" s="295"/>
      <c r="E88" s="295"/>
      <c r="F88" s="318" t="s">
        <v>3592</v>
      </c>
      <c r="G88" s="319"/>
      <c r="H88" s="295" t="s">
        <v>3608</v>
      </c>
      <c r="I88" s="295" t="s">
        <v>3588</v>
      </c>
      <c r="J88" s="295">
        <v>20</v>
      </c>
      <c r="K88" s="309"/>
    </row>
    <row r="89" s="1" customFormat="1" ht="15" customHeight="1">
      <c r="B89" s="320"/>
      <c r="C89" s="295" t="s">
        <v>3609</v>
      </c>
      <c r="D89" s="295"/>
      <c r="E89" s="295"/>
      <c r="F89" s="318" t="s">
        <v>3592</v>
      </c>
      <c r="G89" s="319"/>
      <c r="H89" s="295" t="s">
        <v>3610</v>
      </c>
      <c r="I89" s="295" t="s">
        <v>3588</v>
      </c>
      <c r="J89" s="295">
        <v>20</v>
      </c>
      <c r="K89" s="309"/>
    </row>
    <row r="90" s="1" customFormat="1" ht="15" customHeight="1">
      <c r="B90" s="320"/>
      <c r="C90" s="295" t="s">
        <v>3611</v>
      </c>
      <c r="D90" s="295"/>
      <c r="E90" s="295"/>
      <c r="F90" s="318" t="s">
        <v>3592</v>
      </c>
      <c r="G90" s="319"/>
      <c r="H90" s="295" t="s">
        <v>3612</v>
      </c>
      <c r="I90" s="295" t="s">
        <v>3588</v>
      </c>
      <c r="J90" s="295">
        <v>50</v>
      </c>
      <c r="K90" s="309"/>
    </row>
    <row r="91" s="1" customFormat="1" ht="15" customHeight="1">
      <c r="B91" s="320"/>
      <c r="C91" s="295" t="s">
        <v>3613</v>
      </c>
      <c r="D91" s="295"/>
      <c r="E91" s="295"/>
      <c r="F91" s="318" t="s">
        <v>3592</v>
      </c>
      <c r="G91" s="319"/>
      <c r="H91" s="295" t="s">
        <v>3613</v>
      </c>
      <c r="I91" s="295" t="s">
        <v>3588</v>
      </c>
      <c r="J91" s="295">
        <v>50</v>
      </c>
      <c r="K91" s="309"/>
    </row>
    <row r="92" s="1" customFormat="1" ht="15" customHeight="1">
      <c r="B92" s="320"/>
      <c r="C92" s="295" t="s">
        <v>3614</v>
      </c>
      <c r="D92" s="295"/>
      <c r="E92" s="295"/>
      <c r="F92" s="318" t="s">
        <v>3592</v>
      </c>
      <c r="G92" s="319"/>
      <c r="H92" s="295" t="s">
        <v>3615</v>
      </c>
      <c r="I92" s="295" t="s">
        <v>3588</v>
      </c>
      <c r="J92" s="295">
        <v>255</v>
      </c>
      <c r="K92" s="309"/>
    </row>
    <row r="93" s="1" customFormat="1" ht="15" customHeight="1">
      <c r="B93" s="320"/>
      <c r="C93" s="295" t="s">
        <v>3616</v>
      </c>
      <c r="D93" s="295"/>
      <c r="E93" s="295"/>
      <c r="F93" s="318" t="s">
        <v>2493</v>
      </c>
      <c r="G93" s="319"/>
      <c r="H93" s="295" t="s">
        <v>3617</v>
      </c>
      <c r="I93" s="295" t="s">
        <v>3618</v>
      </c>
      <c r="J93" s="295"/>
      <c r="K93" s="309"/>
    </row>
    <row r="94" s="1" customFormat="1" ht="15" customHeight="1">
      <c r="B94" s="320"/>
      <c r="C94" s="295" t="s">
        <v>3619</v>
      </c>
      <c r="D94" s="295"/>
      <c r="E94" s="295"/>
      <c r="F94" s="318" t="s">
        <v>2493</v>
      </c>
      <c r="G94" s="319"/>
      <c r="H94" s="295" t="s">
        <v>3620</v>
      </c>
      <c r="I94" s="295" t="s">
        <v>3621</v>
      </c>
      <c r="J94" s="295"/>
      <c r="K94" s="309"/>
    </row>
    <row r="95" s="1" customFormat="1" ht="15" customHeight="1">
      <c r="B95" s="320"/>
      <c r="C95" s="295" t="s">
        <v>3622</v>
      </c>
      <c r="D95" s="295"/>
      <c r="E95" s="295"/>
      <c r="F95" s="318" t="s">
        <v>2493</v>
      </c>
      <c r="G95" s="319"/>
      <c r="H95" s="295" t="s">
        <v>3622</v>
      </c>
      <c r="I95" s="295" t="s">
        <v>3621</v>
      </c>
      <c r="J95" s="295"/>
      <c r="K95" s="309"/>
    </row>
    <row r="96" s="1" customFormat="1" ht="15" customHeight="1">
      <c r="B96" s="320"/>
      <c r="C96" s="295" t="s">
        <v>41</v>
      </c>
      <c r="D96" s="295"/>
      <c r="E96" s="295"/>
      <c r="F96" s="318" t="s">
        <v>2493</v>
      </c>
      <c r="G96" s="319"/>
      <c r="H96" s="295" t="s">
        <v>3623</v>
      </c>
      <c r="I96" s="295" t="s">
        <v>3621</v>
      </c>
      <c r="J96" s="295"/>
      <c r="K96" s="309"/>
    </row>
    <row r="97" s="1" customFormat="1" ht="15" customHeight="1">
      <c r="B97" s="320"/>
      <c r="C97" s="295" t="s">
        <v>51</v>
      </c>
      <c r="D97" s="295"/>
      <c r="E97" s="295"/>
      <c r="F97" s="318" t="s">
        <v>2493</v>
      </c>
      <c r="G97" s="319"/>
      <c r="H97" s="295" t="s">
        <v>3624</v>
      </c>
      <c r="I97" s="295" t="s">
        <v>3621</v>
      </c>
      <c r="J97" s="295"/>
      <c r="K97" s="309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="1" customFormat="1" ht="45" customHeight="1">
      <c r="B102" s="307"/>
      <c r="C102" s="308" t="s">
        <v>3625</v>
      </c>
      <c r="D102" s="308"/>
      <c r="E102" s="308"/>
      <c r="F102" s="308"/>
      <c r="G102" s="308"/>
      <c r="H102" s="308"/>
      <c r="I102" s="308"/>
      <c r="J102" s="308"/>
      <c r="K102" s="309"/>
    </row>
    <row r="103" s="1" customFormat="1" ht="17.25" customHeight="1">
      <c r="B103" s="307"/>
      <c r="C103" s="310" t="s">
        <v>3581</v>
      </c>
      <c r="D103" s="310"/>
      <c r="E103" s="310"/>
      <c r="F103" s="310" t="s">
        <v>3582</v>
      </c>
      <c r="G103" s="311"/>
      <c r="H103" s="310" t="s">
        <v>57</v>
      </c>
      <c r="I103" s="310" t="s">
        <v>60</v>
      </c>
      <c r="J103" s="310" t="s">
        <v>3583</v>
      </c>
      <c r="K103" s="309"/>
    </row>
    <row r="104" s="1" customFormat="1" ht="17.25" customHeight="1">
      <c r="B104" s="307"/>
      <c r="C104" s="312" t="s">
        <v>3584</v>
      </c>
      <c r="D104" s="312"/>
      <c r="E104" s="312"/>
      <c r="F104" s="313" t="s">
        <v>3585</v>
      </c>
      <c r="G104" s="314"/>
      <c r="H104" s="312"/>
      <c r="I104" s="312"/>
      <c r="J104" s="312" t="s">
        <v>3586</v>
      </c>
      <c r="K104" s="309"/>
    </row>
    <row r="105" s="1" customFormat="1" ht="5.25" customHeight="1">
      <c r="B105" s="307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="1" customFormat="1" ht="15" customHeight="1">
      <c r="B106" s="307"/>
      <c r="C106" s="295" t="s">
        <v>56</v>
      </c>
      <c r="D106" s="317"/>
      <c r="E106" s="317"/>
      <c r="F106" s="318" t="s">
        <v>2493</v>
      </c>
      <c r="G106" s="295"/>
      <c r="H106" s="295" t="s">
        <v>3626</v>
      </c>
      <c r="I106" s="295" t="s">
        <v>3588</v>
      </c>
      <c r="J106" s="295">
        <v>20</v>
      </c>
      <c r="K106" s="309"/>
    </row>
    <row r="107" s="1" customFormat="1" ht="15" customHeight="1">
      <c r="B107" s="307"/>
      <c r="C107" s="295" t="s">
        <v>3589</v>
      </c>
      <c r="D107" s="295"/>
      <c r="E107" s="295"/>
      <c r="F107" s="318" t="s">
        <v>2493</v>
      </c>
      <c r="G107" s="295"/>
      <c r="H107" s="295" t="s">
        <v>3626</v>
      </c>
      <c r="I107" s="295" t="s">
        <v>3588</v>
      </c>
      <c r="J107" s="295">
        <v>120</v>
      </c>
      <c r="K107" s="309"/>
    </row>
    <row r="108" s="1" customFormat="1" ht="15" customHeight="1">
      <c r="B108" s="320"/>
      <c r="C108" s="295" t="s">
        <v>3591</v>
      </c>
      <c r="D108" s="295"/>
      <c r="E108" s="295"/>
      <c r="F108" s="318" t="s">
        <v>3592</v>
      </c>
      <c r="G108" s="295"/>
      <c r="H108" s="295" t="s">
        <v>3626</v>
      </c>
      <c r="I108" s="295" t="s">
        <v>3588</v>
      </c>
      <c r="J108" s="295">
        <v>50</v>
      </c>
      <c r="K108" s="309"/>
    </row>
    <row r="109" s="1" customFormat="1" ht="15" customHeight="1">
      <c r="B109" s="320"/>
      <c r="C109" s="295" t="s">
        <v>3594</v>
      </c>
      <c r="D109" s="295"/>
      <c r="E109" s="295"/>
      <c r="F109" s="318" t="s">
        <v>2493</v>
      </c>
      <c r="G109" s="295"/>
      <c r="H109" s="295" t="s">
        <v>3626</v>
      </c>
      <c r="I109" s="295" t="s">
        <v>3596</v>
      </c>
      <c r="J109" s="295"/>
      <c r="K109" s="309"/>
    </row>
    <row r="110" s="1" customFormat="1" ht="15" customHeight="1">
      <c r="B110" s="320"/>
      <c r="C110" s="295" t="s">
        <v>3605</v>
      </c>
      <c r="D110" s="295"/>
      <c r="E110" s="295"/>
      <c r="F110" s="318" t="s">
        <v>3592</v>
      </c>
      <c r="G110" s="295"/>
      <c r="H110" s="295" t="s">
        <v>3626</v>
      </c>
      <c r="I110" s="295" t="s">
        <v>3588</v>
      </c>
      <c r="J110" s="295">
        <v>50</v>
      </c>
      <c r="K110" s="309"/>
    </row>
    <row r="111" s="1" customFormat="1" ht="15" customHeight="1">
      <c r="B111" s="320"/>
      <c r="C111" s="295" t="s">
        <v>3613</v>
      </c>
      <c r="D111" s="295"/>
      <c r="E111" s="295"/>
      <c r="F111" s="318" t="s">
        <v>3592</v>
      </c>
      <c r="G111" s="295"/>
      <c r="H111" s="295" t="s">
        <v>3626</v>
      </c>
      <c r="I111" s="295" t="s">
        <v>3588</v>
      </c>
      <c r="J111" s="295">
        <v>50</v>
      </c>
      <c r="K111" s="309"/>
    </row>
    <row r="112" s="1" customFormat="1" ht="15" customHeight="1">
      <c r="B112" s="320"/>
      <c r="C112" s="295" t="s">
        <v>3611</v>
      </c>
      <c r="D112" s="295"/>
      <c r="E112" s="295"/>
      <c r="F112" s="318" t="s">
        <v>3592</v>
      </c>
      <c r="G112" s="295"/>
      <c r="H112" s="295" t="s">
        <v>3626</v>
      </c>
      <c r="I112" s="295" t="s">
        <v>3588</v>
      </c>
      <c r="J112" s="295">
        <v>50</v>
      </c>
      <c r="K112" s="309"/>
    </row>
    <row r="113" s="1" customFormat="1" ht="15" customHeight="1">
      <c r="B113" s="320"/>
      <c r="C113" s="295" t="s">
        <v>56</v>
      </c>
      <c r="D113" s="295"/>
      <c r="E113" s="295"/>
      <c r="F113" s="318" t="s">
        <v>2493</v>
      </c>
      <c r="G113" s="295"/>
      <c r="H113" s="295" t="s">
        <v>3627</v>
      </c>
      <c r="I113" s="295" t="s">
        <v>3588</v>
      </c>
      <c r="J113" s="295">
        <v>20</v>
      </c>
      <c r="K113" s="309"/>
    </row>
    <row r="114" s="1" customFormat="1" ht="15" customHeight="1">
      <c r="B114" s="320"/>
      <c r="C114" s="295" t="s">
        <v>3628</v>
      </c>
      <c r="D114" s="295"/>
      <c r="E114" s="295"/>
      <c r="F114" s="318" t="s">
        <v>2493</v>
      </c>
      <c r="G114" s="295"/>
      <c r="H114" s="295" t="s">
        <v>3629</v>
      </c>
      <c r="I114" s="295" t="s">
        <v>3588</v>
      </c>
      <c r="J114" s="295">
        <v>120</v>
      </c>
      <c r="K114" s="309"/>
    </row>
    <row r="115" s="1" customFormat="1" ht="15" customHeight="1">
      <c r="B115" s="320"/>
      <c r="C115" s="295" t="s">
        <v>41</v>
      </c>
      <c r="D115" s="295"/>
      <c r="E115" s="295"/>
      <c r="F115" s="318" t="s">
        <v>2493</v>
      </c>
      <c r="G115" s="295"/>
      <c r="H115" s="295" t="s">
        <v>3630</v>
      </c>
      <c r="I115" s="295" t="s">
        <v>3621</v>
      </c>
      <c r="J115" s="295"/>
      <c r="K115" s="309"/>
    </row>
    <row r="116" s="1" customFormat="1" ht="15" customHeight="1">
      <c r="B116" s="320"/>
      <c r="C116" s="295" t="s">
        <v>51</v>
      </c>
      <c r="D116" s="295"/>
      <c r="E116" s="295"/>
      <c r="F116" s="318" t="s">
        <v>2493</v>
      </c>
      <c r="G116" s="295"/>
      <c r="H116" s="295" t="s">
        <v>3631</v>
      </c>
      <c r="I116" s="295" t="s">
        <v>3621</v>
      </c>
      <c r="J116" s="295"/>
      <c r="K116" s="309"/>
    </row>
    <row r="117" s="1" customFormat="1" ht="15" customHeight="1">
      <c r="B117" s="320"/>
      <c r="C117" s="295" t="s">
        <v>60</v>
      </c>
      <c r="D117" s="295"/>
      <c r="E117" s="295"/>
      <c r="F117" s="318" t="s">
        <v>2493</v>
      </c>
      <c r="G117" s="295"/>
      <c r="H117" s="295" t="s">
        <v>3632</v>
      </c>
      <c r="I117" s="295" t="s">
        <v>3633</v>
      </c>
      <c r="J117" s="295"/>
      <c r="K117" s="309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6" t="s">
        <v>3634</v>
      </c>
      <c r="D122" s="286"/>
      <c r="E122" s="286"/>
      <c r="F122" s="286"/>
      <c r="G122" s="286"/>
      <c r="H122" s="286"/>
      <c r="I122" s="286"/>
      <c r="J122" s="286"/>
      <c r="K122" s="337"/>
    </row>
    <row r="123" s="1" customFormat="1" ht="17.25" customHeight="1">
      <c r="B123" s="338"/>
      <c r="C123" s="310" t="s">
        <v>3581</v>
      </c>
      <c r="D123" s="310"/>
      <c r="E123" s="310"/>
      <c r="F123" s="310" t="s">
        <v>3582</v>
      </c>
      <c r="G123" s="311"/>
      <c r="H123" s="310" t="s">
        <v>57</v>
      </c>
      <c r="I123" s="310" t="s">
        <v>60</v>
      </c>
      <c r="J123" s="310" t="s">
        <v>3583</v>
      </c>
      <c r="K123" s="339"/>
    </row>
    <row r="124" s="1" customFormat="1" ht="17.25" customHeight="1">
      <c r="B124" s="338"/>
      <c r="C124" s="312" t="s">
        <v>3584</v>
      </c>
      <c r="D124" s="312"/>
      <c r="E124" s="312"/>
      <c r="F124" s="313" t="s">
        <v>3585</v>
      </c>
      <c r="G124" s="314"/>
      <c r="H124" s="312"/>
      <c r="I124" s="312"/>
      <c r="J124" s="312" t="s">
        <v>3586</v>
      </c>
      <c r="K124" s="339"/>
    </row>
    <row r="125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="1" customFormat="1" ht="15" customHeight="1">
      <c r="B126" s="340"/>
      <c r="C126" s="295" t="s">
        <v>3589</v>
      </c>
      <c r="D126" s="317"/>
      <c r="E126" s="317"/>
      <c r="F126" s="318" t="s">
        <v>2493</v>
      </c>
      <c r="G126" s="295"/>
      <c r="H126" s="295" t="s">
        <v>3626</v>
      </c>
      <c r="I126" s="295" t="s">
        <v>3588</v>
      </c>
      <c r="J126" s="295">
        <v>120</v>
      </c>
      <c r="K126" s="343"/>
    </row>
    <row r="127" s="1" customFormat="1" ht="15" customHeight="1">
      <c r="B127" s="340"/>
      <c r="C127" s="295" t="s">
        <v>3635</v>
      </c>
      <c r="D127" s="295"/>
      <c r="E127" s="295"/>
      <c r="F127" s="318" t="s">
        <v>2493</v>
      </c>
      <c r="G127" s="295"/>
      <c r="H127" s="295" t="s">
        <v>3636</v>
      </c>
      <c r="I127" s="295" t="s">
        <v>3588</v>
      </c>
      <c r="J127" s="295" t="s">
        <v>3637</v>
      </c>
      <c r="K127" s="343"/>
    </row>
    <row r="128" s="1" customFormat="1" ht="15" customHeight="1">
      <c r="B128" s="340"/>
      <c r="C128" s="295" t="s">
        <v>3535</v>
      </c>
      <c r="D128" s="295"/>
      <c r="E128" s="295"/>
      <c r="F128" s="318" t="s">
        <v>2493</v>
      </c>
      <c r="G128" s="295"/>
      <c r="H128" s="295" t="s">
        <v>3638</v>
      </c>
      <c r="I128" s="295" t="s">
        <v>3588</v>
      </c>
      <c r="J128" s="295" t="s">
        <v>3637</v>
      </c>
      <c r="K128" s="343"/>
    </row>
    <row r="129" s="1" customFormat="1" ht="15" customHeight="1">
      <c r="B129" s="340"/>
      <c r="C129" s="295" t="s">
        <v>3597</v>
      </c>
      <c r="D129" s="295"/>
      <c r="E129" s="295"/>
      <c r="F129" s="318" t="s">
        <v>3592</v>
      </c>
      <c r="G129" s="295"/>
      <c r="H129" s="295" t="s">
        <v>3598</v>
      </c>
      <c r="I129" s="295" t="s">
        <v>3588</v>
      </c>
      <c r="J129" s="295">
        <v>15</v>
      </c>
      <c r="K129" s="343"/>
    </row>
    <row r="130" s="1" customFormat="1" ht="15" customHeight="1">
      <c r="B130" s="340"/>
      <c r="C130" s="321" t="s">
        <v>3599</v>
      </c>
      <c r="D130" s="321"/>
      <c r="E130" s="321"/>
      <c r="F130" s="322" t="s">
        <v>3592</v>
      </c>
      <c r="G130" s="321"/>
      <c r="H130" s="321" t="s">
        <v>3600</v>
      </c>
      <c r="I130" s="321" t="s">
        <v>3588</v>
      </c>
      <c r="J130" s="321">
        <v>15</v>
      </c>
      <c r="K130" s="343"/>
    </row>
    <row r="131" s="1" customFormat="1" ht="15" customHeight="1">
      <c r="B131" s="340"/>
      <c r="C131" s="321" t="s">
        <v>3601</v>
      </c>
      <c r="D131" s="321"/>
      <c r="E131" s="321"/>
      <c r="F131" s="322" t="s">
        <v>3592</v>
      </c>
      <c r="G131" s="321"/>
      <c r="H131" s="321" t="s">
        <v>3602</v>
      </c>
      <c r="I131" s="321" t="s">
        <v>3588</v>
      </c>
      <c r="J131" s="321">
        <v>20</v>
      </c>
      <c r="K131" s="343"/>
    </row>
    <row r="132" s="1" customFormat="1" ht="15" customHeight="1">
      <c r="B132" s="340"/>
      <c r="C132" s="321" t="s">
        <v>3603</v>
      </c>
      <c r="D132" s="321"/>
      <c r="E132" s="321"/>
      <c r="F132" s="322" t="s">
        <v>3592</v>
      </c>
      <c r="G132" s="321"/>
      <c r="H132" s="321" t="s">
        <v>3604</v>
      </c>
      <c r="I132" s="321" t="s">
        <v>3588</v>
      </c>
      <c r="J132" s="321">
        <v>20</v>
      </c>
      <c r="K132" s="343"/>
    </row>
    <row r="133" s="1" customFormat="1" ht="15" customHeight="1">
      <c r="B133" s="340"/>
      <c r="C133" s="295" t="s">
        <v>3591</v>
      </c>
      <c r="D133" s="295"/>
      <c r="E133" s="295"/>
      <c r="F133" s="318" t="s">
        <v>3592</v>
      </c>
      <c r="G133" s="295"/>
      <c r="H133" s="295" t="s">
        <v>3626</v>
      </c>
      <c r="I133" s="295" t="s">
        <v>3588</v>
      </c>
      <c r="J133" s="295">
        <v>50</v>
      </c>
      <c r="K133" s="343"/>
    </row>
    <row r="134" s="1" customFormat="1" ht="15" customHeight="1">
      <c r="B134" s="340"/>
      <c r="C134" s="295" t="s">
        <v>3605</v>
      </c>
      <c r="D134" s="295"/>
      <c r="E134" s="295"/>
      <c r="F134" s="318" t="s">
        <v>3592</v>
      </c>
      <c r="G134" s="295"/>
      <c r="H134" s="295" t="s">
        <v>3626</v>
      </c>
      <c r="I134" s="295" t="s">
        <v>3588</v>
      </c>
      <c r="J134" s="295">
        <v>50</v>
      </c>
      <c r="K134" s="343"/>
    </row>
    <row r="135" s="1" customFormat="1" ht="15" customHeight="1">
      <c r="B135" s="340"/>
      <c r="C135" s="295" t="s">
        <v>3611</v>
      </c>
      <c r="D135" s="295"/>
      <c r="E135" s="295"/>
      <c r="F135" s="318" t="s">
        <v>3592</v>
      </c>
      <c r="G135" s="295"/>
      <c r="H135" s="295" t="s">
        <v>3626</v>
      </c>
      <c r="I135" s="295" t="s">
        <v>3588</v>
      </c>
      <c r="J135" s="295">
        <v>50</v>
      </c>
      <c r="K135" s="343"/>
    </row>
    <row r="136" s="1" customFormat="1" ht="15" customHeight="1">
      <c r="B136" s="340"/>
      <c r="C136" s="295" t="s">
        <v>3613</v>
      </c>
      <c r="D136" s="295"/>
      <c r="E136" s="295"/>
      <c r="F136" s="318" t="s">
        <v>3592</v>
      </c>
      <c r="G136" s="295"/>
      <c r="H136" s="295" t="s">
        <v>3626</v>
      </c>
      <c r="I136" s="295" t="s">
        <v>3588</v>
      </c>
      <c r="J136" s="295">
        <v>50</v>
      </c>
      <c r="K136" s="343"/>
    </row>
    <row r="137" s="1" customFormat="1" ht="15" customHeight="1">
      <c r="B137" s="340"/>
      <c r="C137" s="295" t="s">
        <v>3614</v>
      </c>
      <c r="D137" s="295"/>
      <c r="E137" s="295"/>
      <c r="F137" s="318" t="s">
        <v>3592</v>
      </c>
      <c r="G137" s="295"/>
      <c r="H137" s="295" t="s">
        <v>3639</v>
      </c>
      <c r="I137" s="295" t="s">
        <v>3588</v>
      </c>
      <c r="J137" s="295">
        <v>255</v>
      </c>
      <c r="K137" s="343"/>
    </row>
    <row r="138" s="1" customFormat="1" ht="15" customHeight="1">
      <c r="B138" s="340"/>
      <c r="C138" s="295" t="s">
        <v>3616</v>
      </c>
      <c r="D138" s="295"/>
      <c r="E138" s="295"/>
      <c r="F138" s="318" t="s">
        <v>2493</v>
      </c>
      <c r="G138" s="295"/>
      <c r="H138" s="295" t="s">
        <v>3640</v>
      </c>
      <c r="I138" s="295" t="s">
        <v>3618</v>
      </c>
      <c r="J138" s="295"/>
      <c r="K138" s="343"/>
    </row>
    <row r="139" s="1" customFormat="1" ht="15" customHeight="1">
      <c r="B139" s="340"/>
      <c r="C139" s="295" t="s">
        <v>3619</v>
      </c>
      <c r="D139" s="295"/>
      <c r="E139" s="295"/>
      <c r="F139" s="318" t="s">
        <v>2493</v>
      </c>
      <c r="G139" s="295"/>
      <c r="H139" s="295" t="s">
        <v>3641</v>
      </c>
      <c r="I139" s="295" t="s">
        <v>3621</v>
      </c>
      <c r="J139" s="295"/>
      <c r="K139" s="343"/>
    </row>
    <row r="140" s="1" customFormat="1" ht="15" customHeight="1">
      <c r="B140" s="340"/>
      <c r="C140" s="295" t="s">
        <v>3622</v>
      </c>
      <c r="D140" s="295"/>
      <c r="E140" s="295"/>
      <c r="F140" s="318" t="s">
        <v>2493</v>
      </c>
      <c r="G140" s="295"/>
      <c r="H140" s="295" t="s">
        <v>3622</v>
      </c>
      <c r="I140" s="295" t="s">
        <v>3621</v>
      </c>
      <c r="J140" s="295"/>
      <c r="K140" s="343"/>
    </row>
    <row r="141" s="1" customFormat="1" ht="15" customHeight="1">
      <c r="B141" s="340"/>
      <c r="C141" s="295" t="s">
        <v>41</v>
      </c>
      <c r="D141" s="295"/>
      <c r="E141" s="295"/>
      <c r="F141" s="318" t="s">
        <v>2493</v>
      </c>
      <c r="G141" s="295"/>
      <c r="H141" s="295" t="s">
        <v>3642</v>
      </c>
      <c r="I141" s="295" t="s">
        <v>3621</v>
      </c>
      <c r="J141" s="295"/>
      <c r="K141" s="343"/>
    </row>
    <row r="142" s="1" customFormat="1" ht="15" customHeight="1">
      <c r="B142" s="340"/>
      <c r="C142" s="295" t="s">
        <v>3643</v>
      </c>
      <c r="D142" s="295"/>
      <c r="E142" s="295"/>
      <c r="F142" s="318" t="s">
        <v>2493</v>
      </c>
      <c r="G142" s="295"/>
      <c r="H142" s="295" t="s">
        <v>3644</v>
      </c>
      <c r="I142" s="295" t="s">
        <v>3621</v>
      </c>
      <c r="J142" s="295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="1" customFormat="1" ht="45" customHeight="1">
      <c r="B147" s="307"/>
      <c r="C147" s="308" t="s">
        <v>3645</v>
      </c>
      <c r="D147" s="308"/>
      <c r="E147" s="308"/>
      <c r="F147" s="308"/>
      <c r="G147" s="308"/>
      <c r="H147" s="308"/>
      <c r="I147" s="308"/>
      <c r="J147" s="308"/>
      <c r="K147" s="309"/>
    </row>
    <row r="148" s="1" customFormat="1" ht="17.25" customHeight="1">
      <c r="B148" s="307"/>
      <c r="C148" s="310" t="s">
        <v>3581</v>
      </c>
      <c r="D148" s="310"/>
      <c r="E148" s="310"/>
      <c r="F148" s="310" t="s">
        <v>3582</v>
      </c>
      <c r="G148" s="311"/>
      <c r="H148" s="310" t="s">
        <v>57</v>
      </c>
      <c r="I148" s="310" t="s">
        <v>60</v>
      </c>
      <c r="J148" s="310" t="s">
        <v>3583</v>
      </c>
      <c r="K148" s="309"/>
    </row>
    <row r="149" s="1" customFormat="1" ht="17.25" customHeight="1">
      <c r="B149" s="307"/>
      <c r="C149" s="312" t="s">
        <v>3584</v>
      </c>
      <c r="D149" s="312"/>
      <c r="E149" s="312"/>
      <c r="F149" s="313" t="s">
        <v>3585</v>
      </c>
      <c r="G149" s="314"/>
      <c r="H149" s="312"/>
      <c r="I149" s="312"/>
      <c r="J149" s="312" t="s">
        <v>3586</v>
      </c>
      <c r="K149" s="309"/>
    </row>
    <row r="150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="1" customFormat="1" ht="15" customHeight="1">
      <c r="B151" s="320"/>
      <c r="C151" s="347" t="s">
        <v>3589</v>
      </c>
      <c r="D151" s="295"/>
      <c r="E151" s="295"/>
      <c r="F151" s="348" t="s">
        <v>2493</v>
      </c>
      <c r="G151" s="295"/>
      <c r="H151" s="347" t="s">
        <v>3626</v>
      </c>
      <c r="I151" s="347" t="s">
        <v>3588</v>
      </c>
      <c r="J151" s="347">
        <v>120</v>
      </c>
      <c r="K151" s="343"/>
    </row>
    <row r="152" s="1" customFormat="1" ht="15" customHeight="1">
      <c r="B152" s="320"/>
      <c r="C152" s="347" t="s">
        <v>3635</v>
      </c>
      <c r="D152" s="295"/>
      <c r="E152" s="295"/>
      <c r="F152" s="348" t="s">
        <v>2493</v>
      </c>
      <c r="G152" s="295"/>
      <c r="H152" s="347" t="s">
        <v>3646</v>
      </c>
      <c r="I152" s="347" t="s">
        <v>3588</v>
      </c>
      <c r="J152" s="347" t="s">
        <v>3637</v>
      </c>
      <c r="K152" s="343"/>
    </row>
    <row r="153" s="1" customFormat="1" ht="15" customHeight="1">
      <c r="B153" s="320"/>
      <c r="C153" s="347" t="s">
        <v>3535</v>
      </c>
      <c r="D153" s="295"/>
      <c r="E153" s="295"/>
      <c r="F153" s="348" t="s">
        <v>2493</v>
      </c>
      <c r="G153" s="295"/>
      <c r="H153" s="347" t="s">
        <v>3647</v>
      </c>
      <c r="I153" s="347" t="s">
        <v>3588</v>
      </c>
      <c r="J153" s="347" t="s">
        <v>3637</v>
      </c>
      <c r="K153" s="343"/>
    </row>
    <row r="154" s="1" customFormat="1" ht="15" customHeight="1">
      <c r="B154" s="320"/>
      <c r="C154" s="347" t="s">
        <v>3591</v>
      </c>
      <c r="D154" s="295"/>
      <c r="E154" s="295"/>
      <c r="F154" s="348" t="s">
        <v>3592</v>
      </c>
      <c r="G154" s="295"/>
      <c r="H154" s="347" t="s">
        <v>3626</v>
      </c>
      <c r="I154" s="347" t="s">
        <v>3588</v>
      </c>
      <c r="J154" s="347">
        <v>50</v>
      </c>
      <c r="K154" s="343"/>
    </row>
    <row r="155" s="1" customFormat="1" ht="15" customHeight="1">
      <c r="B155" s="320"/>
      <c r="C155" s="347" t="s">
        <v>3594</v>
      </c>
      <c r="D155" s="295"/>
      <c r="E155" s="295"/>
      <c r="F155" s="348" t="s">
        <v>2493</v>
      </c>
      <c r="G155" s="295"/>
      <c r="H155" s="347" t="s">
        <v>3626</v>
      </c>
      <c r="I155" s="347" t="s">
        <v>3596</v>
      </c>
      <c r="J155" s="347"/>
      <c r="K155" s="343"/>
    </row>
    <row r="156" s="1" customFormat="1" ht="15" customHeight="1">
      <c r="B156" s="320"/>
      <c r="C156" s="347" t="s">
        <v>3605</v>
      </c>
      <c r="D156" s="295"/>
      <c r="E156" s="295"/>
      <c r="F156" s="348" t="s">
        <v>3592</v>
      </c>
      <c r="G156" s="295"/>
      <c r="H156" s="347" t="s">
        <v>3626</v>
      </c>
      <c r="I156" s="347" t="s">
        <v>3588</v>
      </c>
      <c r="J156" s="347">
        <v>50</v>
      </c>
      <c r="K156" s="343"/>
    </row>
    <row r="157" s="1" customFormat="1" ht="15" customHeight="1">
      <c r="B157" s="320"/>
      <c r="C157" s="347" t="s">
        <v>3613</v>
      </c>
      <c r="D157" s="295"/>
      <c r="E157" s="295"/>
      <c r="F157" s="348" t="s">
        <v>3592</v>
      </c>
      <c r="G157" s="295"/>
      <c r="H157" s="347" t="s">
        <v>3626</v>
      </c>
      <c r="I157" s="347" t="s">
        <v>3588</v>
      </c>
      <c r="J157" s="347">
        <v>50</v>
      </c>
      <c r="K157" s="343"/>
    </row>
    <row r="158" s="1" customFormat="1" ht="15" customHeight="1">
      <c r="B158" s="320"/>
      <c r="C158" s="347" t="s">
        <v>3611</v>
      </c>
      <c r="D158" s="295"/>
      <c r="E158" s="295"/>
      <c r="F158" s="348" t="s">
        <v>3592</v>
      </c>
      <c r="G158" s="295"/>
      <c r="H158" s="347" t="s">
        <v>3626</v>
      </c>
      <c r="I158" s="347" t="s">
        <v>3588</v>
      </c>
      <c r="J158" s="347">
        <v>50</v>
      </c>
      <c r="K158" s="343"/>
    </row>
    <row r="159" s="1" customFormat="1" ht="15" customHeight="1">
      <c r="B159" s="320"/>
      <c r="C159" s="347" t="s">
        <v>118</v>
      </c>
      <c r="D159" s="295"/>
      <c r="E159" s="295"/>
      <c r="F159" s="348" t="s">
        <v>2493</v>
      </c>
      <c r="G159" s="295"/>
      <c r="H159" s="347" t="s">
        <v>3648</v>
      </c>
      <c r="I159" s="347" t="s">
        <v>3588</v>
      </c>
      <c r="J159" s="347" t="s">
        <v>3649</v>
      </c>
      <c r="K159" s="343"/>
    </row>
    <row r="160" s="1" customFormat="1" ht="15" customHeight="1">
      <c r="B160" s="320"/>
      <c r="C160" s="347" t="s">
        <v>3650</v>
      </c>
      <c r="D160" s="295"/>
      <c r="E160" s="295"/>
      <c r="F160" s="348" t="s">
        <v>2493</v>
      </c>
      <c r="G160" s="295"/>
      <c r="H160" s="347" t="s">
        <v>3651</v>
      </c>
      <c r="I160" s="347" t="s">
        <v>3621</v>
      </c>
      <c r="J160" s="347"/>
      <c r="K160" s="343"/>
    </row>
    <row r="16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="1" customFormat="1" ht="7.5" customHeight="1">
      <c r="B164" s="282"/>
      <c r="C164" s="283"/>
      <c r="D164" s="283"/>
      <c r="E164" s="283"/>
      <c r="F164" s="283"/>
      <c r="G164" s="283"/>
      <c r="H164" s="283"/>
      <c r="I164" s="283"/>
      <c r="J164" s="283"/>
      <c r="K164" s="284"/>
    </row>
    <row r="165" s="1" customFormat="1" ht="45" customHeight="1">
      <c r="B165" s="285"/>
      <c r="C165" s="286" t="s">
        <v>3652</v>
      </c>
      <c r="D165" s="286"/>
      <c r="E165" s="286"/>
      <c r="F165" s="286"/>
      <c r="G165" s="286"/>
      <c r="H165" s="286"/>
      <c r="I165" s="286"/>
      <c r="J165" s="286"/>
      <c r="K165" s="287"/>
    </row>
    <row r="166" s="1" customFormat="1" ht="17.25" customHeight="1">
      <c r="B166" s="285"/>
      <c r="C166" s="310" t="s">
        <v>3581</v>
      </c>
      <c r="D166" s="310"/>
      <c r="E166" s="310"/>
      <c r="F166" s="310" t="s">
        <v>3582</v>
      </c>
      <c r="G166" s="352"/>
      <c r="H166" s="353" t="s">
        <v>57</v>
      </c>
      <c r="I166" s="353" t="s">
        <v>60</v>
      </c>
      <c r="J166" s="310" t="s">
        <v>3583</v>
      </c>
      <c r="K166" s="287"/>
    </row>
    <row r="167" s="1" customFormat="1" ht="17.25" customHeight="1">
      <c r="B167" s="288"/>
      <c r="C167" s="312" t="s">
        <v>3584</v>
      </c>
      <c r="D167" s="312"/>
      <c r="E167" s="312"/>
      <c r="F167" s="313" t="s">
        <v>3585</v>
      </c>
      <c r="G167" s="354"/>
      <c r="H167" s="355"/>
      <c r="I167" s="355"/>
      <c r="J167" s="312" t="s">
        <v>3586</v>
      </c>
      <c r="K167" s="290"/>
    </row>
    <row r="168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="1" customFormat="1" ht="15" customHeight="1">
      <c r="B169" s="320"/>
      <c r="C169" s="295" t="s">
        <v>3589</v>
      </c>
      <c r="D169" s="295"/>
      <c r="E169" s="295"/>
      <c r="F169" s="318" t="s">
        <v>2493</v>
      </c>
      <c r="G169" s="295"/>
      <c r="H169" s="295" t="s">
        <v>3626</v>
      </c>
      <c r="I169" s="295" t="s">
        <v>3588</v>
      </c>
      <c r="J169" s="295">
        <v>120</v>
      </c>
      <c r="K169" s="343"/>
    </row>
    <row r="170" s="1" customFormat="1" ht="15" customHeight="1">
      <c r="B170" s="320"/>
      <c r="C170" s="295" t="s">
        <v>3635</v>
      </c>
      <c r="D170" s="295"/>
      <c r="E170" s="295"/>
      <c r="F170" s="318" t="s">
        <v>2493</v>
      </c>
      <c r="G170" s="295"/>
      <c r="H170" s="295" t="s">
        <v>3636</v>
      </c>
      <c r="I170" s="295" t="s">
        <v>3588</v>
      </c>
      <c r="J170" s="295" t="s">
        <v>3637</v>
      </c>
      <c r="K170" s="343"/>
    </row>
    <row r="171" s="1" customFormat="1" ht="15" customHeight="1">
      <c r="B171" s="320"/>
      <c r="C171" s="295" t="s">
        <v>3535</v>
      </c>
      <c r="D171" s="295"/>
      <c r="E171" s="295"/>
      <c r="F171" s="318" t="s">
        <v>2493</v>
      </c>
      <c r="G171" s="295"/>
      <c r="H171" s="295" t="s">
        <v>3653</v>
      </c>
      <c r="I171" s="295" t="s">
        <v>3588</v>
      </c>
      <c r="J171" s="295" t="s">
        <v>3637</v>
      </c>
      <c r="K171" s="343"/>
    </row>
    <row r="172" s="1" customFormat="1" ht="15" customHeight="1">
      <c r="B172" s="320"/>
      <c r="C172" s="295" t="s">
        <v>3591</v>
      </c>
      <c r="D172" s="295"/>
      <c r="E172" s="295"/>
      <c r="F172" s="318" t="s">
        <v>3592</v>
      </c>
      <c r="G172" s="295"/>
      <c r="H172" s="295" t="s">
        <v>3653</v>
      </c>
      <c r="I172" s="295" t="s">
        <v>3588</v>
      </c>
      <c r="J172" s="295">
        <v>50</v>
      </c>
      <c r="K172" s="343"/>
    </row>
    <row r="173" s="1" customFormat="1" ht="15" customHeight="1">
      <c r="B173" s="320"/>
      <c r="C173" s="295" t="s">
        <v>3594</v>
      </c>
      <c r="D173" s="295"/>
      <c r="E173" s="295"/>
      <c r="F173" s="318" t="s">
        <v>2493</v>
      </c>
      <c r="G173" s="295"/>
      <c r="H173" s="295" t="s">
        <v>3653</v>
      </c>
      <c r="I173" s="295" t="s">
        <v>3596</v>
      </c>
      <c r="J173" s="295"/>
      <c r="K173" s="343"/>
    </row>
    <row r="174" s="1" customFormat="1" ht="15" customHeight="1">
      <c r="B174" s="320"/>
      <c r="C174" s="295" t="s">
        <v>3605</v>
      </c>
      <c r="D174" s="295"/>
      <c r="E174" s="295"/>
      <c r="F174" s="318" t="s">
        <v>3592</v>
      </c>
      <c r="G174" s="295"/>
      <c r="H174" s="295" t="s">
        <v>3653</v>
      </c>
      <c r="I174" s="295" t="s">
        <v>3588</v>
      </c>
      <c r="J174" s="295">
        <v>50</v>
      </c>
      <c r="K174" s="343"/>
    </row>
    <row r="175" s="1" customFormat="1" ht="15" customHeight="1">
      <c r="B175" s="320"/>
      <c r="C175" s="295" t="s">
        <v>3613</v>
      </c>
      <c r="D175" s="295"/>
      <c r="E175" s="295"/>
      <c r="F175" s="318" t="s">
        <v>3592</v>
      </c>
      <c r="G175" s="295"/>
      <c r="H175" s="295" t="s">
        <v>3653</v>
      </c>
      <c r="I175" s="295" t="s">
        <v>3588</v>
      </c>
      <c r="J175" s="295">
        <v>50</v>
      </c>
      <c r="K175" s="343"/>
    </row>
    <row r="176" s="1" customFormat="1" ht="15" customHeight="1">
      <c r="B176" s="320"/>
      <c r="C176" s="295" t="s">
        <v>3611</v>
      </c>
      <c r="D176" s="295"/>
      <c r="E176" s="295"/>
      <c r="F176" s="318" t="s">
        <v>3592</v>
      </c>
      <c r="G176" s="295"/>
      <c r="H176" s="295" t="s">
        <v>3653</v>
      </c>
      <c r="I176" s="295" t="s">
        <v>3588</v>
      </c>
      <c r="J176" s="295">
        <v>50</v>
      </c>
      <c r="K176" s="343"/>
    </row>
    <row r="177" s="1" customFormat="1" ht="15" customHeight="1">
      <c r="B177" s="320"/>
      <c r="C177" s="295" t="s">
        <v>142</v>
      </c>
      <c r="D177" s="295"/>
      <c r="E177" s="295"/>
      <c r="F177" s="318" t="s">
        <v>2493</v>
      </c>
      <c r="G177" s="295"/>
      <c r="H177" s="295" t="s">
        <v>3654</v>
      </c>
      <c r="I177" s="295" t="s">
        <v>3655</v>
      </c>
      <c r="J177" s="295"/>
      <c r="K177" s="343"/>
    </row>
    <row r="178" s="1" customFormat="1" ht="15" customHeight="1">
      <c r="B178" s="320"/>
      <c r="C178" s="295" t="s">
        <v>60</v>
      </c>
      <c r="D178" s="295"/>
      <c r="E178" s="295"/>
      <c r="F178" s="318" t="s">
        <v>2493</v>
      </c>
      <c r="G178" s="295"/>
      <c r="H178" s="295" t="s">
        <v>3656</v>
      </c>
      <c r="I178" s="295" t="s">
        <v>3657</v>
      </c>
      <c r="J178" s="295">
        <v>1</v>
      </c>
      <c r="K178" s="343"/>
    </row>
    <row r="179" s="1" customFormat="1" ht="15" customHeight="1">
      <c r="B179" s="320"/>
      <c r="C179" s="295" t="s">
        <v>56</v>
      </c>
      <c r="D179" s="295"/>
      <c r="E179" s="295"/>
      <c r="F179" s="318" t="s">
        <v>2493</v>
      </c>
      <c r="G179" s="295"/>
      <c r="H179" s="295" t="s">
        <v>3658</v>
      </c>
      <c r="I179" s="295" t="s">
        <v>3588</v>
      </c>
      <c r="J179" s="295">
        <v>20</v>
      </c>
      <c r="K179" s="343"/>
    </row>
    <row r="180" s="1" customFormat="1" ht="15" customHeight="1">
      <c r="B180" s="320"/>
      <c r="C180" s="295" t="s">
        <v>57</v>
      </c>
      <c r="D180" s="295"/>
      <c r="E180" s="295"/>
      <c r="F180" s="318" t="s">
        <v>2493</v>
      </c>
      <c r="G180" s="295"/>
      <c r="H180" s="295" t="s">
        <v>3659</v>
      </c>
      <c r="I180" s="295" t="s">
        <v>3588</v>
      </c>
      <c r="J180" s="295">
        <v>255</v>
      </c>
      <c r="K180" s="343"/>
    </row>
    <row r="181" s="1" customFormat="1" ht="15" customHeight="1">
      <c r="B181" s="320"/>
      <c r="C181" s="295" t="s">
        <v>143</v>
      </c>
      <c r="D181" s="295"/>
      <c r="E181" s="295"/>
      <c r="F181" s="318" t="s">
        <v>2493</v>
      </c>
      <c r="G181" s="295"/>
      <c r="H181" s="295" t="s">
        <v>3551</v>
      </c>
      <c r="I181" s="295" t="s">
        <v>3588</v>
      </c>
      <c r="J181" s="295">
        <v>10</v>
      </c>
      <c r="K181" s="343"/>
    </row>
    <row r="182" s="1" customFormat="1" ht="15" customHeight="1">
      <c r="B182" s="320"/>
      <c r="C182" s="295" t="s">
        <v>144</v>
      </c>
      <c r="D182" s="295"/>
      <c r="E182" s="295"/>
      <c r="F182" s="318" t="s">
        <v>2493</v>
      </c>
      <c r="G182" s="295"/>
      <c r="H182" s="295" t="s">
        <v>3660</v>
      </c>
      <c r="I182" s="295" t="s">
        <v>3621</v>
      </c>
      <c r="J182" s="295"/>
      <c r="K182" s="343"/>
    </row>
    <row r="183" s="1" customFormat="1" ht="15" customHeight="1">
      <c r="B183" s="320"/>
      <c r="C183" s="295" t="s">
        <v>3661</v>
      </c>
      <c r="D183" s="295"/>
      <c r="E183" s="295"/>
      <c r="F183" s="318" t="s">
        <v>2493</v>
      </c>
      <c r="G183" s="295"/>
      <c r="H183" s="295" t="s">
        <v>3662</v>
      </c>
      <c r="I183" s="295" t="s">
        <v>3621</v>
      </c>
      <c r="J183" s="295"/>
      <c r="K183" s="343"/>
    </row>
    <row r="184" s="1" customFormat="1" ht="15" customHeight="1">
      <c r="B184" s="320"/>
      <c r="C184" s="295" t="s">
        <v>3650</v>
      </c>
      <c r="D184" s="295"/>
      <c r="E184" s="295"/>
      <c r="F184" s="318" t="s">
        <v>2493</v>
      </c>
      <c r="G184" s="295"/>
      <c r="H184" s="295" t="s">
        <v>3663</v>
      </c>
      <c r="I184" s="295" t="s">
        <v>3621</v>
      </c>
      <c r="J184" s="295"/>
      <c r="K184" s="343"/>
    </row>
    <row r="185" s="1" customFormat="1" ht="15" customHeight="1">
      <c r="B185" s="320"/>
      <c r="C185" s="295" t="s">
        <v>146</v>
      </c>
      <c r="D185" s="295"/>
      <c r="E185" s="295"/>
      <c r="F185" s="318" t="s">
        <v>3592</v>
      </c>
      <c r="G185" s="295"/>
      <c r="H185" s="295" t="s">
        <v>3664</v>
      </c>
      <c r="I185" s="295" t="s">
        <v>3588</v>
      </c>
      <c r="J185" s="295">
        <v>50</v>
      </c>
      <c r="K185" s="343"/>
    </row>
    <row r="186" s="1" customFormat="1" ht="15" customHeight="1">
      <c r="B186" s="320"/>
      <c r="C186" s="295" t="s">
        <v>3665</v>
      </c>
      <c r="D186" s="295"/>
      <c r="E186" s="295"/>
      <c r="F186" s="318" t="s">
        <v>3592</v>
      </c>
      <c r="G186" s="295"/>
      <c r="H186" s="295" t="s">
        <v>3666</v>
      </c>
      <c r="I186" s="295" t="s">
        <v>3667</v>
      </c>
      <c r="J186" s="295"/>
      <c r="K186" s="343"/>
    </row>
    <row r="187" s="1" customFormat="1" ht="15" customHeight="1">
      <c r="B187" s="320"/>
      <c r="C187" s="295" t="s">
        <v>3668</v>
      </c>
      <c r="D187" s="295"/>
      <c r="E187" s="295"/>
      <c r="F187" s="318" t="s">
        <v>3592</v>
      </c>
      <c r="G187" s="295"/>
      <c r="H187" s="295" t="s">
        <v>3669</v>
      </c>
      <c r="I187" s="295" t="s">
        <v>3667</v>
      </c>
      <c r="J187" s="295"/>
      <c r="K187" s="343"/>
    </row>
    <row r="188" s="1" customFormat="1" ht="15" customHeight="1">
      <c r="B188" s="320"/>
      <c r="C188" s="295" t="s">
        <v>3670</v>
      </c>
      <c r="D188" s="295"/>
      <c r="E188" s="295"/>
      <c r="F188" s="318" t="s">
        <v>3592</v>
      </c>
      <c r="G188" s="295"/>
      <c r="H188" s="295" t="s">
        <v>3671</v>
      </c>
      <c r="I188" s="295" t="s">
        <v>3667</v>
      </c>
      <c r="J188" s="295"/>
      <c r="K188" s="343"/>
    </row>
    <row r="189" s="1" customFormat="1" ht="15" customHeight="1">
      <c r="B189" s="320"/>
      <c r="C189" s="356" t="s">
        <v>3672</v>
      </c>
      <c r="D189" s="295"/>
      <c r="E189" s="295"/>
      <c r="F189" s="318" t="s">
        <v>3592</v>
      </c>
      <c r="G189" s="295"/>
      <c r="H189" s="295" t="s">
        <v>3673</v>
      </c>
      <c r="I189" s="295" t="s">
        <v>3674</v>
      </c>
      <c r="J189" s="357" t="s">
        <v>3675</v>
      </c>
      <c r="K189" s="343"/>
    </row>
    <row r="190" s="1" customFormat="1" ht="15" customHeight="1">
      <c r="B190" s="320"/>
      <c r="C190" s="356" t="s">
        <v>45</v>
      </c>
      <c r="D190" s="295"/>
      <c r="E190" s="295"/>
      <c r="F190" s="318" t="s">
        <v>2493</v>
      </c>
      <c r="G190" s="295"/>
      <c r="H190" s="292" t="s">
        <v>3676</v>
      </c>
      <c r="I190" s="295" t="s">
        <v>3677</v>
      </c>
      <c r="J190" s="295"/>
      <c r="K190" s="343"/>
    </row>
    <row r="191" s="1" customFormat="1" ht="15" customHeight="1">
      <c r="B191" s="320"/>
      <c r="C191" s="356" t="s">
        <v>3678</v>
      </c>
      <c r="D191" s="295"/>
      <c r="E191" s="295"/>
      <c r="F191" s="318" t="s">
        <v>2493</v>
      </c>
      <c r="G191" s="295"/>
      <c r="H191" s="295" t="s">
        <v>3679</v>
      </c>
      <c r="I191" s="295" t="s">
        <v>3621</v>
      </c>
      <c r="J191" s="295"/>
      <c r="K191" s="343"/>
    </row>
    <row r="192" s="1" customFormat="1" ht="15" customHeight="1">
      <c r="B192" s="320"/>
      <c r="C192" s="356" t="s">
        <v>3680</v>
      </c>
      <c r="D192" s="295"/>
      <c r="E192" s="295"/>
      <c r="F192" s="318" t="s">
        <v>2493</v>
      </c>
      <c r="G192" s="295"/>
      <c r="H192" s="295" t="s">
        <v>3681</v>
      </c>
      <c r="I192" s="295" t="s">
        <v>3621</v>
      </c>
      <c r="J192" s="295"/>
      <c r="K192" s="343"/>
    </row>
    <row r="193" s="1" customFormat="1" ht="15" customHeight="1">
      <c r="B193" s="320"/>
      <c r="C193" s="356" t="s">
        <v>3682</v>
      </c>
      <c r="D193" s="295"/>
      <c r="E193" s="295"/>
      <c r="F193" s="318" t="s">
        <v>3592</v>
      </c>
      <c r="G193" s="295"/>
      <c r="H193" s="295" t="s">
        <v>3683</v>
      </c>
      <c r="I193" s="295" t="s">
        <v>3621</v>
      </c>
      <c r="J193" s="295"/>
      <c r="K193" s="343"/>
    </row>
    <row r="194" s="1" customFormat="1" ht="15" customHeight="1">
      <c r="B194" s="349"/>
      <c r="C194" s="358"/>
      <c r="D194" s="329"/>
      <c r="E194" s="329"/>
      <c r="F194" s="329"/>
      <c r="G194" s="329"/>
      <c r="H194" s="329"/>
      <c r="I194" s="329"/>
      <c r="J194" s="329"/>
      <c r="K194" s="350"/>
    </row>
    <row r="195" s="1" customFormat="1" ht="18.75" customHeight="1">
      <c r="B195" s="331"/>
      <c r="C195" s="341"/>
      <c r="D195" s="341"/>
      <c r="E195" s="341"/>
      <c r="F195" s="351"/>
      <c r="G195" s="341"/>
      <c r="H195" s="341"/>
      <c r="I195" s="341"/>
      <c r="J195" s="341"/>
      <c r="K195" s="331"/>
    </row>
    <row r="196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="1" customFormat="1" ht="18.75" customHeight="1">
      <c r="B197" s="303"/>
      <c r="C197" s="303"/>
      <c r="D197" s="303"/>
      <c r="E197" s="303"/>
      <c r="F197" s="303"/>
      <c r="G197" s="303"/>
      <c r="H197" s="303"/>
      <c r="I197" s="303"/>
      <c r="J197" s="303"/>
      <c r="K197" s="303"/>
    </row>
    <row r="198" s="1" customFormat="1" ht="13.5">
      <c r="B198" s="282"/>
      <c r="C198" s="283"/>
      <c r="D198" s="283"/>
      <c r="E198" s="283"/>
      <c r="F198" s="283"/>
      <c r="G198" s="283"/>
      <c r="H198" s="283"/>
      <c r="I198" s="283"/>
      <c r="J198" s="283"/>
      <c r="K198" s="284"/>
    </row>
    <row r="199" s="1" customFormat="1" ht="21">
      <c r="B199" s="285"/>
      <c r="C199" s="286" t="s">
        <v>3684</v>
      </c>
      <c r="D199" s="286"/>
      <c r="E199" s="286"/>
      <c r="F199" s="286"/>
      <c r="G199" s="286"/>
      <c r="H199" s="286"/>
      <c r="I199" s="286"/>
      <c r="J199" s="286"/>
      <c r="K199" s="287"/>
    </row>
    <row r="200" s="1" customFormat="1" ht="25.5" customHeight="1">
      <c r="B200" s="285"/>
      <c r="C200" s="359" t="s">
        <v>3685</v>
      </c>
      <c r="D200" s="359"/>
      <c r="E200" s="359"/>
      <c r="F200" s="359" t="s">
        <v>3686</v>
      </c>
      <c r="G200" s="360"/>
      <c r="H200" s="359" t="s">
        <v>3687</v>
      </c>
      <c r="I200" s="359"/>
      <c r="J200" s="359"/>
      <c r="K200" s="287"/>
    </row>
    <row r="201" s="1" customFormat="1" ht="5.25" customHeight="1">
      <c r="B201" s="320"/>
      <c r="C201" s="315"/>
      <c r="D201" s="315"/>
      <c r="E201" s="315"/>
      <c r="F201" s="315"/>
      <c r="G201" s="341"/>
      <c r="H201" s="315"/>
      <c r="I201" s="315"/>
      <c r="J201" s="315"/>
      <c r="K201" s="343"/>
    </row>
    <row r="202" s="1" customFormat="1" ht="15" customHeight="1">
      <c r="B202" s="320"/>
      <c r="C202" s="295" t="s">
        <v>3677</v>
      </c>
      <c r="D202" s="295"/>
      <c r="E202" s="295"/>
      <c r="F202" s="318" t="s">
        <v>46</v>
      </c>
      <c r="G202" s="295"/>
      <c r="H202" s="295" t="s">
        <v>3688</v>
      </c>
      <c r="I202" s="295"/>
      <c r="J202" s="295"/>
      <c r="K202" s="343"/>
    </row>
    <row r="203" s="1" customFormat="1" ht="15" customHeight="1">
      <c r="B203" s="320"/>
      <c r="C203" s="295"/>
      <c r="D203" s="295"/>
      <c r="E203" s="295"/>
      <c r="F203" s="318" t="s">
        <v>47</v>
      </c>
      <c r="G203" s="295"/>
      <c r="H203" s="295" t="s">
        <v>3689</v>
      </c>
      <c r="I203" s="295"/>
      <c r="J203" s="295"/>
      <c r="K203" s="343"/>
    </row>
    <row r="204" s="1" customFormat="1" ht="15" customHeight="1">
      <c r="B204" s="320"/>
      <c r="C204" s="295"/>
      <c r="D204" s="295"/>
      <c r="E204" s="295"/>
      <c r="F204" s="318" t="s">
        <v>50</v>
      </c>
      <c r="G204" s="295"/>
      <c r="H204" s="295" t="s">
        <v>3690</v>
      </c>
      <c r="I204" s="295"/>
      <c r="J204" s="295"/>
      <c r="K204" s="343"/>
    </row>
    <row r="205" s="1" customFormat="1" ht="15" customHeight="1">
      <c r="B205" s="320"/>
      <c r="C205" s="295"/>
      <c r="D205" s="295"/>
      <c r="E205" s="295"/>
      <c r="F205" s="318" t="s">
        <v>48</v>
      </c>
      <c r="G205" s="295"/>
      <c r="H205" s="295" t="s">
        <v>3691</v>
      </c>
      <c r="I205" s="295"/>
      <c r="J205" s="295"/>
      <c r="K205" s="343"/>
    </row>
    <row r="206" s="1" customFormat="1" ht="15" customHeight="1">
      <c r="B206" s="320"/>
      <c r="C206" s="295"/>
      <c r="D206" s="295"/>
      <c r="E206" s="295"/>
      <c r="F206" s="318" t="s">
        <v>49</v>
      </c>
      <c r="G206" s="295"/>
      <c r="H206" s="295" t="s">
        <v>3692</v>
      </c>
      <c r="I206" s="295"/>
      <c r="J206" s="295"/>
      <c r="K206" s="343"/>
    </row>
    <row r="207" s="1" customFormat="1" ht="15" customHeight="1">
      <c r="B207" s="320"/>
      <c r="C207" s="295"/>
      <c r="D207" s="295"/>
      <c r="E207" s="295"/>
      <c r="F207" s="318"/>
      <c r="G207" s="295"/>
      <c r="H207" s="295"/>
      <c r="I207" s="295"/>
      <c r="J207" s="295"/>
      <c r="K207" s="343"/>
    </row>
    <row r="208" s="1" customFormat="1" ht="15" customHeight="1">
      <c r="B208" s="320"/>
      <c r="C208" s="295" t="s">
        <v>3633</v>
      </c>
      <c r="D208" s="295"/>
      <c r="E208" s="295"/>
      <c r="F208" s="318" t="s">
        <v>82</v>
      </c>
      <c r="G208" s="295"/>
      <c r="H208" s="295" t="s">
        <v>3693</v>
      </c>
      <c r="I208" s="295"/>
      <c r="J208" s="295"/>
      <c r="K208" s="343"/>
    </row>
    <row r="209" s="1" customFormat="1" ht="15" customHeight="1">
      <c r="B209" s="320"/>
      <c r="C209" s="295"/>
      <c r="D209" s="295"/>
      <c r="E209" s="295"/>
      <c r="F209" s="318" t="s">
        <v>3532</v>
      </c>
      <c r="G209" s="295"/>
      <c r="H209" s="295" t="s">
        <v>3533</v>
      </c>
      <c r="I209" s="295"/>
      <c r="J209" s="295"/>
      <c r="K209" s="343"/>
    </row>
    <row r="210" s="1" customFormat="1" ht="15" customHeight="1">
      <c r="B210" s="320"/>
      <c r="C210" s="295"/>
      <c r="D210" s="295"/>
      <c r="E210" s="295"/>
      <c r="F210" s="318" t="s">
        <v>3530</v>
      </c>
      <c r="G210" s="295"/>
      <c r="H210" s="295" t="s">
        <v>3694</v>
      </c>
      <c r="I210" s="295"/>
      <c r="J210" s="295"/>
      <c r="K210" s="343"/>
    </row>
    <row r="211" s="1" customFormat="1" ht="15" customHeight="1">
      <c r="B211" s="361"/>
      <c r="C211" s="295"/>
      <c r="D211" s="295"/>
      <c r="E211" s="295"/>
      <c r="F211" s="318" t="s">
        <v>112</v>
      </c>
      <c r="G211" s="356"/>
      <c r="H211" s="347" t="s">
        <v>3534</v>
      </c>
      <c r="I211" s="347"/>
      <c r="J211" s="347"/>
      <c r="K211" s="362"/>
    </row>
    <row r="212" s="1" customFormat="1" ht="15" customHeight="1">
      <c r="B212" s="361"/>
      <c r="C212" s="295"/>
      <c r="D212" s="295"/>
      <c r="E212" s="295"/>
      <c r="F212" s="318" t="s">
        <v>3296</v>
      </c>
      <c r="G212" s="356"/>
      <c r="H212" s="347" t="s">
        <v>3695</v>
      </c>
      <c r="I212" s="347"/>
      <c r="J212" s="347"/>
      <c r="K212" s="362"/>
    </row>
    <row r="213" s="1" customFormat="1" ht="15" customHeight="1">
      <c r="B213" s="361"/>
      <c r="C213" s="295"/>
      <c r="D213" s="295"/>
      <c r="E213" s="295"/>
      <c r="F213" s="318"/>
      <c r="G213" s="356"/>
      <c r="H213" s="347"/>
      <c r="I213" s="347"/>
      <c r="J213" s="347"/>
      <c r="K213" s="362"/>
    </row>
    <row r="214" s="1" customFormat="1" ht="15" customHeight="1">
      <c r="B214" s="361"/>
      <c r="C214" s="295" t="s">
        <v>3657</v>
      </c>
      <c r="D214" s="295"/>
      <c r="E214" s="295"/>
      <c r="F214" s="318">
        <v>1</v>
      </c>
      <c r="G214" s="356"/>
      <c r="H214" s="347" t="s">
        <v>3696</v>
      </c>
      <c r="I214" s="347"/>
      <c r="J214" s="347"/>
      <c r="K214" s="362"/>
    </row>
    <row r="215" s="1" customFormat="1" ht="15" customHeight="1">
      <c r="B215" s="361"/>
      <c r="C215" s="295"/>
      <c r="D215" s="295"/>
      <c r="E215" s="295"/>
      <c r="F215" s="318">
        <v>2</v>
      </c>
      <c r="G215" s="356"/>
      <c r="H215" s="347" t="s">
        <v>3697</v>
      </c>
      <c r="I215" s="347"/>
      <c r="J215" s="347"/>
      <c r="K215" s="362"/>
    </row>
    <row r="216" s="1" customFormat="1" ht="15" customHeight="1">
      <c r="B216" s="361"/>
      <c r="C216" s="295"/>
      <c r="D216" s="295"/>
      <c r="E216" s="295"/>
      <c r="F216" s="318">
        <v>3</v>
      </c>
      <c r="G216" s="356"/>
      <c r="H216" s="347" t="s">
        <v>3698</v>
      </c>
      <c r="I216" s="347"/>
      <c r="J216" s="347"/>
      <c r="K216" s="362"/>
    </row>
    <row r="217" s="1" customFormat="1" ht="15" customHeight="1">
      <c r="B217" s="361"/>
      <c r="C217" s="295"/>
      <c r="D217" s="295"/>
      <c r="E217" s="295"/>
      <c r="F217" s="318">
        <v>4</v>
      </c>
      <c r="G217" s="356"/>
      <c r="H217" s="347" t="s">
        <v>3699</v>
      </c>
      <c r="I217" s="347"/>
      <c r="J217" s="347"/>
      <c r="K217" s="362"/>
    </row>
    <row r="218" s="1" customFormat="1" ht="12.75" customHeight="1">
      <c r="B218" s="363"/>
      <c r="C218" s="364"/>
      <c r="D218" s="364"/>
      <c r="E218" s="364"/>
      <c r="F218" s="364"/>
      <c r="G218" s="364"/>
      <c r="H218" s="364"/>
      <c r="I218" s="364"/>
      <c r="J218" s="364"/>
      <c r="K218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Jana Smutná</dc:creator>
  <cp:lastModifiedBy>Jana Smutná</cp:lastModifiedBy>
  <dcterms:created xsi:type="dcterms:W3CDTF">2023-03-21T19:11:25Z</dcterms:created>
  <dcterms:modified xsi:type="dcterms:W3CDTF">2023-03-21T19:11:40Z</dcterms:modified>
</cp:coreProperties>
</file>