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Stavební část" sheetId="2" r:id="rId2"/>
    <sheet name="SO 02 - ZTI" sheetId="3" r:id="rId3"/>
    <sheet name="SO 03 - Vytápění" sheetId="4" r:id="rId4"/>
    <sheet name="SO 04 - Elektroinstalace" sheetId="5" r:id="rId5"/>
    <sheet name="SO 05 - Vzduchotechnika" sheetId="6" r:id="rId6"/>
    <sheet name="SO 06 - VRN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01 - Stavební část'!$C$132:$K$1433</definedName>
    <definedName name="_xlnm.Print_Area" localSheetId="1">'SO 01 - Stavební část'!$C$4:$J$76,'SO 01 - Stavební část'!$C$82:$J$114,'SO 01 - Stavební část'!$C$120:$K$1433</definedName>
    <definedName name="_xlnm.Print_Titles" localSheetId="1">'SO 01 - Stavební část'!$132:$132</definedName>
    <definedName name="_xlnm._FilterDatabase" localSheetId="2" hidden="1">'SO 02 - ZTI'!$C$119:$K$269</definedName>
    <definedName name="_xlnm.Print_Area" localSheetId="2">'SO 02 - ZTI'!$C$4:$J$76,'SO 02 - ZTI'!$C$82:$J$101,'SO 02 - ZTI'!$C$107:$K$269</definedName>
    <definedName name="_xlnm.Print_Titles" localSheetId="2">'SO 02 - ZTI'!$119:$119</definedName>
    <definedName name="_xlnm._FilterDatabase" localSheetId="3" hidden="1">'SO 03 - Vytápění'!$C$118:$K$151</definedName>
    <definedName name="_xlnm.Print_Area" localSheetId="3">'SO 03 - Vytápění'!$C$4:$J$76,'SO 03 - Vytápění'!$C$82:$J$100,'SO 03 - Vytápění'!$C$106:$K$151</definedName>
    <definedName name="_xlnm.Print_Titles" localSheetId="3">'SO 03 - Vytápění'!$118:$118</definedName>
    <definedName name="_xlnm._FilterDatabase" localSheetId="4" hidden="1">'SO 04 - Elektroinstalace'!$C$120:$K$196</definedName>
    <definedName name="_xlnm.Print_Area" localSheetId="4">'SO 04 - Elektroinstalace'!$C$4:$J$76,'SO 04 - Elektroinstalace'!$C$82:$J$102,'SO 04 - Elektroinstalace'!$C$108:$K$196</definedName>
    <definedName name="_xlnm.Print_Titles" localSheetId="4">'SO 04 - Elektroinstalace'!$120:$120</definedName>
    <definedName name="_xlnm._FilterDatabase" localSheetId="5" hidden="1">'SO 05 - Vzduchotechnika'!$C$124:$K$222</definedName>
    <definedName name="_xlnm.Print_Area" localSheetId="5">'SO 05 - Vzduchotechnika'!$C$4:$J$76,'SO 05 - Vzduchotechnika'!$C$82:$J$106,'SO 05 - Vzduchotechnika'!$C$112:$K$222</definedName>
    <definedName name="_xlnm.Print_Titles" localSheetId="5">'SO 05 - Vzduchotechnika'!$124:$124</definedName>
    <definedName name="_xlnm._FilterDatabase" localSheetId="6" hidden="1">'SO 06 - VRN'!$C$117:$K$122</definedName>
    <definedName name="_xlnm.Print_Area" localSheetId="6">'SO 06 - VRN'!$C$4:$J$76,'SO 06 - VRN'!$C$82:$J$99,'SO 06 - VRN'!$C$105:$K$122</definedName>
    <definedName name="_xlnm.Print_Titles" localSheetId="6">'SO 06 - VRN'!$117:$117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22"/>
  <c r="BH122"/>
  <c r="BG122"/>
  <c r="BE122"/>
  <c r="T122"/>
  <c r="T121"/>
  <c r="R122"/>
  <c r="R121"/>
  <c r="P122"/>
  <c r="P121"/>
  <c r="BI120"/>
  <c r="BH120"/>
  <c r="BG120"/>
  <c r="BE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6" r="J37"/>
  <c r="J36"/>
  <c i="1" r="AY99"/>
  <c i="6" r="J35"/>
  <c i="1" r="AX99"/>
  <c i="6"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5" r="J37"/>
  <c r="J36"/>
  <c i="1" r="AY98"/>
  <c i="5" r="J35"/>
  <c i="1" r="AX98"/>
  <c i="5"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4" r="J37"/>
  <c r="J36"/>
  <c i="1" r="AY97"/>
  <c i="4" r="J35"/>
  <c i="1" r="AX97"/>
  <c i="4"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/>
  <c r="E7"/>
  <c r="E109"/>
  <c i="3" r="J37"/>
  <c r="J36"/>
  <c i="1" r="AY96"/>
  <c i="3" r="J35"/>
  <c i="1" r="AX96"/>
  <c i="3" r="BI269"/>
  <c r="BH269"/>
  <c r="BG269"/>
  <c r="BE269"/>
  <c r="T269"/>
  <c r="R269"/>
  <c r="P269"/>
  <c r="BI263"/>
  <c r="BH263"/>
  <c r="BG263"/>
  <c r="BE263"/>
  <c r="T263"/>
  <c r="R263"/>
  <c r="P263"/>
  <c r="BI260"/>
  <c r="BH260"/>
  <c r="BG260"/>
  <c r="BE260"/>
  <c r="T260"/>
  <c r="R260"/>
  <c r="P260"/>
  <c r="BI252"/>
  <c r="BH252"/>
  <c r="BG252"/>
  <c r="BE252"/>
  <c r="T252"/>
  <c r="R252"/>
  <c r="P252"/>
  <c r="BI244"/>
  <c r="BH244"/>
  <c r="BG244"/>
  <c r="BE244"/>
  <c r="T244"/>
  <c r="R244"/>
  <c r="P244"/>
  <c r="BI238"/>
  <c r="BH238"/>
  <c r="BG238"/>
  <c r="BE238"/>
  <c r="T238"/>
  <c r="R238"/>
  <c r="P238"/>
  <c r="BI232"/>
  <c r="BH232"/>
  <c r="BG232"/>
  <c r="BE232"/>
  <c r="T232"/>
  <c r="R232"/>
  <c r="P232"/>
  <c r="BI224"/>
  <c r="BH224"/>
  <c r="BG224"/>
  <c r="BE224"/>
  <c r="T224"/>
  <c r="R224"/>
  <c r="P224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2" r="J37"/>
  <c r="J36"/>
  <c i="1" r="AY95"/>
  <c i="2" r="J35"/>
  <c i="1" r="AX95"/>
  <c i="2" r="BI1433"/>
  <c r="BH1433"/>
  <c r="BG1433"/>
  <c r="BE1433"/>
  <c r="T1433"/>
  <c r="R1433"/>
  <c r="P1433"/>
  <c r="BI1431"/>
  <c r="BH1431"/>
  <c r="BG1431"/>
  <c r="BE1431"/>
  <c r="T1431"/>
  <c r="R1431"/>
  <c r="P1431"/>
  <c r="BI1429"/>
  <c r="BH1429"/>
  <c r="BG1429"/>
  <c r="BE1429"/>
  <c r="T1429"/>
  <c r="R1429"/>
  <c r="P1429"/>
  <c r="BI1422"/>
  <c r="BH1422"/>
  <c r="BG1422"/>
  <c r="BE1422"/>
  <c r="T1422"/>
  <c r="R1422"/>
  <c r="P1422"/>
  <c r="BI1408"/>
  <c r="BH1408"/>
  <c r="BG1408"/>
  <c r="BE1408"/>
  <c r="T1408"/>
  <c r="R1408"/>
  <c r="P1408"/>
  <c r="BI1383"/>
  <c r="BH1383"/>
  <c r="BG1383"/>
  <c r="BE1383"/>
  <c r="T1383"/>
  <c r="R1383"/>
  <c r="P1383"/>
  <c r="BI1377"/>
  <c r="BH1377"/>
  <c r="BG1377"/>
  <c r="BE1377"/>
  <c r="T1377"/>
  <c r="R1377"/>
  <c r="P1377"/>
  <c r="BI1372"/>
  <c r="BH1372"/>
  <c r="BG1372"/>
  <c r="BE1372"/>
  <c r="T1372"/>
  <c r="R1372"/>
  <c r="P1372"/>
  <c r="BI1364"/>
  <c r="BH1364"/>
  <c r="BG1364"/>
  <c r="BE1364"/>
  <c r="T1364"/>
  <c r="R1364"/>
  <c r="P1364"/>
  <c r="BI1354"/>
  <c r="BH1354"/>
  <c r="BG1354"/>
  <c r="BE1354"/>
  <c r="T1354"/>
  <c r="R1354"/>
  <c r="P1354"/>
  <c r="BI1346"/>
  <c r="BH1346"/>
  <c r="BG1346"/>
  <c r="BE1346"/>
  <c r="T1346"/>
  <c r="R1346"/>
  <c r="P1346"/>
  <c r="BI1336"/>
  <c r="BH1336"/>
  <c r="BG1336"/>
  <c r="BE1336"/>
  <c r="T1336"/>
  <c r="R1336"/>
  <c r="P1336"/>
  <c r="BI1328"/>
  <c r="BH1328"/>
  <c r="BG1328"/>
  <c r="BE1328"/>
  <c r="T1328"/>
  <c r="R1328"/>
  <c r="P1328"/>
  <c r="BI1318"/>
  <c r="BH1318"/>
  <c r="BG1318"/>
  <c r="BE1318"/>
  <c r="T1318"/>
  <c r="R1318"/>
  <c r="P1318"/>
  <c r="BI1317"/>
  <c r="BH1317"/>
  <c r="BG1317"/>
  <c r="BE1317"/>
  <c r="T1317"/>
  <c r="R1317"/>
  <c r="P1317"/>
  <c r="BI1316"/>
  <c r="BH1316"/>
  <c r="BG1316"/>
  <c r="BE1316"/>
  <c r="T1316"/>
  <c r="R1316"/>
  <c r="P1316"/>
  <c r="BI1310"/>
  <c r="BH1310"/>
  <c r="BG1310"/>
  <c r="BE1310"/>
  <c r="T1310"/>
  <c r="R1310"/>
  <c r="P1310"/>
  <c r="BI1309"/>
  <c r="BH1309"/>
  <c r="BG1309"/>
  <c r="BE1309"/>
  <c r="T1309"/>
  <c r="R1309"/>
  <c r="P1309"/>
  <c r="BI1306"/>
  <c r="BH1306"/>
  <c r="BG1306"/>
  <c r="BE1306"/>
  <c r="T1306"/>
  <c r="R1306"/>
  <c r="P1306"/>
  <c r="BI1304"/>
  <c r="BH1304"/>
  <c r="BG1304"/>
  <c r="BE1304"/>
  <c r="T1304"/>
  <c r="R1304"/>
  <c r="P1304"/>
  <c r="BI1301"/>
  <c r="BH1301"/>
  <c r="BG1301"/>
  <c r="BE1301"/>
  <c r="T1301"/>
  <c r="R1301"/>
  <c r="P1301"/>
  <c r="BI1293"/>
  <c r="BH1293"/>
  <c r="BG1293"/>
  <c r="BE1293"/>
  <c r="T1293"/>
  <c r="R1293"/>
  <c r="P1293"/>
  <c r="BI1285"/>
  <c r="BH1285"/>
  <c r="BG1285"/>
  <c r="BE1285"/>
  <c r="T1285"/>
  <c r="R1285"/>
  <c r="P1285"/>
  <c r="BI1259"/>
  <c r="BH1259"/>
  <c r="BG1259"/>
  <c r="BE1259"/>
  <c r="T1259"/>
  <c r="R1259"/>
  <c r="P1259"/>
  <c r="BI1257"/>
  <c r="BH1257"/>
  <c r="BG1257"/>
  <c r="BE1257"/>
  <c r="T1257"/>
  <c r="R1257"/>
  <c r="P1257"/>
  <c r="BI1249"/>
  <c r="BH1249"/>
  <c r="BG1249"/>
  <c r="BE1249"/>
  <c r="T1249"/>
  <c r="R1249"/>
  <c r="P1249"/>
  <c r="BI1247"/>
  <c r="BH1247"/>
  <c r="BG1247"/>
  <c r="BE1247"/>
  <c r="T1247"/>
  <c r="R1247"/>
  <c r="P1247"/>
  <c r="BI1246"/>
  <c r="BH1246"/>
  <c r="BG1246"/>
  <c r="BE1246"/>
  <c r="T1246"/>
  <c r="R1246"/>
  <c r="P1246"/>
  <c r="BI1228"/>
  <c r="BH1228"/>
  <c r="BG1228"/>
  <c r="BE1228"/>
  <c r="T1228"/>
  <c r="R1228"/>
  <c r="P1228"/>
  <c r="BI1210"/>
  <c r="BH1210"/>
  <c r="BG1210"/>
  <c r="BE1210"/>
  <c r="T1210"/>
  <c r="R1210"/>
  <c r="P1210"/>
  <c r="BI1207"/>
  <c r="BH1207"/>
  <c r="BG1207"/>
  <c r="BE1207"/>
  <c r="T1207"/>
  <c r="R1207"/>
  <c r="P1207"/>
  <c r="BI1204"/>
  <c r="BH1204"/>
  <c r="BG1204"/>
  <c r="BE1204"/>
  <c r="T1204"/>
  <c r="R1204"/>
  <c r="P1204"/>
  <c r="BI1177"/>
  <c r="BH1177"/>
  <c r="BG1177"/>
  <c r="BE1177"/>
  <c r="T1177"/>
  <c r="R1177"/>
  <c r="P1177"/>
  <c r="BI1175"/>
  <c r="BH1175"/>
  <c r="BG1175"/>
  <c r="BE1175"/>
  <c r="T1175"/>
  <c r="R1175"/>
  <c r="P1175"/>
  <c r="BI1173"/>
  <c r="BH1173"/>
  <c r="BG1173"/>
  <c r="BE1173"/>
  <c r="T1173"/>
  <c r="R1173"/>
  <c r="P1173"/>
  <c r="BI1165"/>
  <c r="BH1165"/>
  <c r="BG1165"/>
  <c r="BE1165"/>
  <c r="T1165"/>
  <c r="R1165"/>
  <c r="P1165"/>
  <c r="BI1163"/>
  <c r="BH1163"/>
  <c r="BG1163"/>
  <c r="BE1163"/>
  <c r="T1163"/>
  <c r="R1163"/>
  <c r="P1163"/>
  <c r="BI1160"/>
  <c r="BH1160"/>
  <c r="BG1160"/>
  <c r="BE1160"/>
  <c r="T1160"/>
  <c r="R1160"/>
  <c r="P1160"/>
  <c r="BI1158"/>
  <c r="BH1158"/>
  <c r="BG1158"/>
  <c r="BE1158"/>
  <c r="T1158"/>
  <c r="R1158"/>
  <c r="P1158"/>
  <c r="BI1143"/>
  <c r="BH1143"/>
  <c r="BG1143"/>
  <c r="BE1143"/>
  <c r="T1143"/>
  <c r="R1143"/>
  <c r="P1143"/>
  <c r="BI1128"/>
  <c r="BH1128"/>
  <c r="BG1128"/>
  <c r="BE1128"/>
  <c r="T1128"/>
  <c r="R1128"/>
  <c r="P1128"/>
  <c r="BI1126"/>
  <c r="BH1126"/>
  <c r="BG1126"/>
  <c r="BE1126"/>
  <c r="T1126"/>
  <c r="R1126"/>
  <c r="P1126"/>
  <c r="BI1117"/>
  <c r="BH1117"/>
  <c r="BG1117"/>
  <c r="BE1117"/>
  <c r="T1117"/>
  <c r="R1117"/>
  <c r="P1117"/>
  <c r="BI1115"/>
  <c r="BH1115"/>
  <c r="BG1115"/>
  <c r="BE1115"/>
  <c r="T1115"/>
  <c r="R1115"/>
  <c r="P1115"/>
  <c r="BI1112"/>
  <c r="BH1112"/>
  <c r="BG1112"/>
  <c r="BE1112"/>
  <c r="T1112"/>
  <c r="R1112"/>
  <c r="P1112"/>
  <c r="BI1100"/>
  <c r="BH1100"/>
  <c r="BG1100"/>
  <c r="BE1100"/>
  <c r="T1100"/>
  <c r="R1100"/>
  <c r="P1100"/>
  <c r="BI1090"/>
  <c r="BH1090"/>
  <c r="BG1090"/>
  <c r="BE1090"/>
  <c r="T1090"/>
  <c r="R1090"/>
  <c r="P1090"/>
  <c r="BI1080"/>
  <c r="BH1080"/>
  <c r="BG1080"/>
  <c r="BE1080"/>
  <c r="T1080"/>
  <c r="R1080"/>
  <c r="P1080"/>
  <c r="BI1070"/>
  <c r="BH1070"/>
  <c r="BG1070"/>
  <c r="BE1070"/>
  <c r="T1070"/>
  <c r="R1070"/>
  <c r="P1070"/>
  <c r="BI1066"/>
  <c r="BH1066"/>
  <c r="BG1066"/>
  <c r="BE1066"/>
  <c r="T1066"/>
  <c r="T1065"/>
  <c r="R1066"/>
  <c r="R1065"/>
  <c r="P1066"/>
  <c r="P1065"/>
  <c r="BI1064"/>
  <c r="BH1064"/>
  <c r="BG1064"/>
  <c r="BE1064"/>
  <c r="T1064"/>
  <c r="R1064"/>
  <c r="P1064"/>
  <c r="BI1053"/>
  <c r="BH1053"/>
  <c r="BG1053"/>
  <c r="BE1053"/>
  <c r="T1053"/>
  <c r="R1053"/>
  <c r="P1053"/>
  <c r="BI1045"/>
  <c r="BH1045"/>
  <c r="BG1045"/>
  <c r="BE1045"/>
  <c r="T1045"/>
  <c r="R1045"/>
  <c r="P1045"/>
  <c r="BI1037"/>
  <c r="BH1037"/>
  <c r="BG1037"/>
  <c r="BE1037"/>
  <c r="T1037"/>
  <c r="R1037"/>
  <c r="P1037"/>
  <c r="BI1035"/>
  <c r="BH1035"/>
  <c r="BG1035"/>
  <c r="BE1035"/>
  <c r="T1035"/>
  <c r="R1035"/>
  <c r="P1035"/>
  <c r="BI1023"/>
  <c r="BH1023"/>
  <c r="BG1023"/>
  <c r="BE1023"/>
  <c r="T1023"/>
  <c r="R1023"/>
  <c r="P1023"/>
  <c r="BI1010"/>
  <c r="BH1010"/>
  <c r="BG1010"/>
  <c r="BE1010"/>
  <c r="T1010"/>
  <c r="R1010"/>
  <c r="P1010"/>
  <c r="BI1008"/>
  <c r="BH1008"/>
  <c r="BG1008"/>
  <c r="BE1008"/>
  <c r="T1008"/>
  <c r="R1008"/>
  <c r="P1008"/>
  <c r="BI999"/>
  <c r="BH999"/>
  <c r="BG999"/>
  <c r="BE999"/>
  <c r="T999"/>
  <c r="R999"/>
  <c r="P999"/>
  <c r="BI990"/>
  <c r="BH990"/>
  <c r="BG990"/>
  <c r="BE990"/>
  <c r="T990"/>
  <c r="R990"/>
  <c r="P990"/>
  <c r="BI988"/>
  <c r="BH988"/>
  <c r="BG988"/>
  <c r="BE988"/>
  <c r="T988"/>
  <c r="R988"/>
  <c r="P988"/>
  <c r="BI985"/>
  <c r="BH985"/>
  <c r="BG985"/>
  <c r="BE985"/>
  <c r="T985"/>
  <c r="R985"/>
  <c r="P985"/>
  <c r="BI970"/>
  <c r="BH970"/>
  <c r="BG970"/>
  <c r="BE970"/>
  <c r="T970"/>
  <c r="R970"/>
  <c r="P970"/>
  <c r="BI969"/>
  <c r="BH969"/>
  <c r="BG969"/>
  <c r="BE969"/>
  <c r="T969"/>
  <c r="R969"/>
  <c r="P969"/>
  <c r="BI957"/>
  <c r="BH957"/>
  <c r="BG957"/>
  <c r="BE957"/>
  <c r="T957"/>
  <c r="R957"/>
  <c r="P957"/>
  <c r="BI955"/>
  <c r="BH955"/>
  <c r="BG955"/>
  <c r="BE955"/>
  <c r="T955"/>
  <c r="R955"/>
  <c r="P955"/>
  <c r="BI954"/>
  <c r="BH954"/>
  <c r="BG954"/>
  <c r="BE954"/>
  <c r="T954"/>
  <c r="R954"/>
  <c r="P954"/>
  <c r="BI953"/>
  <c r="BH953"/>
  <c r="BG953"/>
  <c r="BE953"/>
  <c r="T953"/>
  <c r="R953"/>
  <c r="P953"/>
  <c r="BI950"/>
  <c r="BH950"/>
  <c r="BG950"/>
  <c r="BE950"/>
  <c r="T950"/>
  <c r="R950"/>
  <c r="P950"/>
  <c r="BI949"/>
  <c r="BH949"/>
  <c r="BG949"/>
  <c r="BE949"/>
  <c r="T949"/>
  <c r="R949"/>
  <c r="P949"/>
  <c r="BI946"/>
  <c r="BH946"/>
  <c r="BG946"/>
  <c r="BE946"/>
  <c r="T946"/>
  <c r="R946"/>
  <c r="P946"/>
  <c r="BI943"/>
  <c r="BH943"/>
  <c r="BG943"/>
  <c r="BE943"/>
  <c r="T943"/>
  <c r="R943"/>
  <c r="P943"/>
  <c r="BI942"/>
  <c r="BH942"/>
  <c r="BG942"/>
  <c r="BE942"/>
  <c r="T942"/>
  <c r="R942"/>
  <c r="P942"/>
  <c r="BI939"/>
  <c r="BH939"/>
  <c r="BG939"/>
  <c r="BE939"/>
  <c r="T939"/>
  <c r="R939"/>
  <c r="P939"/>
  <c r="BI937"/>
  <c r="BH937"/>
  <c r="BG937"/>
  <c r="BE937"/>
  <c r="T937"/>
  <c r="R937"/>
  <c r="P937"/>
  <c r="BI934"/>
  <c r="BH934"/>
  <c r="BG934"/>
  <c r="BE934"/>
  <c r="T934"/>
  <c r="R934"/>
  <c r="P934"/>
  <c r="BI931"/>
  <c r="BH931"/>
  <c r="BG931"/>
  <c r="BE931"/>
  <c r="T931"/>
  <c r="R931"/>
  <c r="P931"/>
  <c r="BI929"/>
  <c r="BH929"/>
  <c r="BG929"/>
  <c r="BE929"/>
  <c r="T929"/>
  <c r="R929"/>
  <c r="P929"/>
  <c r="BI926"/>
  <c r="BH926"/>
  <c r="BG926"/>
  <c r="BE926"/>
  <c r="T926"/>
  <c r="R926"/>
  <c r="P926"/>
  <c r="BI924"/>
  <c r="BH924"/>
  <c r="BG924"/>
  <c r="BE924"/>
  <c r="T924"/>
  <c r="R924"/>
  <c r="P924"/>
  <c r="BI921"/>
  <c r="BH921"/>
  <c r="BG921"/>
  <c r="BE921"/>
  <c r="T921"/>
  <c r="R921"/>
  <c r="P921"/>
  <c r="BI911"/>
  <c r="BH911"/>
  <c r="BG911"/>
  <c r="BE911"/>
  <c r="T911"/>
  <c r="R911"/>
  <c r="P911"/>
  <c r="BI910"/>
  <c r="BH910"/>
  <c r="BG910"/>
  <c r="BE910"/>
  <c r="T910"/>
  <c r="R910"/>
  <c r="P910"/>
  <c r="BI907"/>
  <c r="BH907"/>
  <c r="BG907"/>
  <c r="BE907"/>
  <c r="T907"/>
  <c r="R907"/>
  <c r="P907"/>
  <c r="BI906"/>
  <c r="BH906"/>
  <c r="BG906"/>
  <c r="BE906"/>
  <c r="T906"/>
  <c r="R906"/>
  <c r="P906"/>
  <c r="BI900"/>
  <c r="BH900"/>
  <c r="BG900"/>
  <c r="BE900"/>
  <c r="T900"/>
  <c r="R900"/>
  <c r="P900"/>
  <c r="BI899"/>
  <c r="BH899"/>
  <c r="BG899"/>
  <c r="BE899"/>
  <c r="T899"/>
  <c r="R899"/>
  <c r="P899"/>
  <c r="BI896"/>
  <c r="BH896"/>
  <c r="BG896"/>
  <c r="BE896"/>
  <c r="T896"/>
  <c r="R896"/>
  <c r="P896"/>
  <c r="BI895"/>
  <c r="BH895"/>
  <c r="BG895"/>
  <c r="BE895"/>
  <c r="T895"/>
  <c r="R895"/>
  <c r="P895"/>
  <c r="BI885"/>
  <c r="BH885"/>
  <c r="BG885"/>
  <c r="BE885"/>
  <c r="T885"/>
  <c r="R885"/>
  <c r="P885"/>
  <c r="BI878"/>
  <c r="BH878"/>
  <c r="BG878"/>
  <c r="BE878"/>
  <c r="T878"/>
  <c r="R878"/>
  <c r="P878"/>
  <c r="BI877"/>
  <c r="BH877"/>
  <c r="BG877"/>
  <c r="BE877"/>
  <c r="T877"/>
  <c r="R877"/>
  <c r="P877"/>
  <c r="BI876"/>
  <c r="BH876"/>
  <c r="BG876"/>
  <c r="BE876"/>
  <c r="T876"/>
  <c r="R876"/>
  <c r="P876"/>
  <c r="BI866"/>
  <c r="BH866"/>
  <c r="BG866"/>
  <c r="BE866"/>
  <c r="T866"/>
  <c r="R866"/>
  <c r="P866"/>
  <c r="BI865"/>
  <c r="BH865"/>
  <c r="BG865"/>
  <c r="BE865"/>
  <c r="T865"/>
  <c r="R865"/>
  <c r="P865"/>
  <c r="BI863"/>
  <c r="BH863"/>
  <c r="BG863"/>
  <c r="BE863"/>
  <c r="T863"/>
  <c r="R863"/>
  <c r="P863"/>
  <c r="BI861"/>
  <c r="BH861"/>
  <c r="BG861"/>
  <c r="BE861"/>
  <c r="T861"/>
  <c r="R861"/>
  <c r="P861"/>
  <c r="BI860"/>
  <c r="BH860"/>
  <c r="BG860"/>
  <c r="BE860"/>
  <c r="T860"/>
  <c r="R860"/>
  <c r="P860"/>
  <c r="BI859"/>
  <c r="BH859"/>
  <c r="BG859"/>
  <c r="BE859"/>
  <c r="T859"/>
  <c r="R859"/>
  <c r="P859"/>
  <c r="BI857"/>
  <c r="BH857"/>
  <c r="BG857"/>
  <c r="BE857"/>
  <c r="T857"/>
  <c r="R857"/>
  <c r="P857"/>
  <c r="BI856"/>
  <c r="BH856"/>
  <c r="BG856"/>
  <c r="BE856"/>
  <c r="T856"/>
  <c r="R856"/>
  <c r="P856"/>
  <c r="BI853"/>
  <c r="BH853"/>
  <c r="BG853"/>
  <c r="BE853"/>
  <c r="T853"/>
  <c r="R853"/>
  <c r="P853"/>
  <c r="BI852"/>
  <c r="BH852"/>
  <c r="BG852"/>
  <c r="BE852"/>
  <c r="T852"/>
  <c r="R852"/>
  <c r="P852"/>
  <c r="BI849"/>
  <c r="BH849"/>
  <c r="BG849"/>
  <c r="BE849"/>
  <c r="T849"/>
  <c r="R849"/>
  <c r="P849"/>
  <c r="BI848"/>
  <c r="BH848"/>
  <c r="BG848"/>
  <c r="BE848"/>
  <c r="T848"/>
  <c r="R848"/>
  <c r="P848"/>
  <c r="BI845"/>
  <c r="BH845"/>
  <c r="BG845"/>
  <c r="BE845"/>
  <c r="T845"/>
  <c r="R845"/>
  <c r="P845"/>
  <c r="BI839"/>
  <c r="BH839"/>
  <c r="BG839"/>
  <c r="BE839"/>
  <c r="T839"/>
  <c r="R839"/>
  <c r="P839"/>
  <c r="BI836"/>
  <c r="BH836"/>
  <c r="BG836"/>
  <c r="BE836"/>
  <c r="T836"/>
  <c r="R836"/>
  <c r="P836"/>
  <c r="BI834"/>
  <c r="BH834"/>
  <c r="BG834"/>
  <c r="BE834"/>
  <c r="T834"/>
  <c r="R834"/>
  <c r="P834"/>
  <c r="BI832"/>
  <c r="BH832"/>
  <c r="BG832"/>
  <c r="BE832"/>
  <c r="T832"/>
  <c r="R832"/>
  <c r="P832"/>
  <c r="BI831"/>
  <c r="BH831"/>
  <c r="BG831"/>
  <c r="BE831"/>
  <c r="T831"/>
  <c r="R831"/>
  <c r="P831"/>
  <c r="BI828"/>
  <c r="BH828"/>
  <c r="BG828"/>
  <c r="BE828"/>
  <c r="T828"/>
  <c r="R828"/>
  <c r="P828"/>
  <c r="BI827"/>
  <c r="BH827"/>
  <c r="BG827"/>
  <c r="BE827"/>
  <c r="T827"/>
  <c r="R827"/>
  <c r="P827"/>
  <c r="BI826"/>
  <c r="BH826"/>
  <c r="BG826"/>
  <c r="BE826"/>
  <c r="T826"/>
  <c r="R826"/>
  <c r="P826"/>
  <c r="BI820"/>
  <c r="BH820"/>
  <c r="BG820"/>
  <c r="BE820"/>
  <c r="T820"/>
  <c r="R820"/>
  <c r="P820"/>
  <c r="BI814"/>
  <c r="BH814"/>
  <c r="BG814"/>
  <c r="BE814"/>
  <c r="T814"/>
  <c r="R814"/>
  <c r="P814"/>
  <c r="BI811"/>
  <c r="BH811"/>
  <c r="BG811"/>
  <c r="BE811"/>
  <c r="T811"/>
  <c r="R811"/>
  <c r="P811"/>
  <c r="BI803"/>
  <c r="BH803"/>
  <c r="BG803"/>
  <c r="BE803"/>
  <c r="T803"/>
  <c r="R803"/>
  <c r="P803"/>
  <c r="BI801"/>
  <c r="BH801"/>
  <c r="BG801"/>
  <c r="BE801"/>
  <c r="T801"/>
  <c r="R801"/>
  <c r="P801"/>
  <c r="BI798"/>
  <c r="BH798"/>
  <c r="BG798"/>
  <c r="BE798"/>
  <c r="T798"/>
  <c r="R798"/>
  <c r="P798"/>
  <c r="BI795"/>
  <c r="BH795"/>
  <c r="BG795"/>
  <c r="BE795"/>
  <c r="T795"/>
  <c r="R795"/>
  <c r="P795"/>
  <c r="BI789"/>
  <c r="BH789"/>
  <c r="BG789"/>
  <c r="BE789"/>
  <c r="T789"/>
  <c r="R789"/>
  <c r="P789"/>
  <c r="BI788"/>
  <c r="BH788"/>
  <c r="BG788"/>
  <c r="BE788"/>
  <c r="T788"/>
  <c r="R788"/>
  <c r="P788"/>
  <c r="BI787"/>
  <c r="BH787"/>
  <c r="BG787"/>
  <c r="BE787"/>
  <c r="T787"/>
  <c r="R787"/>
  <c r="P787"/>
  <c r="BI784"/>
  <c r="BH784"/>
  <c r="BG784"/>
  <c r="BE784"/>
  <c r="T784"/>
  <c r="R784"/>
  <c r="P784"/>
  <c r="BI781"/>
  <c r="BH781"/>
  <c r="BG781"/>
  <c r="BE781"/>
  <c r="T781"/>
  <c r="R781"/>
  <c r="P781"/>
  <c r="BI777"/>
  <c r="BH777"/>
  <c r="BG777"/>
  <c r="BE777"/>
  <c r="T777"/>
  <c r="R777"/>
  <c r="P777"/>
  <c r="BI773"/>
  <c r="BH773"/>
  <c r="BG773"/>
  <c r="BE773"/>
  <c r="T773"/>
  <c r="R773"/>
  <c r="P773"/>
  <c r="BI771"/>
  <c r="BH771"/>
  <c r="BG771"/>
  <c r="BE771"/>
  <c r="T771"/>
  <c r="R771"/>
  <c r="P771"/>
  <c r="BI768"/>
  <c r="BH768"/>
  <c r="BG768"/>
  <c r="BE768"/>
  <c r="T768"/>
  <c r="R768"/>
  <c r="P768"/>
  <c r="BI766"/>
  <c r="BH766"/>
  <c r="BG766"/>
  <c r="BE766"/>
  <c r="T766"/>
  <c r="R766"/>
  <c r="P766"/>
  <c r="BI763"/>
  <c r="BH763"/>
  <c r="BG763"/>
  <c r="BE763"/>
  <c r="T763"/>
  <c r="R763"/>
  <c r="P763"/>
  <c r="BI745"/>
  <c r="BH745"/>
  <c r="BG745"/>
  <c r="BE745"/>
  <c r="T745"/>
  <c r="R745"/>
  <c r="P745"/>
  <c r="BI726"/>
  <c r="BH726"/>
  <c r="BG726"/>
  <c r="BE726"/>
  <c r="T726"/>
  <c r="R726"/>
  <c r="P726"/>
  <c r="BI723"/>
  <c r="BH723"/>
  <c r="BG723"/>
  <c r="BE723"/>
  <c r="T723"/>
  <c r="R723"/>
  <c r="P723"/>
  <c r="BI721"/>
  <c r="BH721"/>
  <c r="BG721"/>
  <c r="BE721"/>
  <c r="T721"/>
  <c r="R721"/>
  <c r="P721"/>
  <c r="BI718"/>
  <c r="BH718"/>
  <c r="BG718"/>
  <c r="BE718"/>
  <c r="T718"/>
  <c r="R718"/>
  <c r="P718"/>
  <c r="BI716"/>
  <c r="BH716"/>
  <c r="BG716"/>
  <c r="BE716"/>
  <c r="T716"/>
  <c r="R716"/>
  <c r="P716"/>
  <c r="BI714"/>
  <c r="BH714"/>
  <c r="BG714"/>
  <c r="BE714"/>
  <c r="T714"/>
  <c r="R714"/>
  <c r="P714"/>
  <c r="BI703"/>
  <c r="BH703"/>
  <c r="BG703"/>
  <c r="BE703"/>
  <c r="T703"/>
  <c r="R703"/>
  <c r="P703"/>
  <c r="BI702"/>
  <c r="BH702"/>
  <c r="BG702"/>
  <c r="BE702"/>
  <c r="T702"/>
  <c r="R702"/>
  <c r="P702"/>
  <c r="BI701"/>
  <c r="BH701"/>
  <c r="BG701"/>
  <c r="BE701"/>
  <c r="T701"/>
  <c r="R701"/>
  <c r="P701"/>
  <c r="BI698"/>
  <c r="BH698"/>
  <c r="BG698"/>
  <c r="BE698"/>
  <c r="T698"/>
  <c r="R698"/>
  <c r="P698"/>
  <c r="BI692"/>
  <c r="BH692"/>
  <c r="BG692"/>
  <c r="BE692"/>
  <c r="T692"/>
  <c r="R692"/>
  <c r="P692"/>
  <c r="BI689"/>
  <c r="BH689"/>
  <c r="BG689"/>
  <c r="BE689"/>
  <c r="T689"/>
  <c r="R689"/>
  <c r="P689"/>
  <c r="BI687"/>
  <c r="BH687"/>
  <c r="BG687"/>
  <c r="BE687"/>
  <c r="T687"/>
  <c r="R687"/>
  <c r="P687"/>
  <c r="BI676"/>
  <c r="BH676"/>
  <c r="BG676"/>
  <c r="BE676"/>
  <c r="T676"/>
  <c r="R676"/>
  <c r="P676"/>
  <c r="BI655"/>
  <c r="BH655"/>
  <c r="BG655"/>
  <c r="BE655"/>
  <c r="T655"/>
  <c r="R655"/>
  <c r="P655"/>
  <c r="BI644"/>
  <c r="BH644"/>
  <c r="BG644"/>
  <c r="BE644"/>
  <c r="T644"/>
  <c r="R644"/>
  <c r="P644"/>
  <c r="BI633"/>
  <c r="BH633"/>
  <c r="BG633"/>
  <c r="BE633"/>
  <c r="T633"/>
  <c r="R633"/>
  <c r="P633"/>
  <c r="BI630"/>
  <c r="BH630"/>
  <c r="BG630"/>
  <c r="BE630"/>
  <c r="T630"/>
  <c r="T629"/>
  <c r="R630"/>
  <c r="R629"/>
  <c r="P630"/>
  <c r="P629"/>
  <c r="BI628"/>
  <c r="BH628"/>
  <c r="BG628"/>
  <c r="BE628"/>
  <c r="T628"/>
  <c r="R628"/>
  <c r="P628"/>
  <c r="BI626"/>
  <c r="BH626"/>
  <c r="BG626"/>
  <c r="BE626"/>
  <c r="T626"/>
  <c r="R626"/>
  <c r="P626"/>
  <c r="BI624"/>
  <c r="BH624"/>
  <c r="BG624"/>
  <c r="BE624"/>
  <c r="T624"/>
  <c r="R624"/>
  <c r="P624"/>
  <c r="BI623"/>
  <c r="BH623"/>
  <c r="BG623"/>
  <c r="BE623"/>
  <c r="T623"/>
  <c r="R623"/>
  <c r="P623"/>
  <c r="BI622"/>
  <c r="BH622"/>
  <c r="BG622"/>
  <c r="BE622"/>
  <c r="T622"/>
  <c r="R622"/>
  <c r="P622"/>
  <c r="BI619"/>
  <c r="BH619"/>
  <c r="BG619"/>
  <c r="BE619"/>
  <c r="T619"/>
  <c r="R619"/>
  <c r="P619"/>
  <c r="BI616"/>
  <c r="BH616"/>
  <c r="BG616"/>
  <c r="BE616"/>
  <c r="T616"/>
  <c r="R616"/>
  <c r="P616"/>
  <c r="BI547"/>
  <c r="BH547"/>
  <c r="BG547"/>
  <c r="BE547"/>
  <c r="T547"/>
  <c r="R547"/>
  <c r="P547"/>
  <c r="BI536"/>
  <c r="BH536"/>
  <c r="BG536"/>
  <c r="BE536"/>
  <c r="T536"/>
  <c r="R536"/>
  <c r="P536"/>
  <c r="BI533"/>
  <c r="BH533"/>
  <c r="BG533"/>
  <c r="BE533"/>
  <c r="T533"/>
  <c r="R533"/>
  <c r="P533"/>
  <c r="BI527"/>
  <c r="BH527"/>
  <c r="BG527"/>
  <c r="BE527"/>
  <c r="T527"/>
  <c r="R527"/>
  <c r="P527"/>
  <c r="BI524"/>
  <c r="BH524"/>
  <c r="BG524"/>
  <c r="BE524"/>
  <c r="T524"/>
  <c r="R524"/>
  <c r="P524"/>
  <c r="BI516"/>
  <c r="BH516"/>
  <c r="BG516"/>
  <c r="BE516"/>
  <c r="T516"/>
  <c r="R516"/>
  <c r="P516"/>
  <c r="BI513"/>
  <c r="BH513"/>
  <c r="BG513"/>
  <c r="BE513"/>
  <c r="T513"/>
  <c r="R513"/>
  <c r="P513"/>
  <c r="BI510"/>
  <c r="BH510"/>
  <c r="BG510"/>
  <c r="BE510"/>
  <c r="T510"/>
  <c r="R510"/>
  <c r="P510"/>
  <c r="BI507"/>
  <c r="BH507"/>
  <c r="BG507"/>
  <c r="BE507"/>
  <c r="T507"/>
  <c r="R507"/>
  <c r="P507"/>
  <c r="BI499"/>
  <c r="BH499"/>
  <c r="BG499"/>
  <c r="BE499"/>
  <c r="T499"/>
  <c r="R499"/>
  <c r="P499"/>
  <c r="BI486"/>
  <c r="BH486"/>
  <c r="BG486"/>
  <c r="BE486"/>
  <c r="T486"/>
  <c r="R486"/>
  <c r="P486"/>
  <c r="BI477"/>
  <c r="BH477"/>
  <c r="BG477"/>
  <c r="BE477"/>
  <c r="T477"/>
  <c r="R477"/>
  <c r="P477"/>
  <c r="BI471"/>
  <c r="BH471"/>
  <c r="BG471"/>
  <c r="BE471"/>
  <c r="T471"/>
  <c r="R471"/>
  <c r="P471"/>
  <c r="BI461"/>
  <c r="BH461"/>
  <c r="BG461"/>
  <c r="BE461"/>
  <c r="T461"/>
  <c r="R461"/>
  <c r="P461"/>
  <c r="BI458"/>
  <c r="BH458"/>
  <c r="BG458"/>
  <c r="BE458"/>
  <c r="T458"/>
  <c r="R458"/>
  <c r="P458"/>
  <c r="BI455"/>
  <c r="BH455"/>
  <c r="BG455"/>
  <c r="BE455"/>
  <c r="T455"/>
  <c r="R455"/>
  <c r="P455"/>
  <c r="BI445"/>
  <c r="BH445"/>
  <c r="BG445"/>
  <c r="BE445"/>
  <c r="T445"/>
  <c r="R445"/>
  <c r="P445"/>
  <c r="BI443"/>
  <c r="BH443"/>
  <c r="BG443"/>
  <c r="BE443"/>
  <c r="T443"/>
  <c r="R443"/>
  <c r="P443"/>
  <c r="BI429"/>
  <c r="BH429"/>
  <c r="BG429"/>
  <c r="BE429"/>
  <c r="T429"/>
  <c r="R429"/>
  <c r="P429"/>
  <c r="BI427"/>
  <c r="BH427"/>
  <c r="BG427"/>
  <c r="BE427"/>
  <c r="T427"/>
  <c r="R427"/>
  <c r="P427"/>
  <c r="BI424"/>
  <c r="BH424"/>
  <c r="BG424"/>
  <c r="BE424"/>
  <c r="T424"/>
  <c r="R424"/>
  <c r="P424"/>
  <c r="BI423"/>
  <c r="BH423"/>
  <c r="BG423"/>
  <c r="BE423"/>
  <c r="T423"/>
  <c r="R423"/>
  <c r="P423"/>
  <c r="BI420"/>
  <c r="BH420"/>
  <c r="BG420"/>
  <c r="BE420"/>
  <c r="T420"/>
  <c r="R420"/>
  <c r="P420"/>
  <c r="BI417"/>
  <c r="BH417"/>
  <c r="BG417"/>
  <c r="BE417"/>
  <c r="T417"/>
  <c r="R417"/>
  <c r="P417"/>
  <c r="BI414"/>
  <c r="BH414"/>
  <c r="BG414"/>
  <c r="BE414"/>
  <c r="T414"/>
  <c r="R414"/>
  <c r="P414"/>
  <c r="BI411"/>
  <c r="BH411"/>
  <c r="BG411"/>
  <c r="BE411"/>
  <c r="T411"/>
  <c r="R411"/>
  <c r="P411"/>
  <c r="BI408"/>
  <c r="BH408"/>
  <c r="BG408"/>
  <c r="BE408"/>
  <c r="T408"/>
  <c r="R408"/>
  <c r="P408"/>
  <c r="BI406"/>
  <c r="BH406"/>
  <c r="BG406"/>
  <c r="BE406"/>
  <c r="T406"/>
  <c r="R406"/>
  <c r="P406"/>
  <c r="BI403"/>
  <c r="BH403"/>
  <c r="BG403"/>
  <c r="BE403"/>
  <c r="T403"/>
  <c r="R403"/>
  <c r="P403"/>
  <c r="BI400"/>
  <c r="BH400"/>
  <c r="BG400"/>
  <c r="BE400"/>
  <c r="T400"/>
  <c r="R400"/>
  <c r="P400"/>
  <c r="BI391"/>
  <c r="BH391"/>
  <c r="BG391"/>
  <c r="BE391"/>
  <c r="T391"/>
  <c r="R391"/>
  <c r="P391"/>
  <c r="BI386"/>
  <c r="BH386"/>
  <c r="BG386"/>
  <c r="BE386"/>
  <c r="T386"/>
  <c r="R386"/>
  <c r="P386"/>
  <c r="BI384"/>
  <c r="BH384"/>
  <c r="BG384"/>
  <c r="BE384"/>
  <c r="T384"/>
  <c r="R384"/>
  <c r="P384"/>
  <c r="BI381"/>
  <c r="BH381"/>
  <c r="BG381"/>
  <c r="BE381"/>
  <c r="T381"/>
  <c r="R381"/>
  <c r="P381"/>
  <c r="BI376"/>
  <c r="BH376"/>
  <c r="BG376"/>
  <c r="BE376"/>
  <c r="T376"/>
  <c r="R376"/>
  <c r="P376"/>
  <c r="BI374"/>
  <c r="BH374"/>
  <c r="BG374"/>
  <c r="BE374"/>
  <c r="T374"/>
  <c r="R374"/>
  <c r="P374"/>
  <c r="BI371"/>
  <c r="BH371"/>
  <c r="BG371"/>
  <c r="BE371"/>
  <c r="T371"/>
  <c r="R371"/>
  <c r="P371"/>
  <c r="BI363"/>
  <c r="BH363"/>
  <c r="BG363"/>
  <c r="BE363"/>
  <c r="T363"/>
  <c r="R363"/>
  <c r="P363"/>
  <c r="BI294"/>
  <c r="BH294"/>
  <c r="BG294"/>
  <c r="BE294"/>
  <c r="T294"/>
  <c r="R294"/>
  <c r="P294"/>
  <c r="BI288"/>
  <c r="BH288"/>
  <c r="BG288"/>
  <c r="BE288"/>
  <c r="T288"/>
  <c r="R288"/>
  <c r="P288"/>
  <c r="BI273"/>
  <c r="BH273"/>
  <c r="BG273"/>
  <c r="BE273"/>
  <c r="T273"/>
  <c r="R273"/>
  <c r="P273"/>
  <c r="BI270"/>
  <c r="BH270"/>
  <c r="BG270"/>
  <c r="BE270"/>
  <c r="T270"/>
  <c r="R270"/>
  <c r="P270"/>
  <c r="BI255"/>
  <c r="BH255"/>
  <c r="BG255"/>
  <c r="BE255"/>
  <c r="T255"/>
  <c r="R255"/>
  <c r="P255"/>
  <c r="BI244"/>
  <c r="BH244"/>
  <c r="BG244"/>
  <c r="BE244"/>
  <c r="T244"/>
  <c r="R244"/>
  <c r="P244"/>
  <c r="BI233"/>
  <c r="BH233"/>
  <c r="BG233"/>
  <c r="BE233"/>
  <c r="T233"/>
  <c r="R233"/>
  <c r="P233"/>
  <c r="BI222"/>
  <c r="BH222"/>
  <c r="BG222"/>
  <c r="BE222"/>
  <c r="T222"/>
  <c r="R222"/>
  <c r="P222"/>
  <c r="BI215"/>
  <c r="BH215"/>
  <c r="BG215"/>
  <c r="BE215"/>
  <c r="T215"/>
  <c r="R215"/>
  <c r="P215"/>
  <c r="BI207"/>
  <c r="BH207"/>
  <c r="BG207"/>
  <c r="BE207"/>
  <c r="T207"/>
  <c r="R207"/>
  <c r="P207"/>
  <c r="BI201"/>
  <c r="BH201"/>
  <c r="BG201"/>
  <c r="BE201"/>
  <c r="T201"/>
  <c r="R201"/>
  <c r="P201"/>
  <c r="BI198"/>
  <c r="BH198"/>
  <c r="BG198"/>
  <c r="BE198"/>
  <c r="T198"/>
  <c r="R198"/>
  <c r="P198"/>
  <c r="BI190"/>
  <c r="BH190"/>
  <c r="BG190"/>
  <c r="BE190"/>
  <c r="T190"/>
  <c r="R190"/>
  <c r="P190"/>
  <c r="BI187"/>
  <c r="BH187"/>
  <c r="BG187"/>
  <c r="BE187"/>
  <c r="T187"/>
  <c r="R187"/>
  <c r="P187"/>
  <c r="BI177"/>
  <c r="BH177"/>
  <c r="BG177"/>
  <c r="BE177"/>
  <c r="T177"/>
  <c r="R177"/>
  <c r="P177"/>
  <c r="BI174"/>
  <c r="BH174"/>
  <c r="BG174"/>
  <c r="BE174"/>
  <c r="T174"/>
  <c r="R174"/>
  <c r="P174"/>
  <c r="BI171"/>
  <c r="BH171"/>
  <c r="BG171"/>
  <c r="BE171"/>
  <c r="T171"/>
  <c r="R171"/>
  <c r="P171"/>
  <c r="BI163"/>
  <c r="BH163"/>
  <c r="BG163"/>
  <c r="BE163"/>
  <c r="T163"/>
  <c r="R163"/>
  <c r="P163"/>
  <c r="BI160"/>
  <c r="BH160"/>
  <c r="BG160"/>
  <c r="BE160"/>
  <c r="T160"/>
  <c r="R160"/>
  <c r="P160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2"/>
  <c r="BH142"/>
  <c r="BG142"/>
  <c r="BE142"/>
  <c r="T142"/>
  <c r="R142"/>
  <c r="P142"/>
  <c r="BI136"/>
  <c r="BH136"/>
  <c r="BG136"/>
  <c r="BE136"/>
  <c r="T136"/>
  <c r="R136"/>
  <c r="P136"/>
  <c r="J130"/>
  <c r="J129"/>
  <c r="F129"/>
  <c r="F127"/>
  <c r="E125"/>
  <c r="J92"/>
  <c r="J91"/>
  <c r="F91"/>
  <c r="F89"/>
  <c r="E87"/>
  <c r="J18"/>
  <c r="E18"/>
  <c r="F130"/>
  <c r="J17"/>
  <c r="J12"/>
  <c r="J127"/>
  <c r="E7"/>
  <c r="E123"/>
  <c i="1" r="L90"/>
  <c r="AM90"/>
  <c r="AM89"/>
  <c r="L89"/>
  <c r="AM87"/>
  <c r="L87"/>
  <c r="L85"/>
  <c r="L84"/>
  <c i="3" r="BK165"/>
  <c r="BK136"/>
  <c r="BK214"/>
  <c r="J186"/>
  <c r="BK201"/>
  <c r="BK189"/>
  <c r="BK167"/>
  <c r="BK151"/>
  <c i="4" r="J147"/>
  <c r="BK149"/>
  <c r="BK127"/>
  <c r="J137"/>
  <c i="5" r="J174"/>
  <c r="J134"/>
  <c r="BK170"/>
  <c r="J135"/>
  <c r="J187"/>
  <c r="J155"/>
  <c r="BK180"/>
  <c r="J161"/>
  <c r="BK146"/>
  <c r="J133"/>
  <c r="BK173"/>
  <c r="BK175"/>
  <c r="BK157"/>
  <c r="BK125"/>
  <c r="BK167"/>
  <c r="J131"/>
  <c r="BK186"/>
  <c r="J150"/>
  <c i="6" r="J213"/>
  <c r="J194"/>
  <c r="BK179"/>
  <c r="J157"/>
  <c r="J139"/>
  <c r="BK216"/>
  <c r="J185"/>
  <c r="BK136"/>
  <c r="J208"/>
  <c r="BK193"/>
  <c r="J161"/>
  <c r="J147"/>
  <c r="BK163"/>
  <c r="BK138"/>
  <c r="J198"/>
  <c r="J172"/>
  <c r="BK146"/>
  <c r="BK210"/>
  <c r="BK195"/>
  <c r="BK180"/>
  <c r="J164"/>
  <c r="BK130"/>
  <c r="BK200"/>
  <c r="J146"/>
  <c r="BK222"/>
  <c r="J188"/>
  <c r="BK162"/>
  <c i="7" r="F33"/>
  <c i="2" r="J1207"/>
  <c r="BK1163"/>
  <c r="J1008"/>
  <c r="J929"/>
  <c r="J863"/>
  <c r="BK834"/>
  <c r="J718"/>
  <c r="BK626"/>
  <c r="J207"/>
  <c r="J1210"/>
  <c r="J1100"/>
  <c r="BK1035"/>
  <c r="J857"/>
  <c r="J768"/>
  <c r="J423"/>
  <c r="J408"/>
  <c r="J244"/>
  <c r="J1160"/>
  <c r="BK1008"/>
  <c r="BK949"/>
  <c r="BK849"/>
  <c r="BK773"/>
  <c r="BK687"/>
  <c r="BK499"/>
  <c r="BK374"/>
  <c r="J255"/>
  <c r="J142"/>
  <c r="J1301"/>
  <c r="BK1160"/>
  <c r="BK985"/>
  <c r="J910"/>
  <c r="BK895"/>
  <c r="BK845"/>
  <c r="BK721"/>
  <c r="BK507"/>
  <c r="BK423"/>
  <c r="BK403"/>
  <c r="J171"/>
  <c r="BK1100"/>
  <c r="J950"/>
  <c r="BK861"/>
  <c r="J832"/>
  <c r="J801"/>
  <c r="J701"/>
  <c r="BK619"/>
  <c r="BK414"/>
  <c r="J233"/>
  <c r="BK151"/>
  <c r="J1249"/>
  <c r="BK1064"/>
  <c r="J949"/>
  <c r="J906"/>
  <c r="J848"/>
  <c r="J784"/>
  <c r="J716"/>
  <c r="BK513"/>
  <c r="J371"/>
  <c r="BK142"/>
  <c r="BK1158"/>
  <c r="BK865"/>
  <c r="J798"/>
  <c r="J692"/>
  <c r="BK486"/>
  <c r="BK381"/>
  <c r="BK148"/>
  <c r="J1433"/>
  <c r="BK1408"/>
  <c r="BK1372"/>
  <c r="J1354"/>
  <c r="J1328"/>
  <c r="J1316"/>
  <c r="J1259"/>
  <c r="J1163"/>
  <c r="BK1037"/>
  <c r="BK924"/>
  <c r="J900"/>
  <c r="J834"/>
  <c r="J777"/>
  <c r="J689"/>
  <c r="J516"/>
  <c r="BK386"/>
  <c r="J215"/>
  <c i="3" r="BK263"/>
  <c r="BK177"/>
  <c r="J163"/>
  <c r="J139"/>
  <c r="J263"/>
  <c r="J190"/>
  <c r="J177"/>
  <c r="BK159"/>
  <c r="BK137"/>
  <c r="J216"/>
  <c r="BK192"/>
  <c r="BK157"/>
  <c r="J232"/>
  <c r="BK207"/>
  <c r="BK180"/>
  <c r="J150"/>
  <c r="J128"/>
  <c r="J215"/>
  <c r="BK170"/>
  <c r="BK148"/>
  <c r="J138"/>
  <c r="J124"/>
  <c r="BK186"/>
  <c r="J140"/>
  <c r="BK224"/>
  <c r="BK188"/>
  <c r="J203"/>
  <c r="J188"/>
  <c r="J164"/>
  <c r="BK150"/>
  <c i="4" r="BK138"/>
  <c r="BK146"/>
  <c r="BK141"/>
  <c r="J143"/>
  <c r="BK135"/>
  <c i="5" r="BK152"/>
  <c r="J127"/>
  <c r="J169"/>
  <c r="J147"/>
  <c r="BK191"/>
  <c r="J168"/>
  <c r="J194"/>
  <c r="J178"/>
  <c r="BK159"/>
  <c r="J136"/>
  <c r="BK192"/>
  <c r="BK161"/>
  <c r="BK142"/>
  <c r="J170"/>
  <c r="BK153"/>
  <c r="BK132"/>
  <c r="BK169"/>
  <c r="J138"/>
  <c r="J125"/>
  <c r="J165"/>
  <c r="BK149"/>
  <c i="6" r="BK221"/>
  <c r="J200"/>
  <c r="BK186"/>
  <c r="BK161"/>
  <c r="J138"/>
  <c r="J212"/>
  <c r="J191"/>
  <c r="J134"/>
  <c r="J131"/>
  <c r="J130"/>
  <c r="J216"/>
  <c r="J202"/>
  <c r="BK177"/>
  <c r="BK153"/>
  <c r="BK129"/>
  <c r="J154"/>
  <c r="J217"/>
  <c r="BK194"/>
  <c r="J183"/>
  <c r="BK151"/>
  <c r="J140"/>
  <c r="BK190"/>
  <c r="J174"/>
  <c r="BK143"/>
  <c r="J169"/>
  <c r="J155"/>
  <c r="J220"/>
  <c r="J180"/>
  <c r="BK149"/>
  <c i="7" r="BK122"/>
  <c i="2" r="BK1177"/>
  <c r="J1037"/>
  <c r="BK877"/>
  <c r="BK784"/>
  <c r="J443"/>
  <c r="J151"/>
  <c r="BK954"/>
  <c r="J789"/>
  <c r="J527"/>
  <c r="BK384"/>
  <c r="BK1128"/>
  <c r="J954"/>
  <c r="J866"/>
  <c r="J714"/>
  <c r="J424"/>
  <c r="BK273"/>
  <c r="J1204"/>
  <c r="J942"/>
  <c r="J856"/>
  <c r="J624"/>
  <c r="BK429"/>
  <c r="BK1259"/>
  <c r="J969"/>
  <c r="BK839"/>
  <c r="J721"/>
  <c r="J471"/>
  <c r="BK255"/>
  <c r="J1285"/>
  <c r="BK969"/>
  <c r="BK789"/>
  <c r="BK633"/>
  <c r="J160"/>
  <c r="BK953"/>
  <c r="BK832"/>
  <c r="BK510"/>
  <c i="1" r="AS94"/>
  <c i="2" r="BK1112"/>
  <c r="J911"/>
  <c r="J781"/>
  <c r="J547"/>
  <c r="J381"/>
  <c i="3" r="J205"/>
  <c r="J167"/>
  <c r="J212"/>
  <c r="BK166"/>
  <c r="J133"/>
  <c r="BK200"/>
  <c r="BK141"/>
  <c r="J196"/>
  <c r="BK140"/>
  <c r="J200"/>
  <c r="BK154"/>
  <c r="J130"/>
  <c r="J169"/>
  <c r="J153"/>
  <c r="J131"/>
  <c r="J204"/>
  <c r="J185"/>
  <c r="J209"/>
  <c r="BK185"/>
  <c r="BK169"/>
  <c r="J158"/>
  <c i="4" r="J135"/>
  <c r="BK151"/>
  <c r="BK143"/>
  <c r="BK142"/>
  <c r="J145"/>
  <c r="J138"/>
  <c i="5" r="J195"/>
  <c r="J149"/>
  <c r="BK193"/>
  <c r="J162"/>
  <c r="BK129"/>
  <c r="J181"/>
  <c r="J143"/>
  <c r="J191"/>
  <c r="J175"/>
  <c r="BK147"/>
  <c r="BK135"/>
  <c r="BK177"/>
  <c r="BK156"/>
  <c r="J177"/>
  <c r="BK165"/>
  <c r="J152"/>
  <c r="BK171"/>
  <c r="BK143"/>
  <c r="BK127"/>
  <c r="BK174"/>
  <c r="BK151"/>
  <c r="BK138"/>
  <c i="6" r="BK206"/>
  <c r="J189"/>
  <c r="BK164"/>
  <c r="J205"/>
  <c r="J184"/>
  <c r="BK175"/>
  <c r="J158"/>
  <c r="BK133"/>
  <c r="BK152"/>
  <c r="J209"/>
  <c r="BK191"/>
  <c r="BK150"/>
  <c r="J137"/>
  <c r="BK197"/>
  <c r="BK185"/>
  <c r="BK147"/>
  <c r="BK212"/>
  <c r="BK168"/>
  <c r="BK154"/>
  <c r="BK134"/>
  <c r="J187"/>
  <c r="BK155"/>
  <c i="7" r="BK120"/>
  <c i="2" r="BK547"/>
  <c r="J177"/>
  <c r="BK1247"/>
  <c r="BK931"/>
  <c r="J836"/>
  <c r="BK698"/>
  <c r="J499"/>
  <c r="BK1431"/>
  <c r="J1429"/>
  <c r="J1408"/>
  <c r="J1377"/>
  <c r="BK1354"/>
  <c r="J1336"/>
  <c r="BK1317"/>
  <c r="BK1285"/>
  <c r="BK1175"/>
  <c r="BK990"/>
  <c r="J921"/>
  <c r="BK863"/>
  <c r="BK787"/>
  <c r="J630"/>
  <c r="J524"/>
  <c r="BK363"/>
  <c r="BK190"/>
  <c i="3" r="BK212"/>
  <c r="BK171"/>
  <c r="J142"/>
  <c r="BK135"/>
  <c r="J194"/>
  <c r="BK173"/>
  <c r="BK146"/>
  <c r="BK260"/>
  <c r="BK210"/>
  <c r="BK182"/>
  <c r="BK129"/>
  <c r="BK208"/>
  <c r="J195"/>
  <c r="BK145"/>
  <c r="J127"/>
  <c r="BK216"/>
  <c r="J182"/>
  <c r="J152"/>
  <c r="BK134"/>
  <c i="2" r="BK1249"/>
  <c r="J1115"/>
  <c r="BK988"/>
  <c r="J924"/>
  <c r="BK848"/>
  <c r="BK781"/>
  <c r="BK701"/>
  <c r="J458"/>
  <c r="J163"/>
  <c r="J1173"/>
  <c r="BK1090"/>
  <c r="J934"/>
  <c r="J827"/>
  <c r="BK703"/>
  <c r="BK536"/>
  <c r="BK406"/>
  <c r="BK376"/>
  <c r="J1293"/>
  <c r="BK1115"/>
  <c r="BK1066"/>
  <c r="J985"/>
  <c r="J931"/>
  <c r="J860"/>
  <c r="J828"/>
  <c r="BK692"/>
  <c r="BK527"/>
  <c r="BK420"/>
  <c r="J376"/>
  <c r="BK244"/>
  <c r="J136"/>
  <c r="J1228"/>
  <c r="J1010"/>
  <c r="BK937"/>
  <c r="J899"/>
  <c r="J885"/>
  <c r="BK820"/>
  <c r="J616"/>
  <c r="BK471"/>
  <c r="J406"/>
  <c r="J190"/>
  <c r="BK1304"/>
  <c r="BK1010"/>
  <c r="BK899"/>
  <c r="BK853"/>
  <c r="J831"/>
  <c r="J787"/>
  <c r="J676"/>
  <c r="J507"/>
  <c r="J391"/>
  <c r="BK222"/>
  <c r="BK160"/>
  <c r="BK1257"/>
  <c r="BK1204"/>
  <c r="BK934"/>
  <c r="J852"/>
  <c r="BK801"/>
  <c r="BK723"/>
  <c r="J628"/>
  <c r="J384"/>
  <c r="BK163"/>
  <c r="J1070"/>
  <c r="BK926"/>
  <c r="BK766"/>
  <c r="J687"/>
  <c r="J461"/>
  <c r="BK215"/>
  <c r="J1431"/>
  <c r="BK1422"/>
  <c r="BK1364"/>
  <c r="BK1336"/>
  <c r="J1317"/>
  <c r="BK1309"/>
  <c r="J1177"/>
  <c r="J1045"/>
  <c r="BK943"/>
  <c r="BK907"/>
  <c r="J859"/>
  <c r="BK795"/>
  <c r="BK623"/>
  <c r="J486"/>
  <c r="J270"/>
  <c r="BK136"/>
  <c i="3" r="BK194"/>
  <c r="J173"/>
  <c r="J155"/>
  <c r="J134"/>
  <c r="BK199"/>
  <c r="BK168"/>
  <c r="BK153"/>
  <c r="BK124"/>
  <c r="BK204"/>
  <c r="J162"/>
  <c r="BK131"/>
  <c r="BK209"/>
  <c r="J192"/>
  <c r="J160"/>
  <c r="BK126"/>
  <c r="BK196"/>
  <c r="J166"/>
  <c r="BK147"/>
  <c r="BK238"/>
  <c r="J214"/>
  <c r="J207"/>
  <c r="J199"/>
  <c r="J174"/>
  <c r="J161"/>
  <c r="J148"/>
  <c r="J126"/>
  <c r="J201"/>
  <c r="J269"/>
  <c r="BK197"/>
  <c r="J183"/>
  <c r="BK152"/>
  <c r="J125"/>
  <c i="4" r="J149"/>
  <c r="BK122"/>
  <c r="BK144"/>
  <c r="BK147"/>
  <c r="J123"/>
  <c i="5" r="J186"/>
  <c r="J148"/>
  <c r="J173"/>
  <c r="BK155"/>
  <c r="J192"/>
  <c r="J180"/>
  <c r="BK128"/>
  <c r="J163"/>
  <c r="J153"/>
  <c r="BK139"/>
  <c r="J179"/>
  <c r="BK137"/>
  <c r="J166"/>
  <c r="J144"/>
  <c r="BK189"/>
  <c r="BK144"/>
  <c r="J129"/>
  <c r="BK179"/>
  <c r="J156"/>
  <c r="J128"/>
  <c i="6" r="BK208"/>
  <c r="BK182"/>
  <c r="J149"/>
  <c r="BK131"/>
  <c r="J203"/>
  <c r="J179"/>
  <c r="BK171"/>
  <c r="J221"/>
  <c r="J210"/>
  <c r="BK198"/>
  <c r="J170"/>
  <c r="J156"/>
  <c r="J135"/>
  <c r="BK159"/>
  <c r="J218"/>
  <c r="J195"/>
  <c r="J165"/>
  <c r="J148"/>
  <c r="J133"/>
  <c r="J204"/>
  <c r="J186"/>
  <c r="J171"/>
  <c r="J132"/>
  <c r="BK196"/>
  <c r="J153"/>
  <c r="J222"/>
  <c r="BK173"/>
  <c r="J144"/>
  <c i="7" r="J120"/>
  <c i="2" r="J1257"/>
  <c r="BK1173"/>
  <c r="J939"/>
  <c r="J926"/>
  <c r="J853"/>
  <c r="J788"/>
  <c r="BK716"/>
  <c r="J655"/>
  <c r="J420"/>
  <c r="J154"/>
  <c r="J1126"/>
  <c r="BK946"/>
  <c r="BK852"/>
  <c r="BK771"/>
  <c r="J633"/>
  <c r="J411"/>
  <c r="BK391"/>
  <c r="BK1301"/>
  <c r="J1158"/>
  <c r="J1023"/>
  <c r="J943"/>
  <c r="BK857"/>
  <c r="BK814"/>
  <c r="J723"/>
  <c r="BK624"/>
  <c r="BK443"/>
  <c r="J400"/>
  <c r="BK294"/>
  <c r="BK171"/>
  <c r="BK1293"/>
  <c r="J1064"/>
  <c r="J953"/>
  <c r="BK900"/>
  <c r="BK878"/>
  <c r="J773"/>
  <c r="BK655"/>
  <c r="BK516"/>
  <c r="BK445"/>
  <c r="J201"/>
  <c r="J1306"/>
  <c r="J1112"/>
  <c r="BK970"/>
  <c r="J896"/>
  <c r="J845"/>
  <c r="BK803"/>
  <c r="J766"/>
  <c r="BK644"/>
  <c r="J477"/>
  <c r="J374"/>
  <c r="J148"/>
  <c r="BK1228"/>
  <c r="BK1023"/>
  <c r="BK866"/>
  <c r="BK827"/>
  <c r="BK763"/>
  <c r="BK622"/>
  <c r="J429"/>
  <c r="J273"/>
  <c r="J1309"/>
  <c r="J946"/>
  <c r="J861"/>
  <c r="BK718"/>
  <c r="BK616"/>
  <c r="BK417"/>
  <c r="J187"/>
  <c r="BK1433"/>
  <c r="J1422"/>
  <c r="BK1383"/>
  <c r="J1364"/>
  <c r="BK1328"/>
  <c r="BK1316"/>
  <c r="BK1210"/>
  <c r="BK1117"/>
  <c r="BK957"/>
  <c r="BK910"/>
  <c r="BK860"/>
  <c r="J820"/>
  <c r="BK726"/>
  <c r="J619"/>
  <c r="BK455"/>
  <c r="J222"/>
  <c i="3" r="BK244"/>
  <c r="J180"/>
  <c r="J156"/>
  <c r="BK138"/>
  <c r="J244"/>
  <c r="BK179"/>
  <c r="J165"/>
  <c r="BK139"/>
  <c r="J123"/>
  <c r="BK184"/>
  <c r="J147"/>
  <c r="BK252"/>
  <c r="BK202"/>
  <c r="BK176"/>
  <c r="BK142"/>
  <c r="BK232"/>
  <c r="BK190"/>
  <c r="BK161"/>
  <c r="BK143"/>
  <c r="J224"/>
  <c r="BK211"/>
  <c r="BK206"/>
  <c r="BK198"/>
  <c r="J184"/>
  <c r="BK164"/>
  <c r="BK149"/>
  <c r="BK125"/>
  <c r="J197"/>
  <c r="J252"/>
  <c r="BK195"/>
  <c r="J170"/>
  <c r="BK160"/>
  <c i="4" r="J142"/>
  <c r="BK125"/>
  <c r="BK124"/>
  <c r="J146"/>
  <c r="J151"/>
  <c r="J127"/>
  <c i="5" r="BK185"/>
  <c r="J146"/>
  <c r="BK178"/>
  <c r="BK163"/>
  <c r="BK131"/>
  <c r="BK184"/>
  <c r="J167"/>
  <c r="J193"/>
  <c r="J176"/>
  <c r="BK154"/>
  <c r="J145"/>
  <c r="J184"/>
  <c r="J157"/>
  <c r="BK130"/>
  <c r="BK158"/>
  <c r="BK140"/>
  <c r="J185"/>
  <c r="J164"/>
  <c r="J130"/>
  <c r="J189"/>
  <c r="BK160"/>
  <c r="BK134"/>
  <c i="6" r="J197"/>
  <c r="J175"/>
  <c r="BK135"/>
  <c r="J192"/>
  <c r="J163"/>
  <c r="BK141"/>
  <c r="BK174"/>
  <c r="J151"/>
  <c r="J207"/>
  <c r="BK192"/>
  <c r="J159"/>
  <c r="BK144"/>
  <c r="BK205"/>
  <c r="BK188"/>
  <c r="BK170"/>
  <c r="BK214"/>
  <c r="BK160"/>
  <c r="J150"/>
  <c r="J129"/>
  <c r="J190"/>
  <c r="J145"/>
  <c i="2" r="J1304"/>
  <c r="J1053"/>
  <c r="J957"/>
  <c r="BK911"/>
  <c r="J839"/>
  <c r="J745"/>
  <c r="BK702"/>
  <c r="J622"/>
  <c r="J386"/>
  <c r="J1165"/>
  <c r="BK1080"/>
  <c r="BK929"/>
  <c r="BK836"/>
  <c r="BK745"/>
  <c r="J623"/>
  <c r="J403"/>
  <c r="J294"/>
  <c r="BK1246"/>
  <c r="J1117"/>
  <c r="J990"/>
  <c r="BK876"/>
  <c r="BK768"/>
  <c r="J644"/>
  <c r="J513"/>
  <c r="J417"/>
  <c r="BK371"/>
  <c r="J174"/>
  <c r="J1246"/>
  <c r="BK1070"/>
  <c r="J988"/>
  <c r="BK921"/>
  <c r="BK896"/>
  <c r="J877"/>
  <c r="BK628"/>
  <c r="J510"/>
  <c r="J455"/>
  <c r="J414"/>
  <c r="BK207"/>
  <c r="BK1126"/>
  <c r="J1035"/>
  <c r="J907"/>
  <c r="J849"/>
  <c r="BK826"/>
  <c r="J771"/>
  <c r="BK630"/>
  <c r="BK427"/>
  <c r="J363"/>
  <c r="BK198"/>
  <c r="BK1306"/>
  <c r="BK1045"/>
  <c r="J937"/>
  <c r="J878"/>
  <c r="J803"/>
  <c r="J726"/>
  <c r="BK477"/>
  <c r="BK288"/>
  <c r="BK154"/>
  <c r="BK955"/>
  <c r="J876"/>
  <c r="J795"/>
  <c r="J427"/>
  <c r="BK1377"/>
  <c r="J1372"/>
  <c r="J1346"/>
  <c r="J1318"/>
  <c r="BK1310"/>
  <c r="J1247"/>
  <c r="J1143"/>
  <c r="BK942"/>
  <c r="J865"/>
  <c r="J814"/>
  <c r="J703"/>
  <c r="J536"/>
  <c r="BK424"/>
  <c r="BK187"/>
  <c i="3" r="J189"/>
  <c r="J168"/>
  <c r="J141"/>
  <c r="BK130"/>
  <c r="J181"/>
  <c r="BK174"/>
  <c r="J154"/>
  <c r="J132"/>
  <c r="BK215"/>
  <c r="J187"/>
  <c r="BK156"/>
  <c r="J238"/>
  <c r="BK191"/>
  <c r="BK175"/>
  <c r="BK132"/>
  <c r="J206"/>
  <c r="J178"/>
  <c r="J149"/>
  <c r="J136"/>
  <c r="BK193"/>
  <c r="BK163"/>
  <c r="J157"/>
  <c r="J137"/>
  <c r="J210"/>
  <c r="BK213"/>
  <c r="J191"/>
  <c r="J171"/>
  <c r="BK162"/>
  <c r="BK128"/>
  <c i="4" r="BK123"/>
  <c r="BK137"/>
  <c r="BK139"/>
  <c r="J140"/>
  <c r="BK140"/>
  <c r="J122"/>
  <c i="5" r="J158"/>
  <c r="BK196"/>
  <c r="BK168"/>
  <c r="BK148"/>
  <c r="BK195"/>
  <c r="J183"/>
  <c r="BK141"/>
  <c r="BK187"/>
  <c r="BK162"/>
  <c r="J140"/>
  <c r="J126"/>
  <c r="J171"/>
  <c r="BK145"/>
  <c r="BK176"/>
  <c r="BK164"/>
  <c r="J139"/>
  <c r="BK172"/>
  <c r="J137"/>
  <c r="BK126"/>
  <c r="J172"/>
  <c r="J141"/>
  <c i="6" r="BK220"/>
  <c r="J196"/>
  <c r="BK178"/>
  <c r="BK148"/>
  <c r="BK217"/>
  <c r="J193"/>
  <c r="J178"/>
  <c r="BK165"/>
  <c r="J215"/>
  <c r="BK181"/>
  <c r="BK167"/>
  <c r="J143"/>
  <c r="J173"/>
  <c r="J141"/>
  <c r="BK202"/>
  <c r="J181"/>
  <c r="BK145"/>
  <c r="BK207"/>
  <c r="J182"/>
  <c r="BK158"/>
  <c r="J206"/>
  <c r="BK157"/>
  <c r="J136"/>
  <c r="BK209"/>
  <c r="BK156"/>
  <c i="2" r="BK999"/>
  <c r="J811"/>
  <c r="BK689"/>
  <c r="BK408"/>
  <c r="J1128"/>
  <c r="J1066"/>
  <c r="BK859"/>
  <c r="BK811"/>
  <c r="BK676"/>
  <c r="BK524"/>
  <c r="BK400"/>
  <c r="BK233"/>
  <c r="J1175"/>
  <c r="J1090"/>
  <c r="BK950"/>
  <c r="BK906"/>
  <c r="BK831"/>
  <c r="BK777"/>
  <c r="BK461"/>
  <c r="J198"/>
  <c r="BK1143"/>
  <c r="J999"/>
  <c r="J763"/>
  <c r="BK458"/>
  <c r="BK177"/>
  <c r="J955"/>
  <c r="BK798"/>
  <c r="J626"/>
  <c r="BK411"/>
  <c r="BK174"/>
  <c r="BK1053"/>
  <c r="BK885"/>
  <c r="BK828"/>
  <c r="BK788"/>
  <c r="J698"/>
  <c r="J445"/>
  <c r="BK270"/>
  <c r="BK1165"/>
  <c r="BK939"/>
  <c r="BK856"/>
  <c r="J702"/>
  <c r="BK533"/>
  <c r="BK201"/>
  <c r="BK1429"/>
  <c r="J1383"/>
  <c r="BK1346"/>
  <c r="BK1318"/>
  <c r="J1310"/>
  <c r="BK1207"/>
  <c r="J1080"/>
  <c r="J970"/>
  <c r="J895"/>
  <c r="J826"/>
  <c r="BK714"/>
  <c r="J533"/>
  <c r="J288"/>
  <c i="3" r="BK269"/>
  <c r="J193"/>
  <c r="BK158"/>
  <c r="BK123"/>
  <c r="BK187"/>
  <c r="BK178"/>
  <c r="J151"/>
  <c r="BK127"/>
  <c r="J208"/>
  <c r="J176"/>
  <c r="J146"/>
  <c r="J213"/>
  <c r="BK205"/>
  <c r="J179"/>
  <c r="J135"/>
  <c r="J211"/>
  <c r="BK181"/>
  <c r="BK155"/>
  <c r="J145"/>
  <c r="BK133"/>
  <c r="J260"/>
  <c r="BK203"/>
  <c r="J159"/>
  <c r="J129"/>
  <c r="J202"/>
  <c r="BK183"/>
  <c r="J198"/>
  <c r="J175"/>
  <c r="J143"/>
  <c i="4" r="J124"/>
  <c r="J139"/>
  <c r="BK145"/>
  <c r="J125"/>
  <c r="J141"/>
  <c r="J144"/>
  <c i="5" r="BK166"/>
  <c r="J188"/>
  <c r="J151"/>
  <c r="BK194"/>
  <c r="BK133"/>
  <c r="BK181"/>
  <c r="BK150"/>
  <c r="BK188"/>
  <c r="J160"/>
  <c r="J132"/>
  <c r="J142"/>
  <c r="BK183"/>
  <c r="J154"/>
  <c r="J196"/>
  <c r="J159"/>
  <c r="BK136"/>
  <c i="6" r="BK201"/>
  <c r="BK183"/>
  <c r="J162"/>
  <c r="BK140"/>
  <c r="BK215"/>
  <c r="BK204"/>
  <c r="BK184"/>
  <c r="J168"/>
  <c r="J201"/>
  <c r="BK169"/>
  <c r="BK139"/>
  <c r="J160"/>
  <c r="BK203"/>
  <c r="BK187"/>
  <c r="J152"/>
  <c r="J214"/>
  <c r="BK189"/>
  <c r="BK172"/>
  <c r="BK218"/>
  <c r="J167"/>
  <c r="BK137"/>
  <c r="BK213"/>
  <c r="J177"/>
  <c r="BK132"/>
  <c i="7" r="J122"/>
  <c l="1" r="P119"/>
  <c r="P118"/>
  <c i="1" r="AU100"/>
  <c i="7" r="T119"/>
  <c r="T118"/>
  <c r="R119"/>
  <c r="R118"/>
  <c i="2" r="BK135"/>
  <c r="J135"/>
  <c r="J98"/>
  <c r="R428"/>
  <c r="BK632"/>
  <c r="J632"/>
  <c r="J104"/>
  <c r="R632"/>
  <c r="BK956"/>
  <c r="J956"/>
  <c r="J107"/>
  <c r="T1069"/>
  <c r="R1305"/>
  <c r="T1428"/>
  <c i="3" r="BK144"/>
  <c r="J144"/>
  <c r="J99"/>
  <c r="T144"/>
  <c i="4" r="P121"/>
  <c i="5" r="BK124"/>
  <c r="J124"/>
  <c r="J99"/>
  <c r="P182"/>
  <c i="6" r="BK128"/>
  <c r="BK176"/>
  <c r="J176"/>
  <c r="J102"/>
  <c i="2" r="R135"/>
  <c r="T221"/>
  <c r="BK621"/>
  <c r="J621"/>
  <c r="J101"/>
  <c r="BK717"/>
  <c r="J717"/>
  <c r="J105"/>
  <c r="R956"/>
  <c r="P1176"/>
  <c r="T1305"/>
  <c r="R1428"/>
  <c i="3" r="BK172"/>
  <c i="4" r="R121"/>
  <c i="5" r="P124"/>
  <c r="T190"/>
  <c i="6" r="P142"/>
  <c r="T166"/>
  <c r="R199"/>
  <c r="R211"/>
  <c i="2" r="P221"/>
  <c r="P428"/>
  <c r="R621"/>
  <c r="P717"/>
  <c r="T956"/>
  <c r="R1069"/>
  <c r="BK1305"/>
  <c r="J1305"/>
  <c r="J111"/>
  <c r="T1382"/>
  <c i="3" r="R172"/>
  <c i="4" r="BK126"/>
  <c r="J126"/>
  <c r="J99"/>
  <c i="5" r="BK182"/>
  <c r="J182"/>
  <c r="J100"/>
  <c r="P190"/>
  <c i="6" r="T142"/>
  <c r="T176"/>
  <c r="P211"/>
  <c i="2" r="T135"/>
  <c r="BK428"/>
  <c r="J428"/>
  <c r="J100"/>
  <c r="P621"/>
  <c r="T717"/>
  <c r="P938"/>
  <c r="BK1069"/>
  <c r="J1069"/>
  <c r="J109"/>
  <c r="T1176"/>
  <c r="BK1382"/>
  <c r="J1382"/>
  <c r="J112"/>
  <c r="P1428"/>
  <c i="3" r="R122"/>
  <c r="P144"/>
  <c i="4" r="T121"/>
  <c i="5" r="T124"/>
  <c r="BK190"/>
  <c r="J190"/>
  <c r="J101"/>
  <c i="6" r="BK142"/>
  <c r="J142"/>
  <c r="J100"/>
  <c r="BK166"/>
  <c r="J166"/>
  <c r="J101"/>
  <c r="P199"/>
  <c r="P219"/>
  <c i="3" r="T172"/>
  <c i="4" r="BK121"/>
  <c r="BK120"/>
  <c r="J120"/>
  <c r="J97"/>
  <c i="6" r="R128"/>
  <c r="P166"/>
  <c r="T199"/>
  <c r="R219"/>
  <c i="2" r="P135"/>
  <c r="P134"/>
  <c r="R221"/>
  <c r="T621"/>
  <c r="P632"/>
  <c r="T632"/>
  <c r="P956"/>
  <c r="R1176"/>
  <c r="R1382"/>
  <c i="3" r="BK122"/>
  <c r="J122"/>
  <c r="J98"/>
  <c i="4" r="R126"/>
  <c r="R120"/>
  <c r="R119"/>
  <c i="5" r="R124"/>
  <c r="R190"/>
  <c i="6" r="R142"/>
  <c r="R166"/>
  <c r="BK199"/>
  <c r="J199"/>
  <c r="J103"/>
  <c r="BK219"/>
  <c r="J219"/>
  <c r="J105"/>
  <c i="2" r="BK221"/>
  <c r="J221"/>
  <c r="J99"/>
  <c r="T428"/>
  <c r="R717"/>
  <c r="R631"/>
  <c r="BK938"/>
  <c r="J938"/>
  <c r="J106"/>
  <c r="R938"/>
  <c r="T938"/>
  <c r="P1069"/>
  <c r="BK1176"/>
  <c r="J1176"/>
  <c r="J110"/>
  <c r="P1305"/>
  <c r="P1382"/>
  <c r="BK1428"/>
  <c r="J1428"/>
  <c r="J113"/>
  <c i="3" r="P122"/>
  <c r="T122"/>
  <c r="R144"/>
  <c i="4" r="P126"/>
  <c r="P120"/>
  <c r="P119"/>
  <c i="1" r="AU97"/>
  <c i="5" r="T182"/>
  <c i="6" r="P128"/>
  <c r="P176"/>
  <c r="BK211"/>
  <c r="J211"/>
  <c r="J104"/>
  <c r="T219"/>
  <c i="3" r="P172"/>
  <c r="P121"/>
  <c r="P120"/>
  <c i="1" r="AU96"/>
  <c i="4" r="T126"/>
  <c r="T120"/>
  <c r="T119"/>
  <c i="5" r="R182"/>
  <c i="6" r="T128"/>
  <c r="R176"/>
  <c r="T211"/>
  <c i="2" r="BK1065"/>
  <c r="J1065"/>
  <c r="J108"/>
  <c i="7" r="BK121"/>
  <c r="J121"/>
  <c r="J98"/>
  <c i="2" r="BK629"/>
  <c r="J629"/>
  <c r="J102"/>
  <c i="7" r="BK119"/>
  <c r="J119"/>
  <c r="J97"/>
  <c r="F92"/>
  <c i="6" r="J128"/>
  <c r="J99"/>
  <c i="7" r="E85"/>
  <c r="J112"/>
  <c i="1" r="AZ100"/>
  <c i="7" r="BF120"/>
  <c r="BF122"/>
  <c i="6" r="J89"/>
  <c r="F92"/>
  <c r="BF138"/>
  <c r="BF141"/>
  <c r="BF150"/>
  <c r="BF167"/>
  <c r="BF170"/>
  <c r="BF174"/>
  <c r="BF177"/>
  <c r="BF185"/>
  <c r="BF195"/>
  <c r="BF205"/>
  <c r="BF206"/>
  <c r="BF210"/>
  <c r="BF221"/>
  <c r="BF222"/>
  <c r="E85"/>
  <c r="BF130"/>
  <c r="BF162"/>
  <c r="BF163"/>
  <c r="BF172"/>
  <c r="BF178"/>
  <c r="BF183"/>
  <c r="BF186"/>
  <c r="BF188"/>
  <c r="BF193"/>
  <c r="BF209"/>
  <c r="BF133"/>
  <c r="BF134"/>
  <c r="BF135"/>
  <c r="BF136"/>
  <c r="BF139"/>
  <c r="BF140"/>
  <c r="BF145"/>
  <c r="BF146"/>
  <c r="BF148"/>
  <c r="BF149"/>
  <c r="BF151"/>
  <c r="BF152"/>
  <c r="BF160"/>
  <c r="BF175"/>
  <c r="BF179"/>
  <c r="BF187"/>
  <c r="BF191"/>
  <c r="BF198"/>
  <c r="BF212"/>
  <c r="BF215"/>
  <c r="BF216"/>
  <c r="BF220"/>
  <c r="BF129"/>
  <c r="BF157"/>
  <c r="BF184"/>
  <c r="BF201"/>
  <c r="BF204"/>
  <c r="BF214"/>
  <c r="BF143"/>
  <c r="BF147"/>
  <c r="BF154"/>
  <c r="BF155"/>
  <c r="BF161"/>
  <c r="BF165"/>
  <c r="BF169"/>
  <c r="BF171"/>
  <c i="5" r="BK123"/>
  <c r="J123"/>
  <c r="J98"/>
  <c i="6" r="BF131"/>
  <c r="BF144"/>
  <c r="BF159"/>
  <c r="BF164"/>
  <c r="BF173"/>
  <c r="BF180"/>
  <c r="BF182"/>
  <c r="BF189"/>
  <c r="BF196"/>
  <c r="BF203"/>
  <c r="BF217"/>
  <c r="BF181"/>
  <c r="BF197"/>
  <c r="BF200"/>
  <c r="BF207"/>
  <c r="BF208"/>
  <c r="BF213"/>
  <c r="BF132"/>
  <c r="BF137"/>
  <c r="BF153"/>
  <c r="BF156"/>
  <c r="BF158"/>
  <c r="BF168"/>
  <c r="BF190"/>
  <c r="BF192"/>
  <c r="BF194"/>
  <c r="BF202"/>
  <c r="BF218"/>
  <c i="4" r="J121"/>
  <c r="J98"/>
  <c i="5" r="BF157"/>
  <c r="BF176"/>
  <c r="BF191"/>
  <c r="F92"/>
  <c r="BF135"/>
  <c r="BF148"/>
  <c r="BF155"/>
  <c r="BF158"/>
  <c r="BF165"/>
  <c r="BF173"/>
  <c r="BF175"/>
  <c r="BF177"/>
  <c r="BF178"/>
  <c r="BF180"/>
  <c r="BF192"/>
  <c r="BF194"/>
  <c r="J89"/>
  <c r="BF126"/>
  <c r="BF128"/>
  <c r="BF136"/>
  <c r="BF145"/>
  <c r="BF149"/>
  <c r="BF159"/>
  <c r="BF162"/>
  <c r="BF167"/>
  <c r="BF181"/>
  <c r="BF183"/>
  <c r="BF186"/>
  <c r="BF187"/>
  <c r="BF188"/>
  <c r="BF195"/>
  <c r="BF133"/>
  <c r="BF138"/>
  <c r="BF154"/>
  <c r="BF163"/>
  <c r="BF166"/>
  <c r="BF168"/>
  <c r="BF174"/>
  <c r="E85"/>
  <c r="BF129"/>
  <c r="BF134"/>
  <c r="BF142"/>
  <c r="BF164"/>
  <c r="BF169"/>
  <c r="BF171"/>
  <c r="BF172"/>
  <c r="BF184"/>
  <c r="BF196"/>
  <c r="BF130"/>
  <c r="BF131"/>
  <c r="BF144"/>
  <c r="BF146"/>
  <c r="BF147"/>
  <c r="BF151"/>
  <c r="BF156"/>
  <c r="BF161"/>
  <c r="BF170"/>
  <c i="4" r="BK119"/>
  <c r="J119"/>
  <c r="J96"/>
  <c i="5" r="BF127"/>
  <c r="BF132"/>
  <c r="BF140"/>
  <c r="BF152"/>
  <c r="BF153"/>
  <c r="BF160"/>
  <c r="BF185"/>
  <c r="BF125"/>
  <c r="BF137"/>
  <c r="BF139"/>
  <c r="BF141"/>
  <c r="BF143"/>
  <c r="BF150"/>
  <c r="BF179"/>
  <c r="BF189"/>
  <c r="BF193"/>
  <c i="4" r="BF137"/>
  <c r="BF138"/>
  <c i="3" r="J172"/>
  <c r="J100"/>
  <c i="4" r="J89"/>
  <c r="F116"/>
  <c r="BF122"/>
  <c r="BF124"/>
  <c r="BF135"/>
  <c r="BF149"/>
  <c r="BF144"/>
  <c r="BF147"/>
  <c r="BF123"/>
  <c r="BF139"/>
  <c r="E85"/>
  <c r="BF140"/>
  <c r="BF141"/>
  <c r="BF142"/>
  <c r="BF143"/>
  <c r="BF151"/>
  <c r="BF127"/>
  <c r="BF145"/>
  <c r="BF146"/>
  <c r="BF125"/>
  <c i="3" r="BF138"/>
  <c r="BF183"/>
  <c r="BF184"/>
  <c r="BF186"/>
  <c r="BF207"/>
  <c r="BF232"/>
  <c i="2" r="BK134"/>
  <c i="3" r="BF190"/>
  <c r="BF192"/>
  <c r="BF195"/>
  <c r="BF198"/>
  <c r="BF211"/>
  <c r="BF215"/>
  <c r="BF252"/>
  <c r="BF269"/>
  <c i="2" r="BK631"/>
  <c r="J631"/>
  <c r="J103"/>
  <c i="3" r="E85"/>
  <c r="BF133"/>
  <c r="BF141"/>
  <c r="BF145"/>
  <c r="BF155"/>
  <c r="BF174"/>
  <c r="BF176"/>
  <c r="BF177"/>
  <c r="BF182"/>
  <c r="BF196"/>
  <c r="F92"/>
  <c r="J114"/>
  <c r="BF126"/>
  <c r="BF127"/>
  <c r="BF128"/>
  <c r="BF140"/>
  <c r="BF149"/>
  <c r="BF157"/>
  <c r="BF158"/>
  <c r="BF159"/>
  <c r="BF167"/>
  <c r="BF171"/>
  <c r="BF180"/>
  <c r="BF187"/>
  <c r="BF204"/>
  <c r="BF208"/>
  <c r="BF212"/>
  <c r="BF244"/>
  <c r="BF260"/>
  <c r="BF263"/>
  <c r="BF124"/>
  <c r="BF129"/>
  <c r="BF130"/>
  <c r="BF137"/>
  <c r="BF146"/>
  <c r="BF147"/>
  <c r="BF153"/>
  <c r="BF156"/>
  <c r="BF162"/>
  <c r="BF163"/>
  <c r="BF164"/>
  <c r="BF166"/>
  <c r="BF168"/>
  <c r="BF188"/>
  <c r="BF193"/>
  <c r="BF197"/>
  <c r="BF200"/>
  <c r="BF210"/>
  <c r="BF123"/>
  <c r="BF148"/>
  <c r="BF150"/>
  <c r="BF151"/>
  <c r="BF154"/>
  <c r="BF185"/>
  <c r="BF189"/>
  <c r="BF194"/>
  <c r="BF202"/>
  <c r="BF206"/>
  <c r="BF224"/>
  <c r="BF238"/>
  <c r="BF134"/>
  <c r="BF135"/>
  <c r="BF142"/>
  <c r="BF143"/>
  <c r="BF170"/>
  <c r="BF181"/>
  <c r="BF203"/>
  <c r="BF205"/>
  <c r="BF213"/>
  <c r="BF125"/>
  <c r="BF131"/>
  <c r="BF132"/>
  <c r="BF136"/>
  <c r="BF139"/>
  <c r="BF152"/>
  <c r="BF160"/>
  <c r="BF161"/>
  <c r="BF165"/>
  <c r="BF169"/>
  <c r="BF173"/>
  <c r="BF175"/>
  <c r="BF178"/>
  <c r="BF179"/>
  <c r="BF191"/>
  <c r="BF199"/>
  <c r="BF201"/>
  <c r="BF209"/>
  <c r="BF214"/>
  <c r="BF216"/>
  <c i="2" r="BF142"/>
  <c r="BF171"/>
  <c r="BF198"/>
  <c r="BF461"/>
  <c r="BF507"/>
  <c r="BF624"/>
  <c r="BF655"/>
  <c r="BF718"/>
  <c r="BF721"/>
  <c r="BF788"/>
  <c r="BF801"/>
  <c r="BF827"/>
  <c r="BF839"/>
  <c r="BF849"/>
  <c r="BF852"/>
  <c r="BF934"/>
  <c r="BF985"/>
  <c r="BF1023"/>
  <c r="BF1064"/>
  <c r="BF1066"/>
  <c r="BF1090"/>
  <c r="BF1301"/>
  <c r="BF1309"/>
  <c r="BF1310"/>
  <c r="BF1316"/>
  <c r="BF1317"/>
  <c r="BF1318"/>
  <c r="BF1328"/>
  <c r="BF1336"/>
  <c r="BF1346"/>
  <c r="BF1354"/>
  <c r="BF1364"/>
  <c r="BF1372"/>
  <c r="BF1377"/>
  <c r="BF1383"/>
  <c r="BF1408"/>
  <c r="BF1422"/>
  <c r="BF1429"/>
  <c r="BF1431"/>
  <c r="BF1433"/>
  <c r="BF160"/>
  <c r="BF222"/>
  <c r="BF244"/>
  <c r="BF288"/>
  <c r="BF371"/>
  <c r="BF391"/>
  <c r="BF408"/>
  <c r="BF443"/>
  <c r="BF623"/>
  <c r="BF803"/>
  <c r="BF820"/>
  <c r="BF826"/>
  <c r="BF845"/>
  <c r="BF857"/>
  <c r="BF900"/>
  <c r="BF911"/>
  <c r="BF937"/>
  <c r="BF970"/>
  <c r="BF988"/>
  <c r="BF990"/>
  <c r="BF1010"/>
  <c r="BF1037"/>
  <c r="BF1117"/>
  <c r="BF1173"/>
  <c r="BF1177"/>
  <c r="BF1204"/>
  <c r="BF1210"/>
  <c r="BF1285"/>
  <c r="BF1304"/>
  <c r="BF136"/>
  <c r="BF207"/>
  <c r="BF215"/>
  <c r="BF233"/>
  <c r="BF294"/>
  <c r="BF374"/>
  <c r="BF386"/>
  <c r="BF403"/>
  <c r="BF423"/>
  <c r="BF524"/>
  <c r="BF702"/>
  <c r="BF771"/>
  <c r="BF777"/>
  <c r="BF832"/>
  <c r="BF836"/>
  <c r="BF861"/>
  <c r="BF876"/>
  <c r="BF895"/>
  <c r="BF939"/>
  <c r="BF942"/>
  <c r="BF1100"/>
  <c r="BF1112"/>
  <c r="BF1143"/>
  <c r="BF1207"/>
  <c r="BF1249"/>
  <c r="J89"/>
  <c r="BF163"/>
  <c r="BF190"/>
  <c r="BF270"/>
  <c r="BF417"/>
  <c r="BF420"/>
  <c r="BF429"/>
  <c r="BF458"/>
  <c r="BF486"/>
  <c r="BF510"/>
  <c r="BF547"/>
  <c r="BF622"/>
  <c r="BF714"/>
  <c r="BF795"/>
  <c r="BF811"/>
  <c r="BF877"/>
  <c r="BF885"/>
  <c r="BF926"/>
  <c r="BF946"/>
  <c r="BF1158"/>
  <c r="BF1165"/>
  <c r="E85"/>
  <c r="BF148"/>
  <c r="BF154"/>
  <c r="BF255"/>
  <c r="BF363"/>
  <c r="BF384"/>
  <c r="BF527"/>
  <c r="BF698"/>
  <c r="BF701"/>
  <c r="BF703"/>
  <c r="BF723"/>
  <c r="BF768"/>
  <c r="BF828"/>
  <c r="BF831"/>
  <c r="BF834"/>
  <c r="BF848"/>
  <c r="BF859"/>
  <c r="BF906"/>
  <c r="BF924"/>
  <c r="BF929"/>
  <c r="BF949"/>
  <c r="BF954"/>
  <c r="BF957"/>
  <c r="BF1035"/>
  <c r="BF1080"/>
  <c r="BF1115"/>
  <c r="BF1128"/>
  <c r="BF1246"/>
  <c r="BF1247"/>
  <c r="BF151"/>
  <c r="BF201"/>
  <c r="BF406"/>
  <c r="BF427"/>
  <c r="BF455"/>
  <c r="BF516"/>
  <c r="BF533"/>
  <c r="BF616"/>
  <c r="BF619"/>
  <c r="BF628"/>
  <c r="BF630"/>
  <c r="BF676"/>
  <c r="BF726"/>
  <c r="BF745"/>
  <c r="BF781"/>
  <c r="BF787"/>
  <c r="BF853"/>
  <c r="BF878"/>
  <c r="BF899"/>
  <c r="BF921"/>
  <c r="BF955"/>
  <c r="BF1045"/>
  <c r="BF1070"/>
  <c r="BF1126"/>
  <c r="BF1163"/>
  <c r="F92"/>
  <c r="BF187"/>
  <c r="BF273"/>
  <c r="BF445"/>
  <c r="BF471"/>
  <c r="BF477"/>
  <c r="BF499"/>
  <c r="BF626"/>
  <c r="BF644"/>
  <c r="BF687"/>
  <c r="BF689"/>
  <c r="BF692"/>
  <c r="BF716"/>
  <c r="BF763"/>
  <c r="BF773"/>
  <c r="BF784"/>
  <c r="BF798"/>
  <c r="BF860"/>
  <c r="BF863"/>
  <c r="BF907"/>
  <c r="BF910"/>
  <c r="BF969"/>
  <c r="BF999"/>
  <c r="BF1008"/>
  <c r="BF1053"/>
  <c r="BF1160"/>
  <c r="BF1228"/>
  <c r="BF1259"/>
  <c r="BF1293"/>
  <c r="BF1306"/>
  <c r="BF174"/>
  <c r="BF177"/>
  <c r="BF376"/>
  <c r="BF381"/>
  <c r="BF400"/>
  <c r="BF411"/>
  <c r="BF414"/>
  <c r="BF424"/>
  <c r="BF513"/>
  <c r="BF536"/>
  <c r="BF633"/>
  <c r="BF766"/>
  <c r="BF789"/>
  <c r="BF814"/>
  <c r="BF856"/>
  <c r="BF865"/>
  <c r="BF866"/>
  <c r="BF896"/>
  <c r="BF931"/>
  <c r="BF943"/>
  <c r="BF950"/>
  <c r="BF953"/>
  <c r="BF1175"/>
  <c r="BF1257"/>
  <c r="F37"/>
  <c i="1" r="BD95"/>
  <c i="2" r="F35"/>
  <c i="1" r="BB95"/>
  <c i="3" r="F33"/>
  <c i="1" r="AZ96"/>
  <c i="3" r="F35"/>
  <c i="1" r="BB96"/>
  <c i="4" r="F37"/>
  <c i="1" r="BD97"/>
  <c i="5" r="F36"/>
  <c i="1" r="BC98"/>
  <c i="6" r="F33"/>
  <c i="1" r="AZ99"/>
  <c i="6" r="F37"/>
  <c i="1" r="BD99"/>
  <c i="2" r="F33"/>
  <c i="1" r="AZ95"/>
  <c i="3" r="J33"/>
  <c i="1" r="AV96"/>
  <c i="3" r="F37"/>
  <c i="1" r="BD96"/>
  <c i="5" r="F33"/>
  <c i="1" r="AZ98"/>
  <c i="5" r="F35"/>
  <c i="1" r="BB98"/>
  <c i="6" r="J33"/>
  <c i="1" r="AV99"/>
  <c i="6" r="F35"/>
  <c i="1" r="BB99"/>
  <c i="3" r="F36"/>
  <c i="1" r="BC96"/>
  <c i="4" r="F33"/>
  <c i="1" r="AZ97"/>
  <c i="4" r="F35"/>
  <c i="1" r="BB97"/>
  <c i="4" r="J33"/>
  <c i="1" r="AV97"/>
  <c i="4" r="F36"/>
  <c i="1" r="BC97"/>
  <c i="5" r="J33"/>
  <c i="1" r="AV98"/>
  <c i="5" r="F37"/>
  <c i="1" r="BD98"/>
  <c i="6" r="F36"/>
  <c i="1" r="BC99"/>
  <c i="7" r="F37"/>
  <c i="1" r="BD100"/>
  <c i="7" r="F35"/>
  <c i="1" r="BB100"/>
  <c i="7" r="F36"/>
  <c i="1" r="BC100"/>
  <c i="7" r="J33"/>
  <c i="1" r="AV100"/>
  <c i="2" r="J33"/>
  <c i="1" r="AV95"/>
  <c i="2" r="F36"/>
  <c i="1" r="BC95"/>
  <c i="3" l="1" r="R121"/>
  <c r="R120"/>
  <c i="6" r="P127"/>
  <c r="P126"/>
  <c r="P125"/>
  <c i="1" r="AU99"/>
  <c i="2" r="R134"/>
  <c r="R133"/>
  <c r="T134"/>
  <c i="5" r="R123"/>
  <c r="R122"/>
  <c r="R121"/>
  <c i="6" r="T127"/>
  <c r="T126"/>
  <c r="T125"/>
  <c i="2" r="T631"/>
  <c i="5" r="P123"/>
  <c r="P122"/>
  <c r="P121"/>
  <c i="1" r="AU98"/>
  <c i="6" r="R127"/>
  <c r="R126"/>
  <c r="R125"/>
  <c i="3" r="BK121"/>
  <c r="J121"/>
  <c r="J97"/>
  <c i="5" r="T123"/>
  <c r="T122"/>
  <c r="T121"/>
  <c i="6" r="BK127"/>
  <c r="BK126"/>
  <c r="J126"/>
  <c r="J97"/>
  <c i="3" r="T121"/>
  <c r="T120"/>
  <c i="2" r="P631"/>
  <c r="P133"/>
  <c i="1" r="AU95"/>
  <c i="7" r="BK118"/>
  <c r="J118"/>
  <c r="J96"/>
  <c i="5" r="BK122"/>
  <c r="J122"/>
  <c r="J97"/>
  <c i="2" r="BK133"/>
  <c r="J133"/>
  <c r="J134"/>
  <c r="J97"/>
  <c i="3" r="J34"/>
  <c i="1" r="AW96"/>
  <c r="AT96"/>
  <c i="7" r="F34"/>
  <c i="1" r="BA100"/>
  <c r="BC94"/>
  <c r="AY94"/>
  <c i="3" r="F34"/>
  <c i="1" r="BA96"/>
  <c r="AZ94"/>
  <c r="W29"/>
  <c i="2" r="F34"/>
  <c i="1" r="BA95"/>
  <c i="4" r="F34"/>
  <c i="1" r="BA97"/>
  <c i="6" r="J34"/>
  <c i="1" r="AW99"/>
  <c r="AT99"/>
  <c i="2" r="J34"/>
  <c i="1" r="AW95"/>
  <c r="AT95"/>
  <c i="4" r="J34"/>
  <c i="1" r="AW97"/>
  <c r="AT97"/>
  <c i="5" r="F34"/>
  <c i="1" r="BA98"/>
  <c r="BB94"/>
  <c r="W31"/>
  <c r="BD94"/>
  <c r="W33"/>
  <c i="4" r="J30"/>
  <c i="1" r="AG97"/>
  <c i="5" r="J34"/>
  <c i="1" r="AW98"/>
  <c r="AT98"/>
  <c i="7" r="J34"/>
  <c i="1" r="AW100"/>
  <c r="AT100"/>
  <c i="6" r="F34"/>
  <c i="1" r="BA99"/>
  <c i="2" r="J30"/>
  <c i="1" r="AG95"/>
  <c i="2" l="1" r="T133"/>
  <c i="3" r="BK120"/>
  <c r="J120"/>
  <c i="6" r="BK125"/>
  <c r="J125"/>
  <c r="J96"/>
  <c r="J127"/>
  <c r="J98"/>
  <c i="5" r="BK121"/>
  <c r="J121"/>
  <c r="J96"/>
  <c i="1" r="AN97"/>
  <c i="4" r="J39"/>
  <c i="1" r="AN95"/>
  <c i="2" r="J96"/>
  <c r="J39"/>
  <c i="1" r="AU94"/>
  <c i="3" r="J30"/>
  <c i="1" r="AG96"/>
  <c r="AX94"/>
  <c i="7" r="J30"/>
  <c i="1" r="AG100"/>
  <c r="BA94"/>
  <c r="AW94"/>
  <c r="AK30"/>
  <c r="AV94"/>
  <c r="AK29"/>
  <c r="W32"/>
  <c i="7" l="1" r="J39"/>
  <c i="3" r="J39"/>
  <c r="J96"/>
  <c i="1" r="AN96"/>
  <c r="AN100"/>
  <c i="6" r="J30"/>
  <c i="1" r="AG99"/>
  <c r="AN99"/>
  <c i="5" r="J30"/>
  <c i="1" r="AG98"/>
  <c r="W30"/>
  <c r="AT94"/>
  <c i="6" l="1" r="J39"/>
  <c i="1" r="AN98"/>
  <c i="5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<sst xmlns="http://schemas.openxmlformats.org/spreadsheetml/2006/main">
  <si>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</si>
  <si>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</si>
  <si>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</si>
  <si>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</si>
  <si>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</si>
  <si>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{df5316ad-141f-4b34-b753-6799c73a81e9}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</si>
  <si>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</si>
  <si>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</si>
  <si>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</si>
  <si>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</si>
  <si>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</si>
  <si>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</si>
  <si>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</si>
  <si>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</si>
  <si>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LS2022-014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</si>
  <si>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</si>
  <si>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</si>
  <si>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administrativní části domova pro seniory - Spáleniště</t>
  </si>
  <si>
    <t>KSO:</t>
  </si>
  <si>
    <t>CC-CZ:</t>
  </si>
  <si>
    <t>Místo:</t>
  </si>
  <si>
    <t>Cheb</t>
  </si>
  <si>
    <t>Datum:</t>
  </si>
  <si>
    <t>7. 2. 2022</t>
  </si>
  <si>
    <t>Zadavatel:</t>
  </si>
  <si>
    <t>IČ:</t>
  </si>
  <si>
    <t>Karlovarský kraj</t>
  </si>
  <si>
    <t>DIČ:</t>
  </si>
  <si>
    <t>Uchazeč:</t>
  </si>
  <si>
    <t>Vyplň údaj</t>
  </si>
  <si>
    <t>Projektant:</t>
  </si>
  <si>
    <t>ing. Pavel Kodýtek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</si>
  <si>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</si>
  <si>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</si>
  <si>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</si>
  <si>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</si>
  <si>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</si>
  <si>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</si>
  <si>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</si>
  <si>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</si>
  <si>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</si>
  <si>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</si>
  <si>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</si>
  <si>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</si>
  <si>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</si>
  <si>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</si>
  <si>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</si>
  <si>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</si>
  <si>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</si>
  <si>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</si>
  <si>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</si>
  <si>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</si>
  <si>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</si>
  <si>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</si>
  <si>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</si>
  <si>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</si>
  <si>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</si>
  <si>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</si>
  <si>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</si>
  <si>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</si>
  <si>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</si>
  <si>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</si>
  <si>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</si>
  <si>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</si>
  <si>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</si>
  <si>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</si>
  <si>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</si>
  <si>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</si>
  <si>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</si>
  <si>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</si>
  <si>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</si>
  <si>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</si>
  <si>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</si>
  <si>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</si>
  <si>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</si>
  <si>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</si>
  <si>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</si>
  <si>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</si>
  <si>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</si>
  <si>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</si>
  <si>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</si>
  <si>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</si>
  <si>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</si>
  <si>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</si>
  <si>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</si>
  <si>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</si>
  <si>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{2cd5c6ae-2782-423c-988f-f5d34a73233f}</t>
  </si>
  <si>
    <t>SO 02</t>
  </si>
  <si>
    <t>ZTI</t>
  </si>
  <si>
    <t>{c32694b8-a21b-46e5-9946-9d36adb292e9}</t>
  </si>
  <si>
    <t>SO 03</t>
  </si>
  <si>
    <t>Vytápění</t>
  </si>
  <si>
    <t>{c95b0079-7d15-4ea3-8e24-0be07cddc237}</t>
  </si>
  <si>
    <t>SO 04</t>
  </si>
  <si>
    <t>Elektroinstalace</t>
  </si>
  <si>
    <t>{d515cf18-f85c-41b2-b65b-5de0ec87e522}</t>
  </si>
  <si>
    <t>SO 05</t>
  </si>
  <si>
    <t>Vzduchotechnika</t>
  </si>
  <si>
    <t>{c4d65806-772e-454b-8dca-dc396df3ca19}</t>
  </si>
  <si>
    <t>SO 06</t>
  </si>
  <si>
    <t>VRN</t>
  </si>
  <si>
    <t>{551fc0fb-39d3-4d05-a5ff-2bb3f6208cb1}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</si>
  <si>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</si>
  <si>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</si>
  <si>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</si>
  <si>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</si>
  <si>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</si>
  <si>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</si>
  <si>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</si>
  <si>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</si>
  <si>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</si>
  <si>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</si>
  <si>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</si>
  <si>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</si>
  <si>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</si>
  <si>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</si>
  <si>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</si>
  <si>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</si>
  <si>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</si>
  <si>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</si>
  <si>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</si>
  <si>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</si>
  <si>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</si>
  <si>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</si>
  <si>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</si>
  <si>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</si>
  <si>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</si>
  <si>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</si>
  <si>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</si>
  <si>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</si>
  <si>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</si>
  <si>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</si>
  <si>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</si>
  <si>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</si>
  <si>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</si>
  <si>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</si>
  <si>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</si>
  <si>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</si>
  <si>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</si>
  <si>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</si>
  <si>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</si>
  <si>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</si>
  <si>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</si>
  <si>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</si>
  <si>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</si>
  <si>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</si>
  <si>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311272211</t>
  </si>
  <si>
    <t>Zdivo z pórobetonových tvárnic hladkých do P2 do 450 kg/m3 na tenkovrstvou maltu tl 300 mm</t>
  </si>
  <si>
    <t>m2</t>
  </si>
  <si>
    <t>CS ÚRS 2022 01</t>
  </si>
  <si>
    <t>4</t>
  </si>
  <si>
    <t>2</t>
  </si>
  <si>
    <t>2093602773</t>
  </si>
  <si>
    <t>VV</t>
  </si>
  <si>
    <t>m.č.236</t>
  </si>
  <si>
    <t>3*3</t>
  </si>
  <si>
    <t>zazdívka oken m.č.307 a 310</t>
  </si>
  <si>
    <t>(1,8*1,8)+(0,9*1,8)</t>
  </si>
  <si>
    <t>Součet</t>
  </si>
  <si>
    <t>317142420</t>
  </si>
  <si>
    <t>Překlad nenosný pórobetonový š 100 mm v do 250 mm na tenkovrstvou maltu dl do 1000 mm</t>
  </si>
  <si>
    <t>kus</t>
  </si>
  <si>
    <t>-350160497</t>
  </si>
  <si>
    <t>1.np</t>
  </si>
  <si>
    <t>6</t>
  </si>
  <si>
    <t>2.np</t>
  </si>
  <si>
    <t>317142430</t>
  </si>
  <si>
    <t>Překlad nenosný pórobetonový š 125 mm v do 250 mm na tenkovrstvou maltu dl do 1000 mm</t>
  </si>
  <si>
    <t>-1693680104</t>
  </si>
  <si>
    <t>317142434</t>
  </si>
  <si>
    <t>Překlad nenosný pórobetonový š 125 mm v do 250 mm na tenkovrstvou maltu dl přes 1250 do 1500 mm</t>
  </si>
  <si>
    <t>1075627387</t>
  </si>
  <si>
    <t>5</t>
  </si>
  <si>
    <t>317168012</t>
  </si>
  <si>
    <t>Překlad keramický plochý š 115 mm dl 1250 mm</t>
  </si>
  <si>
    <t>-1086489699</t>
  </si>
  <si>
    <t>1+1+2</t>
  </si>
  <si>
    <t>317168017</t>
  </si>
  <si>
    <t>Překlad keramický plochý š 115 mm dl 2500 mm</t>
  </si>
  <si>
    <t>-1221895529</t>
  </si>
  <si>
    <t>7</t>
  </si>
  <si>
    <t>317944321</t>
  </si>
  <si>
    <t>Válcované nosníky do č.12 dodatečně osazované do připravených otvorů</t>
  </si>
  <si>
    <t>t</t>
  </si>
  <si>
    <t>-78372273</t>
  </si>
  <si>
    <t>2.np m.č.211</t>
  </si>
  <si>
    <t>1,5*2*0,00835</t>
  </si>
  <si>
    <t>2.np m.č.223</t>
  </si>
  <si>
    <t>1,35*2*0,00835</t>
  </si>
  <si>
    <t>2.np m.č.233</t>
  </si>
  <si>
    <t>2*2*0,0111</t>
  </si>
  <si>
    <t>8</t>
  </si>
  <si>
    <t>340271021</t>
  </si>
  <si>
    <t>Zazdívka otvorů v příčkách nebo stěnách pl přes 0,25 do 1 m2 tvárnicemi pórobetonovými tl 100 mm</t>
  </si>
  <si>
    <t>2046554847</t>
  </si>
  <si>
    <t>m.č.232</t>
  </si>
  <si>
    <t>1,8</t>
  </si>
  <si>
    <t>9</t>
  </si>
  <si>
    <t>340271031</t>
  </si>
  <si>
    <t>Zazdívka otvorů v příčkách nebo stěnách pl přes 0,25 do 1 m2 tvárnicemi pórobetonovými tl 125 mm</t>
  </si>
  <si>
    <t>2138292627</t>
  </si>
  <si>
    <t>m.č.211</t>
  </si>
  <si>
    <t>10</t>
  </si>
  <si>
    <t>342272225</t>
  </si>
  <si>
    <t>Příčka z pórobetonových hladkých tvárnic na tenkovrstvou maltu tl 100 mm</t>
  </si>
  <si>
    <t>-1561189340</t>
  </si>
  <si>
    <t>((1,35+1,9+3,35+0,95+2,95+2,8+0,95+1,35)*3)-(1,2*6)</t>
  </si>
  <si>
    <t>((1+2,95+3,105+1,9+1,38)*3)-(1,2*3)</t>
  </si>
  <si>
    <t>3.np</t>
  </si>
  <si>
    <t>0,5*3</t>
  </si>
  <si>
    <t>šachty pro vedení ZTI</t>
  </si>
  <si>
    <t>((0,4+0,125)*3*5)</t>
  </si>
  <si>
    <t>11</t>
  </si>
  <si>
    <t>342272235</t>
  </si>
  <si>
    <t>Příčka z pórobetonových hladkých tvárnic na tenkovrstvou maltu tl 125 mm</t>
  </si>
  <si>
    <t>190213969</t>
  </si>
  <si>
    <t>((1,35+0,9+0,9+3,35+2,95+3,35)*3)-1,2-(2,1*1,2)</t>
  </si>
  <si>
    <t>12</t>
  </si>
  <si>
    <t>342291111</t>
  </si>
  <si>
    <t>Ukotvení příček montážní polyuretanovou pěnou tl příčky do 100 mm</t>
  </si>
  <si>
    <t>m</t>
  </si>
  <si>
    <t>-2095004686</t>
  </si>
  <si>
    <t>(1,35+1,9+3,35+0,95+2,95+2,8+0,95+1,35)</t>
  </si>
  <si>
    <t>(1+2,95+3,105+1,9+1,38)</t>
  </si>
  <si>
    <t>0,5</t>
  </si>
  <si>
    <t>13</t>
  </si>
  <si>
    <t>342291112</t>
  </si>
  <si>
    <t>Ukotvení příček montážní polyuretanovou pěnou tl příčky přes 100 mm</t>
  </si>
  <si>
    <t>35852080</t>
  </si>
  <si>
    <t>(1,35+0,9+0,9+3,35+2,95+3,35)</t>
  </si>
  <si>
    <t>14</t>
  </si>
  <si>
    <t>342291131</t>
  </si>
  <si>
    <t>Ukotvení příček k betonovým konstrukcím plochými kotvami</t>
  </si>
  <si>
    <t>780787285</t>
  </si>
  <si>
    <t>15*3</t>
  </si>
  <si>
    <t>5*3</t>
  </si>
  <si>
    <t>346244381</t>
  </si>
  <si>
    <t>Plentování jednostranné v do 200 mm válcovaných nosníků cihlami</t>
  </si>
  <si>
    <t>1911252141</t>
  </si>
  <si>
    <t>1,5*0,1*2</t>
  </si>
  <si>
    <t>1,35*0,1*2</t>
  </si>
  <si>
    <t>2*0,12*2</t>
  </si>
  <si>
    <t>16</t>
  </si>
  <si>
    <t>346272256</t>
  </si>
  <si>
    <t>Přizdívka z pórobetonových tvárnic tl 150 mm</t>
  </si>
  <si>
    <t>-1075013286</t>
  </si>
  <si>
    <t>1.np pro geberity</t>
  </si>
  <si>
    <t>(1,02*1,3)+(0,95*1,3*4)+(0,9*1,3)</t>
  </si>
  <si>
    <t>2.np pro geberity</t>
  </si>
  <si>
    <t>(0,95*1,3*2)</t>
  </si>
  <si>
    <t>Úpravy povrchů, podlahy a osazování výplní</t>
  </si>
  <si>
    <t>17</t>
  </si>
  <si>
    <t>611131121</t>
  </si>
  <si>
    <t>Penetrační disperzní nátěr vnitřních stropů nanášený ručně</t>
  </si>
  <si>
    <t>1181311823</t>
  </si>
  <si>
    <t>m.č. 102, 111-116, 126</t>
  </si>
  <si>
    <t>14,68+7,24+5,64+4,68+12,35+4,67+28,02+24,6</t>
  </si>
  <si>
    <t xml:space="preserve">2.np </t>
  </si>
  <si>
    <t>m.č. 205-211, 213, 215, 220, 221, 228, 237</t>
  </si>
  <si>
    <t>4,62+14,54+19,43+22,04+14,67+17,37+2,34+3,73+22,21+6,7+14,38+1,38+4,43</t>
  </si>
  <si>
    <t>m.č. 302, 303, 309, 310</t>
  </si>
  <si>
    <t>0,78+13,19+14,48+12,43</t>
  </si>
  <si>
    <t>18</t>
  </si>
  <si>
    <t>611311131</t>
  </si>
  <si>
    <t>Potažení vnitřních rovných stropů vápenným štukem tloušťky do 3 mm</t>
  </si>
  <si>
    <t>1476206436</t>
  </si>
  <si>
    <t>19</t>
  </si>
  <si>
    <t>611325411</t>
  </si>
  <si>
    <t>Oprava vnitřní vápenocementové hladké omítky stropů v rozsahu plochy do 10 %</t>
  </si>
  <si>
    <t>-904761429</t>
  </si>
  <si>
    <t>20</t>
  </si>
  <si>
    <t>612131121</t>
  </si>
  <si>
    <t>Penetrační disperzní nátěr vnitřních stěn nanášený ručně</t>
  </si>
  <si>
    <t>-1971853122</t>
  </si>
  <si>
    <t>1.np opravované omítka</t>
  </si>
  <si>
    <t>977,935</t>
  </si>
  <si>
    <t>1.np pod nové štuky</t>
  </si>
  <si>
    <t>(3,35*3)+((2,95+3,35+1,35+1,9+0,95+2,95+2,8+0,95)*2*1)+(2,9*1)+(1,35*2*1)</t>
  </si>
  <si>
    <t>(3*3*2)-(1,1*2*2)+(1,25*3)</t>
  </si>
  <si>
    <t>2.np opravované omítky</t>
  </si>
  <si>
    <t>1479,035</t>
  </si>
  <si>
    <t>2.np pod nové štuky</t>
  </si>
  <si>
    <t>(3*3*2)+(1,6*2)+((2,95+3,105+1,38+1,95)*2*1)+(1,6*2)</t>
  </si>
  <si>
    <t>3.np opravované omítky</t>
  </si>
  <si>
    <t>362,53</t>
  </si>
  <si>
    <t>3.np pod nové štuky</t>
  </si>
  <si>
    <t>612142001</t>
  </si>
  <si>
    <t>Potažení vnitřních stěn sklovláknitým pletivem vtlačeným do tenkovrstvé hmoty</t>
  </si>
  <si>
    <t>805919731</t>
  </si>
  <si>
    <t>styky a praskliny - předběžný odhad</t>
  </si>
  <si>
    <t>120</t>
  </si>
  <si>
    <t>22</t>
  </si>
  <si>
    <t>612311131</t>
  </si>
  <si>
    <t>Potažení vnitřních stěn vápenným štukem tloušťky do 3 mm</t>
  </si>
  <si>
    <t>1997647982</t>
  </si>
  <si>
    <t>23</t>
  </si>
  <si>
    <t>612325225</t>
  </si>
  <si>
    <t>Vápenocementová štuková omítka malých ploch přes 1 do 4 m2 na stěnách</t>
  </si>
  <si>
    <t>-550666954</t>
  </si>
  <si>
    <t>m.č.307</t>
  </si>
  <si>
    <t>m.č.310</t>
  </si>
  <si>
    <t>24</t>
  </si>
  <si>
    <t>612325411</t>
  </si>
  <si>
    <t>Oprava vnitřní vápenocementové hladké omítky stěn v rozsahu plochy do 10 %</t>
  </si>
  <si>
    <t>-1650472730</t>
  </si>
  <si>
    <t>((5,75+5,005+0,8)*2*3)-(1,5*2,05)-1,6-2-(1,5*2,05)</t>
  </si>
  <si>
    <t>((4,2+4,05)*2*3)-1,6</t>
  </si>
  <si>
    <t>((6,555+3,55+5,125)*2*3)-(1,5*2,05)-1,6</t>
  </si>
  <si>
    <t>((6+9,425+2,6)*2*3)-2-(1,6*3)-1,8-(1,6*2)</t>
  </si>
  <si>
    <t>((6,255+5)*2*3)-(2*1,6)</t>
  </si>
  <si>
    <t>((13,375+9,625)*2*3)-(1,2*1,2)-(2,1*1,2)-(1,6*2)-1,6</t>
  </si>
  <si>
    <t>((9,65+4,4)*2*1)-(3*1,6)</t>
  </si>
  <si>
    <t>((4,675+2,1)*2*3)-(3*1,6)</t>
  </si>
  <si>
    <t>((3,475+3,35)*2*1)-1,6</t>
  </si>
  <si>
    <t>((2,225+3,35+2,225)*3)-1,6</t>
  </si>
  <si>
    <t>((2,1+2,7)*2*3)-1,6</t>
  </si>
  <si>
    <t>((1,8+2,6)*2*3)-1,6</t>
  </si>
  <si>
    <t>((5,975+2,13)*2*3)-1,6</t>
  </si>
  <si>
    <t>((1,825+2,6)*2*3)-1,6</t>
  </si>
  <si>
    <t>((5,8+4,855)*2*3)-1,6</t>
  </si>
  <si>
    <t>((3,35+2,4)*1,2)</t>
  </si>
  <si>
    <t>((4,8+2,95+0,9+1,8+0,9+1,65+0,8+2,3+2,2+2,2)*1,2)</t>
  </si>
  <si>
    <t>((2,995+2,995+1,925)*3)-1,6</t>
  </si>
  <si>
    <t>(1,5+4,225+1,5+0,88+1,35+0,88+1,15+1,15)*1,2</t>
  </si>
  <si>
    <t>((2,05+0,95)*2*3)-(2*1,2)</t>
  </si>
  <si>
    <t>((7,35+3,65)*2*3)-(6*1,6)-1,2</t>
  </si>
  <si>
    <t>((6,88+4,225)*2*3)-(2*1,6)</t>
  </si>
  <si>
    <t>Mezisoučet</t>
  </si>
  <si>
    <t>((8,605+3,5+4,5)*2*3)-(1,6*2)-(1,35*2)-1,6</t>
  </si>
  <si>
    <t>((2,7+2,875)*2*3)-(1,6*2)-1,6</t>
  </si>
  <si>
    <t>((2,75+5)*2*3)-1,6</t>
  </si>
  <si>
    <t>((2,6+1,625)*2*0,9)</t>
  </si>
  <si>
    <t>((1,25+1)*2*0,9)</t>
  </si>
  <si>
    <t>((3,4+2,025)*2*3)-1,6</t>
  </si>
  <si>
    <t>((4,51+3,4)*2*3)-(3*1,6)</t>
  </si>
  <si>
    <t>((11,05+2,725)*2*3)-(7*1,6)-1,2</t>
  </si>
  <si>
    <t>((5,75+4,045)*2*3)-(2*1,6)</t>
  </si>
  <si>
    <t>((5,75+2,625)*2*3)-1,6</t>
  </si>
  <si>
    <t>((5,75+3,02)*2*3)-1,6</t>
  </si>
  <si>
    <t>((1,8+1,3)*2*3)-1,8</t>
  </si>
  <si>
    <t>((18,835+8,475)*2*3)-(5*1,6)-(2*1,2)-(1,5*2)</t>
  </si>
  <si>
    <t>((1,7+2,45)*2*3)-1,6</t>
  </si>
  <si>
    <t>((1+1,5)*2*3)-1,2</t>
  </si>
  <si>
    <t>((7,175+3,185)*2*3)-(2*1,6)</t>
  </si>
  <si>
    <t>((1,55+1,225+1,43+1)*2*1)</t>
  </si>
  <si>
    <t>((4,9+4,825)*2*3)-1,6</t>
  </si>
  <si>
    <t>((4,9+4,58)*2*3)-1,6</t>
  </si>
  <si>
    <t>((3,3+2,03)*2*3)-1,6</t>
  </si>
  <si>
    <t>((3+4,855)*2*3)-1,6</t>
  </si>
  <si>
    <t>(2,75+4,825)*2*1</t>
  </si>
  <si>
    <t>((16,035+1,5)*2*3)-(6*1,6)-1,2</t>
  </si>
  <si>
    <t>((1,38+2)*2*3)-1,2</t>
  </si>
  <si>
    <t>((4,855+4,75)*2*3)-(2*1,6)</t>
  </si>
  <si>
    <t>((4,75+3,205)*2*3)-1,6</t>
  </si>
  <si>
    <t>((7,375+5,025)*2*3)-1,8-(1,5*2)</t>
  </si>
  <si>
    <t>((4,4+6,375)*2*3)-1,6</t>
  </si>
  <si>
    <t>((12,83+5,505)*2*3)-1,6-(3*2)</t>
  </si>
  <si>
    <t>((5,95+8,345)*2*3)-(3*2)-(1,55*2)</t>
  </si>
  <si>
    <t>((12,7+2,5+4,5)*2*3)-1,6-(3*1,2)</t>
  </si>
  <si>
    <t>(1*4*3)-1,2</t>
  </si>
  <si>
    <t>((5+2,75)*2*3)-1,6</t>
  </si>
  <si>
    <t>((1,225+1,85)*2*3)-1,2</t>
  </si>
  <si>
    <t>(1,5+0,9)*2*1,5</t>
  </si>
  <si>
    <t>(1,5+0,85)*2*1,5</t>
  </si>
  <si>
    <t>((6,655+5,375)*2*3)-1,6</t>
  </si>
  <si>
    <t>((6,275+2,3)*2*3)-1,6</t>
  </si>
  <si>
    <t>((4,75+2,5)*2*3)-1,6</t>
  </si>
  <si>
    <t>25</t>
  </si>
  <si>
    <t>619991011</t>
  </si>
  <si>
    <t>Obalení konstrukcí a prvků fólií přilepenou lepící páskou</t>
  </si>
  <si>
    <t>-225763424</t>
  </si>
  <si>
    <t>1.np - odhad</t>
  </si>
  <si>
    <t>300</t>
  </si>
  <si>
    <t>2.np - odhad</t>
  </si>
  <si>
    <t>450</t>
  </si>
  <si>
    <t>3.np. odhad</t>
  </si>
  <si>
    <t>100</t>
  </si>
  <si>
    <t>26</t>
  </si>
  <si>
    <t>621221031</t>
  </si>
  <si>
    <t>Montáž kontaktního zateplení vnějších podhledů lepením a mechanickým kotvením TI z minerální vlny s podélnou orientací do betonu a zdiva tl přes 120 do 160 mm</t>
  </si>
  <si>
    <t>-1784183414</t>
  </si>
  <si>
    <t>m.č.307 a 310</t>
  </si>
  <si>
    <t>(0,9*1,8)+(1,8*1,8)</t>
  </si>
  <si>
    <t>27</t>
  </si>
  <si>
    <t>M</t>
  </si>
  <si>
    <t>63151538</t>
  </si>
  <si>
    <t>deska tepelně izolační minerální kontaktních fasád podélné vlákno λ=0,036 tl 160mm</t>
  </si>
  <si>
    <t>-1042054953</t>
  </si>
  <si>
    <t>4,86*1,05 'Přepočtené koeficientem množství</t>
  </si>
  <si>
    <t>28</t>
  </si>
  <si>
    <t>622151011</t>
  </si>
  <si>
    <t>Penetrační silikátový nátěr vnějších pastovitých tenkovrstvých omítek stěn</t>
  </si>
  <si>
    <t>-920023155</t>
  </si>
  <si>
    <t>(1,8+0,9+1,8)*0,3</t>
  </si>
  <si>
    <t>29</t>
  </si>
  <si>
    <t>622222051</t>
  </si>
  <si>
    <t>Montáž kontaktního zateplení vnějšího ostění, nadpraží nebo parapetu hl. špalety do 400 mm lepením desek z minerální vlny tl do 40 mm</t>
  </si>
  <si>
    <t>-11998813</t>
  </si>
  <si>
    <t>(0,9+1,8)*2</t>
  </si>
  <si>
    <t>30</t>
  </si>
  <si>
    <t>63151518</t>
  </si>
  <si>
    <t>deska tepelně izolační minerální kontaktních fasád podélné vlákno λ=0,036 tl 40mm</t>
  </si>
  <si>
    <t>939767212</t>
  </si>
  <si>
    <t>5,4*0,33 'Přepočtené koeficientem množství</t>
  </si>
  <si>
    <t>31</t>
  </si>
  <si>
    <t>622531022</t>
  </si>
  <si>
    <t>Tenkovrstvá silikonová zrnitá omítka zrnitost 2,0 mm vnějších stěn</t>
  </si>
  <si>
    <t>1498219803</t>
  </si>
  <si>
    <t>32</t>
  </si>
  <si>
    <t>632451214</t>
  </si>
  <si>
    <t>Potěr cementový samonivelační litý C20 tl přes 45 do 50 mm</t>
  </si>
  <si>
    <t>575566290</t>
  </si>
  <si>
    <t>koupelny a WC</t>
  </si>
  <si>
    <t>(1,14+1,14+4,69+3,45+1,08+1,08+1,95+1,14+2,7+1,24)</t>
  </si>
  <si>
    <t>(4,23+1,25+1,94+1,43+4,68+3,17+1,09+1,11+2,79)</t>
  </si>
  <si>
    <t>(1,9+1,28+1,35)</t>
  </si>
  <si>
    <t>33</t>
  </si>
  <si>
    <t>632451441</t>
  </si>
  <si>
    <t>Doplnění cementového potěru hlazeného pl do 1 m2 tl přes 30 do 40 mm</t>
  </si>
  <si>
    <t>-1690755740</t>
  </si>
  <si>
    <t>1.pp původní základy pro rozdělovače a nádrže</t>
  </si>
  <si>
    <t>(1*1*2)+(1*0,25*4)</t>
  </si>
  <si>
    <t>34</t>
  </si>
  <si>
    <t>636623213R</t>
  </si>
  <si>
    <t>Podlaha ze čtvercová dlažba homogenní materiál 100% PVC,(100 % recyklovatelné) Rozměr: 510,5 x 510,5 mm, tl. 7 mm, barva šedá, volně ložená na vyrovnaný podklad</t>
  </si>
  <si>
    <t>-1442978470</t>
  </si>
  <si>
    <t>63,86</t>
  </si>
  <si>
    <t>35</t>
  </si>
  <si>
    <t>642942111</t>
  </si>
  <si>
    <t>Osazování zárubní nebo rámů dveřních kovových do 2,5 m2 na MC</t>
  </si>
  <si>
    <t>662954736</t>
  </si>
  <si>
    <t>36</t>
  </si>
  <si>
    <t>55331485</t>
  </si>
  <si>
    <t>zárubeň jednokřídlá ocelová pro zdění tl stěny 110-150mm rozměru 600/1970, 2100mm</t>
  </si>
  <si>
    <t>-1217311914</t>
  </si>
  <si>
    <t>37</t>
  </si>
  <si>
    <t>55331492</t>
  </si>
  <si>
    <t>zárubeň jednokřídlá ocelová pro zdění tl stěny 160-200mm rozměru 800/1970, 2100mm</t>
  </si>
  <si>
    <t>1300146220</t>
  </si>
  <si>
    <t>38</t>
  </si>
  <si>
    <t>55331493</t>
  </si>
  <si>
    <t>zárubeň jednokřídlá ocelová pro zdění tl stěny 160-200mm rozměru 900/1970, 2100mm</t>
  </si>
  <si>
    <t>1527779520</t>
  </si>
  <si>
    <t>39</t>
  </si>
  <si>
    <t>55331494</t>
  </si>
  <si>
    <t>zárubeň jednokřídlá ocelová pro zdění tl stěny 160-200mm rozměru 1000/1970, 2100mm</t>
  </si>
  <si>
    <t>-1092566429</t>
  </si>
  <si>
    <t>40</t>
  </si>
  <si>
    <t>642945111</t>
  </si>
  <si>
    <t>Osazování protipožárních nebo protiplynových zárubní dveří jednokřídlových do 2,5 m2</t>
  </si>
  <si>
    <t>-1043454043</t>
  </si>
  <si>
    <t>41</t>
  </si>
  <si>
    <t>55331563</t>
  </si>
  <si>
    <t>zárubeň jednokřídlá ocelová pro zdění s protipožární úpravou tl stěny 110-150mm rozměru 900/1970, 2100mm</t>
  </si>
  <si>
    <t>1040756368</t>
  </si>
  <si>
    <t>42</t>
  </si>
  <si>
    <t>642945112</t>
  </si>
  <si>
    <t>Osazování protipožárních nebo protiplynových zárubní dveří dvoukřídlových přes 2,5 do 6,5 m2</t>
  </si>
  <si>
    <t>-258082313</t>
  </si>
  <si>
    <t>43</t>
  </si>
  <si>
    <t>55331762</t>
  </si>
  <si>
    <t>zárubeň dvoukřídlá ocelová pro zdění s protipožární úpravou tl stěny 110-150mm rozměru 1450/1970, 2100mm</t>
  </si>
  <si>
    <t>-1521949913</t>
  </si>
  <si>
    <t>Ostatní konstrukce a práce, bourání</t>
  </si>
  <si>
    <t>44</t>
  </si>
  <si>
    <t>952901111</t>
  </si>
  <si>
    <t>Vyčištění budov bytové a občanské výstavby při výšce podlaží do 4 m</t>
  </si>
  <si>
    <t>1888750545</t>
  </si>
  <si>
    <t>1.np - dotčené prostory</t>
  </si>
  <si>
    <t>25,26+14,68+27,11+42,7+27,85+122,68+42,21+9,79+11,64</t>
  </si>
  <si>
    <t>7,24+5,64+4,68+12,35+4,67+28,02+5,26+1,14+1,14+4,69</t>
  </si>
  <si>
    <t>3,45+1,08+1,08+1,95+1,14+16,78+24,6+2,7+1,24</t>
  </si>
  <si>
    <t>2.np dotčené prostory</t>
  </si>
  <si>
    <t>19,09+7,76+13,19+4,23+1,25+4,62+14,54+19,43+22,04+14,67+17,37+2,34+111,21+3,73</t>
  </si>
  <si>
    <t>95,56+22,21+1,94+1,43+23,28+20,05+6,7+12,62+1,5+8,14+1,5+1,38+2,47+17,38+1,38</t>
  </si>
  <si>
    <t>1,24+19,18+14,87+11,87+5,88+23,36+22,44+63,86+4,43+49,38</t>
  </si>
  <si>
    <t>3.np dotčené prostory</t>
  </si>
  <si>
    <t>22,98+0,78+13,19+1,9+1,28+1,35+27,08+2,16+14,48+12,43</t>
  </si>
  <si>
    <t>45</t>
  </si>
  <si>
    <t>953943211</t>
  </si>
  <si>
    <t>Osazování hasicího přístroje</t>
  </si>
  <si>
    <t>-537581832</t>
  </si>
  <si>
    <t>12+4</t>
  </si>
  <si>
    <t>46</t>
  </si>
  <si>
    <t>44932114</t>
  </si>
  <si>
    <t>přístroj hasicí ruční práškový PG 6 34A/183B</t>
  </si>
  <si>
    <t>-793007897</t>
  </si>
  <si>
    <t>1.pp</t>
  </si>
  <si>
    <t>47</t>
  </si>
  <si>
    <t>44932115</t>
  </si>
  <si>
    <t>přístroj hasicí ruční práškový PG 6 21A/113B</t>
  </si>
  <si>
    <t>-2136696682</t>
  </si>
  <si>
    <t>48</t>
  </si>
  <si>
    <t>961055111</t>
  </si>
  <si>
    <t>Bourání základů ze ŽB</t>
  </si>
  <si>
    <t>m3</t>
  </si>
  <si>
    <t>12014249</t>
  </si>
  <si>
    <t>(1*1*0,25)+(1*1*0,65)+(1*0,25*0,55*4)</t>
  </si>
  <si>
    <t>49</t>
  </si>
  <si>
    <t>962031132</t>
  </si>
  <si>
    <t>Bourání příček z cihel pálených na MVC tl do 100 mm</t>
  </si>
  <si>
    <t>-783049145</t>
  </si>
  <si>
    <t>(1,8+1,5+1,5+2,75+1,35+2,3+1,9+1,3+1,35)*3</t>
  </si>
  <si>
    <t>(1,1+1,5+1,1+1,5+2,95+1,38+1,38)*3</t>
  </si>
  <si>
    <t>(2,1+1,2)*3</t>
  </si>
  <si>
    <t>50</t>
  </si>
  <si>
    <t>962031133</t>
  </si>
  <si>
    <t>Bourání příček z cihel pálených na MVC tl do 150 mm</t>
  </si>
  <si>
    <t>-1865034425</t>
  </si>
  <si>
    <t>(4,225+2,3+3,35+2,7)*3</t>
  </si>
  <si>
    <t>(3,9+1,25)*3</t>
  </si>
  <si>
    <t>51</t>
  </si>
  <si>
    <t>965042131</t>
  </si>
  <si>
    <t>Bourání podkladů pod dlažby nebo mazanin betonových nebo z litého asfaltu tl do 100 mm pl do 4 m2</t>
  </si>
  <si>
    <t>-616120589</t>
  </si>
  <si>
    <t>(1,14+1,14+4,69+3,45+1,08+1,08+1,95+1,14+2,7+1,24)*0,05</t>
  </si>
  <si>
    <t>(4,23+1,25+1,94+1,43+4,68+3,17+1,09+1,11+2,79)*0,05</t>
  </si>
  <si>
    <t>(1,9+1,28+1,35)*0,05</t>
  </si>
  <si>
    <t>52</t>
  </si>
  <si>
    <t>965046111</t>
  </si>
  <si>
    <t>Broušení stávajících betonových podlah úběr do 3 mm</t>
  </si>
  <si>
    <t>-1600973041</t>
  </si>
  <si>
    <t>1.np po vybouraných dlažbách</t>
  </si>
  <si>
    <t>25,26+14,68+27,11+42,21+9,79+11,64+7,24+5,64</t>
  </si>
  <si>
    <t>7,18+18,13+5,06</t>
  </si>
  <si>
    <t>6,21+1,55+1,19</t>
  </si>
  <si>
    <t>2.np po vybouraných dlažbách</t>
  </si>
  <si>
    <t>19,09+8,14+4,43</t>
  </si>
  <si>
    <t>3.np po vybouraných dlažbách</t>
  </si>
  <si>
    <t>22,98</t>
  </si>
  <si>
    <t>53</t>
  </si>
  <si>
    <t>967031733</t>
  </si>
  <si>
    <t>Přisekání plošné zdiva z cihel pálených na MV nebo MVC tl do 150 mm</t>
  </si>
  <si>
    <t>-1409849183</t>
  </si>
  <si>
    <t>1.np 105-125 a 103-105</t>
  </si>
  <si>
    <t>0,15*2*2</t>
  </si>
  <si>
    <t>2. np m.č.232, 223</t>
  </si>
  <si>
    <t>2.np 201-207 a 212-227</t>
  </si>
  <si>
    <t>0,25*2*2</t>
  </si>
  <si>
    <t>54</t>
  </si>
  <si>
    <t>968062245</t>
  </si>
  <si>
    <t>Vybourání dřevěných rámů oken jednoduchých včetně křídel pl do 2 m2</t>
  </si>
  <si>
    <t>1264319147</t>
  </si>
  <si>
    <t>1.np m.č.108</t>
  </si>
  <si>
    <t>1,2*1,2</t>
  </si>
  <si>
    <t>55</t>
  </si>
  <si>
    <t>968062246</t>
  </si>
  <si>
    <t>Vybourání dřevěných rámů oken jednoduchých včetně křídel pl do 4 m2</t>
  </si>
  <si>
    <t>-2029206259</t>
  </si>
  <si>
    <t>1,8*1,8*2</t>
  </si>
  <si>
    <t>56</t>
  </si>
  <si>
    <t>968062247</t>
  </si>
  <si>
    <t>Vybourání dřevěných rámů oken jednoduchých včetně křídel pl přes 4 m2</t>
  </si>
  <si>
    <t>1877008247</t>
  </si>
  <si>
    <t>3,35*2,2</t>
  </si>
  <si>
    <t>57</t>
  </si>
  <si>
    <t>968072455</t>
  </si>
  <si>
    <t>Vybourání kovových dveřních zárubní pl do 2 m2</t>
  </si>
  <si>
    <t>1579976526</t>
  </si>
  <si>
    <t>18*1,6</t>
  </si>
  <si>
    <t>25*1,6</t>
  </si>
  <si>
    <t>1*1,6</t>
  </si>
  <si>
    <t>58</t>
  </si>
  <si>
    <t>971033631</t>
  </si>
  <si>
    <t>Vybourání otvorů ve zdivu cihelném pl do 4 m2 na MVC nebo MV tl do 150 mm</t>
  </si>
  <si>
    <t>-1259423252</t>
  </si>
  <si>
    <t>(1*3)+(0,8*1)</t>
  </si>
  <si>
    <t>59</t>
  </si>
  <si>
    <t>971033641</t>
  </si>
  <si>
    <t>Vybourání otvorů ve zdivu cihelném pl do 4 m2 na MVC nebo MV tl do 300 mm</t>
  </si>
  <si>
    <t>943823985</t>
  </si>
  <si>
    <t>2.np m.č.2.11</t>
  </si>
  <si>
    <t>0,9*2*0,25</t>
  </si>
  <si>
    <t>0,9*2,03*0,2</t>
  </si>
  <si>
    <t>60</t>
  </si>
  <si>
    <t>977312111</t>
  </si>
  <si>
    <t>Řezání stávajících betonových mazanin vyztužených hl do 50 mm</t>
  </si>
  <si>
    <t>-494710847</t>
  </si>
  <si>
    <t>(1*4*2)+((1+0,25)*2*4)</t>
  </si>
  <si>
    <t>61</t>
  </si>
  <si>
    <t>978011121</t>
  </si>
  <si>
    <t>Otlučení (osekání) vnitřní vápenné nebo vápenocementové omítky stropů v rozsahu přes 5 do 10 %</t>
  </si>
  <si>
    <t>-754477584</t>
  </si>
  <si>
    <t>62</t>
  </si>
  <si>
    <t>978013121</t>
  </si>
  <si>
    <t>Otlučení (osekání) vnitřní vápenné nebo vápenocementové omítky stěn v rozsahu přes 5 do 10 %</t>
  </si>
  <si>
    <t>680557933</t>
  </si>
  <si>
    <t>63</t>
  </si>
  <si>
    <t>988880001R</t>
  </si>
  <si>
    <t>Vyřezání nepoužívaných konzol, držáků a ostatních kovových konstrukcí</t>
  </si>
  <si>
    <t>HZS</t>
  </si>
  <si>
    <t>-1528150014</t>
  </si>
  <si>
    <t>64</t>
  </si>
  <si>
    <t>988880002R</t>
  </si>
  <si>
    <t>Vystěhování a nastěhování nábytku, spotřebičů, gárnyží apod.</t>
  </si>
  <si>
    <t>-489011100</t>
  </si>
  <si>
    <t>280</t>
  </si>
  <si>
    <t>997</t>
  </si>
  <si>
    <t>Přesun sutě</t>
  </si>
  <si>
    <t>65</t>
  </si>
  <si>
    <t>997013112</t>
  </si>
  <si>
    <t>Vnitrostaveništní doprava suti a vybouraných hmot pro budovy v přes 6 do 9 m s použitím mechanizace</t>
  </si>
  <si>
    <t>944093694</t>
  </si>
  <si>
    <t>66</t>
  </si>
  <si>
    <t>997013501</t>
  </si>
  <si>
    <t>Odvoz suti a vybouraných hmot na skládku nebo meziskládku do 1 km se složením</t>
  </si>
  <si>
    <t>-768952998</t>
  </si>
  <si>
    <t>67</t>
  </si>
  <si>
    <t>997013509</t>
  </si>
  <si>
    <t>Příplatek k odvozu suti a vybouraných hmot na skládku ZKD 1 km přes 1 km</t>
  </si>
  <si>
    <t>-648930524</t>
  </si>
  <si>
    <t>89,671*8 'Přepočtené koeficientem množství</t>
  </si>
  <si>
    <t>68</t>
  </si>
  <si>
    <t>997013609</t>
  </si>
  <si>
    <t>Poplatek za uložení na skládce (skládkovné) stavebního odpadu ze směsí nebo oddělených frakcí betonu, cihel a keramických výrobků kód odpadu 17 01 07</t>
  </si>
  <si>
    <t>-718851893</t>
  </si>
  <si>
    <t>89,671-9,203</t>
  </si>
  <si>
    <t>69</t>
  </si>
  <si>
    <t>997013811</t>
  </si>
  <si>
    <t>Poplatek za uložení na skládce (skládkovné) stavebního odpadu dřevěného kód odpadu 17 02 01</t>
  </si>
  <si>
    <t>584429088</t>
  </si>
  <si>
    <t>998</t>
  </si>
  <si>
    <t>Přesun hmot</t>
  </si>
  <si>
    <t>70</t>
  </si>
  <si>
    <t>998011002</t>
  </si>
  <si>
    <t>Přesun hmot pro budovy zděné v přes 6 do 12 m</t>
  </si>
  <si>
    <t>146482122</t>
  </si>
  <si>
    <t>PSV</t>
  </si>
  <si>
    <t>Práce a dodávky PSV</t>
  </si>
  <si>
    <t>763</t>
  </si>
  <si>
    <t>Konstrukce suché výstavby</t>
  </si>
  <si>
    <t>71</t>
  </si>
  <si>
    <t>763131411</t>
  </si>
  <si>
    <t>SDK podhled desky 1xA 12,5 bez izolace dvouvrstvá spodní kce profil CD+UD</t>
  </si>
  <si>
    <t>230549612</t>
  </si>
  <si>
    <t>m.č. 106, 107</t>
  </si>
  <si>
    <t>27,85+122,68</t>
  </si>
  <si>
    <t>m.č. 202, 212, 214, 218, 219, 227, 230-232, 235, 236, 238</t>
  </si>
  <si>
    <t>13,19+111,21+95,56+23,28+20,05+23,33+19,18+14,87+35,71+22,44+63,86+49,38</t>
  </si>
  <si>
    <t>29,72</t>
  </si>
  <si>
    <t>72</t>
  </si>
  <si>
    <t>763131451</t>
  </si>
  <si>
    <t>SDK podhled deska 1xH2 12,5 bez izolace dvouvrstvá spodní kce profil CD+UD</t>
  </si>
  <si>
    <t>739161031</t>
  </si>
  <si>
    <t>m.č. 117-124, 130, 131</t>
  </si>
  <si>
    <t>5,26+1,14+1,14+4,69+3,45+1,08+1,08+1,95+1,14+2,7+1,24</t>
  </si>
  <si>
    <t>m.č. 203, 204, 216, 217, 222-226</t>
  </si>
  <si>
    <t>4,23+1,25+1,94+1,43+4,68+3,17+1,09+1,11+2,79</t>
  </si>
  <si>
    <t>m.č.304-306</t>
  </si>
  <si>
    <t>1,9+1,28+1,35</t>
  </si>
  <si>
    <t>73</t>
  </si>
  <si>
    <t>763131714</t>
  </si>
  <si>
    <t>SDK podhled základní penetrační nátěr</t>
  </si>
  <si>
    <t>-669394931</t>
  </si>
  <si>
    <t>74</t>
  </si>
  <si>
    <t>763131751</t>
  </si>
  <si>
    <t>Montáž parotěsné zábrany do SDK podhledu</t>
  </si>
  <si>
    <t>-394078616</t>
  </si>
  <si>
    <t>75</t>
  </si>
  <si>
    <t>28329276</t>
  </si>
  <si>
    <t>fólie PE vyztužená pro parotěsnou vrstvu (reakce na oheň - třída E) 140g/m2</t>
  </si>
  <si>
    <t>1814095668</t>
  </si>
  <si>
    <t>51,09*1,1235 'Přepočtené koeficientem množství</t>
  </si>
  <si>
    <t>76</t>
  </si>
  <si>
    <t>763164541</t>
  </si>
  <si>
    <t>SDK obklad kcí tvaru L š do 0,8 m desky 1xH2 12,5</t>
  </si>
  <si>
    <t>73403276</t>
  </si>
  <si>
    <t>77</t>
  </si>
  <si>
    <t>763164545</t>
  </si>
  <si>
    <t>SDK obklad kcí tvaru L š do 0,8 m desky 1xDFH2 12,5</t>
  </si>
  <si>
    <t>805651226</t>
  </si>
  <si>
    <t>šachty SDK</t>
  </si>
  <si>
    <t>3*6</t>
  </si>
  <si>
    <t>boxy SDK</t>
  </si>
  <si>
    <t>78</t>
  </si>
  <si>
    <t>763164641</t>
  </si>
  <si>
    <t>SDK obklad kcí tvaru U š do 1,2 m desky 1xH2 12,5</t>
  </si>
  <si>
    <t>-1639749273</t>
  </si>
  <si>
    <t>79</t>
  </si>
  <si>
    <t>763172352</t>
  </si>
  <si>
    <t>Montáž dvířek revizních jednoplášťových SDK kcí vel. 300 x 300 mm pro podhledy</t>
  </si>
  <si>
    <t>1384881648</t>
  </si>
  <si>
    <t>80</t>
  </si>
  <si>
    <t>59030711</t>
  </si>
  <si>
    <t>dvířka revizní jednokřídlá s automatickým zámkem 300x300mm</t>
  </si>
  <si>
    <t>1302141960</t>
  </si>
  <si>
    <t>81</t>
  </si>
  <si>
    <t>763431011</t>
  </si>
  <si>
    <t>Montáž minerálního podhledu s vyjímatelnými panely vel. do 0,36 m2 na zavěšený polozapuštěný rošt</t>
  </si>
  <si>
    <t>1184923401</t>
  </si>
  <si>
    <t>m.č.101, 103, 105, 108-110, 125</t>
  </si>
  <si>
    <t>25,26+27,11+42,7+42,21+9,79+11,64+16,78</t>
  </si>
  <si>
    <t xml:space="preserve">m.č. 201, 201a, </t>
  </si>
  <si>
    <t>19,09+7,76</t>
  </si>
  <si>
    <t>m.č.301</t>
  </si>
  <si>
    <t>82</t>
  </si>
  <si>
    <t>59036523</t>
  </si>
  <si>
    <t>deska podhledová minerální polodrážka jemná hladká bílá 15x600x600mm</t>
  </si>
  <si>
    <t>1852784458</t>
  </si>
  <si>
    <t>225,32*1,05 'Přepočtené koeficientem množství</t>
  </si>
  <si>
    <t>83</t>
  </si>
  <si>
    <t>998763101</t>
  </si>
  <si>
    <t>Přesun hmot tonážní pro dřevostavby v objektech v přes 6 do 12 m</t>
  </si>
  <si>
    <t>34483296</t>
  </si>
  <si>
    <t>766</t>
  </si>
  <si>
    <t>Konstrukce truhlářské</t>
  </si>
  <si>
    <t>84</t>
  </si>
  <si>
    <t>766211200</t>
  </si>
  <si>
    <t>Montáž madel schodišťových dřevených nebo verzalitových průběžných</t>
  </si>
  <si>
    <t>-1601894639</t>
  </si>
  <si>
    <t>hlavní schodiště 1.pp-3.np</t>
  </si>
  <si>
    <t>3*7,2</t>
  </si>
  <si>
    <t>85</t>
  </si>
  <si>
    <t>05217100</t>
  </si>
  <si>
    <t>madlo bukové D 42mm</t>
  </si>
  <si>
    <t>-2080194109</t>
  </si>
  <si>
    <t>21,6*1,1 'Přepočtené koeficientem množství</t>
  </si>
  <si>
    <t>86</t>
  </si>
  <si>
    <t>766211811</t>
  </si>
  <si>
    <t>Demontáž schodišťového madla</t>
  </si>
  <si>
    <t>-911236717</t>
  </si>
  <si>
    <t>87</t>
  </si>
  <si>
    <t>766411821</t>
  </si>
  <si>
    <t>Demontáž truhlářského obložení stěn z palubek</t>
  </si>
  <si>
    <t>-604572086</t>
  </si>
  <si>
    <t>m.č.105</t>
  </si>
  <si>
    <t>(3,35-0,8+5,875-0,8+9,425-1,6-0,8-0,8+6-0,8-0,8)*1,3</t>
  </si>
  <si>
    <t>(1,8-1+3+4,3)*1,3</t>
  </si>
  <si>
    <t>m.č.107</t>
  </si>
  <si>
    <t>((13,375+9,625)*2*2)-(1,6+0,8+1,2+0,9+3,35+(1,8*6)*2)</t>
  </si>
  <si>
    <t>m.č. 212</t>
  </si>
  <si>
    <t>((18,835-(5*0,8)+1,6+3,665-(2*0,8)+7,8-0,6-0,8+6,375-1,5+11,05-0,6+8,615)*1,45)</t>
  </si>
  <si>
    <t>m.č.214</t>
  </si>
  <si>
    <t>(12,73+9,3)*2*1,45</t>
  </si>
  <si>
    <t>(12,83+5,505+12,83+5,505-3-0,8-0,8)*1,45</t>
  </si>
  <si>
    <t>m.č.238</t>
  </si>
  <si>
    <t>(8,3456+5,95+8,345+8,95-3)*1,45</t>
  </si>
  <si>
    <t>88</t>
  </si>
  <si>
    <t>766411822</t>
  </si>
  <si>
    <t>Demontáž truhlářského obložení stěn podkladových roštů</t>
  </si>
  <si>
    <t>1742377123</t>
  </si>
  <si>
    <t>89</t>
  </si>
  <si>
    <t>766412213</t>
  </si>
  <si>
    <t>Montáž obložení stěn pl přes 1 m2 palubkami z měkkého dřeva š přes 80 do 100 mm</t>
  </si>
  <si>
    <t>216509628</t>
  </si>
  <si>
    <t>((12,83+5,505)*2*1,8)-(2*1,6)-(1,8*2,1*2)</t>
  </si>
  <si>
    <t>90</t>
  </si>
  <si>
    <t>61191120</t>
  </si>
  <si>
    <t>palubky obkladové smrk profil klasický 12,5x96mm jakost A/B</t>
  </si>
  <si>
    <t>1641394265</t>
  </si>
  <si>
    <t>55,246*1,1 'Přepočtené koeficientem množství</t>
  </si>
  <si>
    <t>91</t>
  </si>
  <si>
    <t>766417211</t>
  </si>
  <si>
    <t>Montáž obložení stěn podkladového roštu</t>
  </si>
  <si>
    <t>2042864812</t>
  </si>
  <si>
    <t>(12,83+5,505)*2*4</t>
  </si>
  <si>
    <t>92</t>
  </si>
  <si>
    <t>60514112</t>
  </si>
  <si>
    <t>řezivo jehličnaté lať surová dl 4m</t>
  </si>
  <si>
    <t>-1493609769</t>
  </si>
  <si>
    <t>146,68*0,00165 'Přepočtené koeficientem množství</t>
  </si>
  <si>
    <t>93</t>
  </si>
  <si>
    <t>766421821</t>
  </si>
  <si>
    <t>Demontáž truhlářského obložení podhledů z palubek</t>
  </si>
  <si>
    <t>333418702</t>
  </si>
  <si>
    <t>m.č.105, 106</t>
  </si>
  <si>
    <t>42,7+27,85</t>
  </si>
  <si>
    <t>94</t>
  </si>
  <si>
    <t>766421822</t>
  </si>
  <si>
    <t>Demontáž truhlářského obložení podhledů podkladových roštů</t>
  </si>
  <si>
    <t>1897596415</t>
  </si>
  <si>
    <t>95</t>
  </si>
  <si>
    <t>766441821</t>
  </si>
  <si>
    <t>Demontáž parapetních desek dřevěných nebo plastových šířky do 300 mm délky do 2000 mm</t>
  </si>
  <si>
    <t>-517518242</t>
  </si>
  <si>
    <t>96</t>
  </si>
  <si>
    <t>766622131</t>
  </si>
  <si>
    <t>Montáž plastových oken plochy přes 1 m2 otevíravých v do 1,5 m s rámem do zdiva</t>
  </si>
  <si>
    <t>-373923224</t>
  </si>
  <si>
    <t>(1,2*1,2)+(2,1*1,2)</t>
  </si>
  <si>
    <t>97</t>
  </si>
  <si>
    <t>61140051</t>
  </si>
  <si>
    <t>okno plastové otevíravé/sklopné dvojsklo přes plochu 1m2 do v 1,5m</t>
  </si>
  <si>
    <t>411596631</t>
  </si>
  <si>
    <t>98</t>
  </si>
  <si>
    <t>766660001</t>
  </si>
  <si>
    <t>Montáž dveřních křídel otvíravých jednokřídlových š do 0,8 m do ocelové zárubně</t>
  </si>
  <si>
    <t>1272555764</t>
  </si>
  <si>
    <t>99</t>
  </si>
  <si>
    <t>61162000</t>
  </si>
  <si>
    <t>dveře jednokřídlé dřevotřískové povrch dýhovaný plné 600x1970-2100mm</t>
  </si>
  <si>
    <t>1152243574</t>
  </si>
  <si>
    <t>pol.15</t>
  </si>
  <si>
    <t>pol.16</t>
  </si>
  <si>
    <t>61162002</t>
  </si>
  <si>
    <t>dveře jednokřídlé dřevotřískové povrch dýhovaný plné 800x1970-2100mm</t>
  </si>
  <si>
    <t>438008896</t>
  </si>
  <si>
    <t>pol.12</t>
  </si>
  <si>
    <t>101</t>
  </si>
  <si>
    <t>61162006</t>
  </si>
  <si>
    <t>dveře jednokřídlé dřevotřískové povrch dýhovaný prosklené 800x1970-2100mm</t>
  </si>
  <si>
    <t>-1992715838</t>
  </si>
  <si>
    <t>pol.13</t>
  </si>
  <si>
    <t>102</t>
  </si>
  <si>
    <t>766660002</t>
  </si>
  <si>
    <t>Montáž dveřních křídel otvíravých jednokřídlových š přes 0,8 m do ocelové zárubně</t>
  </si>
  <si>
    <t>1858259946</t>
  </si>
  <si>
    <t>103</t>
  </si>
  <si>
    <t>766660021</t>
  </si>
  <si>
    <t>Montáž dveřních křídel otvíravých jednokřídlových š do 0,8 m požárních do ocelové zárubně</t>
  </si>
  <si>
    <t>1645086863</t>
  </si>
  <si>
    <t>pol.10</t>
  </si>
  <si>
    <t>pol.11</t>
  </si>
  <si>
    <t>pol.14</t>
  </si>
  <si>
    <t>104</t>
  </si>
  <si>
    <t>61162096</t>
  </si>
  <si>
    <t>dveře jednokřídlé dřevotřískové protipožární EI (EW) 30 D3 povrch laminátový plné 600x1970-2100mm</t>
  </si>
  <si>
    <t>1272246676</t>
  </si>
  <si>
    <t>105</t>
  </si>
  <si>
    <t>61162098</t>
  </si>
  <si>
    <t>dveře jednokřídlé dřevotřískové protipožární EI (EW) 30 D3 povrch laminátový plné 800x1970-2100mm</t>
  </si>
  <si>
    <t>857182234</t>
  </si>
  <si>
    <t>106</t>
  </si>
  <si>
    <t>766660022</t>
  </si>
  <si>
    <t>Montáž dveřních křídel otvíravých jednokřídlových š přes 0,8 m požárních do ocelové zárubně</t>
  </si>
  <si>
    <t>1677430627</t>
  </si>
  <si>
    <t>pol.6</t>
  </si>
  <si>
    <t>pol.7</t>
  </si>
  <si>
    <t>107</t>
  </si>
  <si>
    <t>61165314</t>
  </si>
  <si>
    <t>dveře jednokřídlé dřevotřískové protipožární EI (EW) 30 D3 povrch laminátový plné 900x1970-2100mm</t>
  </si>
  <si>
    <t>743477402</t>
  </si>
  <si>
    <t>108</t>
  </si>
  <si>
    <t>61162100</t>
  </si>
  <si>
    <t>dveře jednokřídlé dřevotřískové protipožární EI (EW) 30 D3 povrch laminátový plné 1000x1970-2100mm</t>
  </si>
  <si>
    <t>-1395161546</t>
  </si>
  <si>
    <t>109</t>
  </si>
  <si>
    <t>766660031</t>
  </si>
  <si>
    <t>Montáž dveřních křídel otvíravých dvoukřídlových požárních do ocelové zárubně</t>
  </si>
  <si>
    <t>1078393522</t>
  </si>
  <si>
    <t>pol.2</t>
  </si>
  <si>
    <t>110</t>
  </si>
  <si>
    <t>61165322</t>
  </si>
  <si>
    <t>dveře dvoukřídlé dřevotřískové protipožární EI (EW) 30 D3 povrch laminátový plné 1450x1970-2100mm</t>
  </si>
  <si>
    <t>-41057570</t>
  </si>
  <si>
    <t>111</t>
  </si>
  <si>
    <t>766660171</t>
  </si>
  <si>
    <t>Montáž dveřních křídel otvíravých jednokřídlových š do 0,8 m do obložkové zárubně</t>
  </si>
  <si>
    <t>254694743</t>
  </si>
  <si>
    <t>1+3+15+1</t>
  </si>
  <si>
    <t>112</t>
  </si>
  <si>
    <t>766660172</t>
  </si>
  <si>
    <t>Montáž dveřních křídel otvíravých jednokřídlových š přes 0,8 m do obložkové zárubně</t>
  </si>
  <si>
    <t>-1380301585</t>
  </si>
  <si>
    <t>1+2</t>
  </si>
  <si>
    <t>113</t>
  </si>
  <si>
    <t>61162004</t>
  </si>
  <si>
    <t>dveře jednokřídlé dřevotřískové povrch dýhovaný plné 1100x1970-2100mm</t>
  </si>
  <si>
    <t>234844830</t>
  </si>
  <si>
    <t>pol.5</t>
  </si>
  <si>
    <t>114</t>
  </si>
  <si>
    <t>61162007</t>
  </si>
  <si>
    <t>dveře jednokřídlé dřevotřískové povrch dýhovaný prosklené 900x1970-2100mm</t>
  </si>
  <si>
    <t>1942327488</t>
  </si>
  <si>
    <t>pol.8</t>
  </si>
  <si>
    <t>pol.9</t>
  </si>
  <si>
    <t>115</t>
  </si>
  <si>
    <t>766660173</t>
  </si>
  <si>
    <t>Montáž dveřních křídel otvíravých dvoukřídlových š do 1,45 m do obložkové zárubně</t>
  </si>
  <si>
    <t>-982763045</t>
  </si>
  <si>
    <t>pol.3</t>
  </si>
  <si>
    <t>116</t>
  </si>
  <si>
    <t>61162011</t>
  </si>
  <si>
    <t>dveře dvoukřídlé dřevotřískové povrch dýhovaný prosklené 1450x1970-2100mm</t>
  </si>
  <si>
    <t>2138589653</t>
  </si>
  <si>
    <t>117</t>
  </si>
  <si>
    <t>766660174</t>
  </si>
  <si>
    <t>Montáž dveřních křídel otvíravých dvoukřídlových š přes 1,45 m do obložkové zárubně</t>
  </si>
  <si>
    <t>-1939238993</t>
  </si>
  <si>
    <t>pol.1</t>
  </si>
  <si>
    <t>118</t>
  </si>
  <si>
    <t>61162123</t>
  </si>
  <si>
    <t>dveře dvoukřídlé dřevotřískové povrch laminátový částečně prosklené 1650x1970-2100mm</t>
  </si>
  <si>
    <t>-1269027815</t>
  </si>
  <si>
    <t>119</t>
  </si>
  <si>
    <t>766660357</t>
  </si>
  <si>
    <t>Montáž posuvných dveří dvoukřídlových průchozí v do 2,5 m a š přes 1200 do 1650 mm do pojezdu na stěnu</t>
  </si>
  <si>
    <t>1367464962</t>
  </si>
  <si>
    <t>pol.4</t>
  </si>
  <si>
    <t>55331670R</t>
  </si>
  <si>
    <t>Dveře dýhované posuvné na stěnu vč. posuvu š.1450 mm</t>
  </si>
  <si>
    <t>1765609512</t>
  </si>
  <si>
    <t>121</t>
  </si>
  <si>
    <t>766660717</t>
  </si>
  <si>
    <t>Montáž dveřních křídel samozavírače na ocelovou zárubeň</t>
  </si>
  <si>
    <t>-1226954542</t>
  </si>
  <si>
    <t>2+1+2+7+2+1</t>
  </si>
  <si>
    <t>122</t>
  </si>
  <si>
    <t>54917255</t>
  </si>
  <si>
    <t>samozavírač dveří hydraulický K214 č.12 nerez</t>
  </si>
  <si>
    <t>-1816625074</t>
  </si>
  <si>
    <t>123</t>
  </si>
  <si>
    <t>766660728</t>
  </si>
  <si>
    <t>Montáž dveřního interiérového kování - zámku</t>
  </si>
  <si>
    <t>-647138957</t>
  </si>
  <si>
    <t>124</t>
  </si>
  <si>
    <t>54924004</t>
  </si>
  <si>
    <t>zámek zadlabací 190/140/20 L cylinder</t>
  </si>
  <si>
    <t>-1728088512</t>
  </si>
  <si>
    <t>125</t>
  </si>
  <si>
    <t>54924005</t>
  </si>
  <si>
    <t>zámek zadlabací 190/140/20 L WC6</t>
  </si>
  <si>
    <t>1173399513</t>
  </si>
  <si>
    <t>13+2</t>
  </si>
  <si>
    <t>126</t>
  </si>
  <si>
    <t>54964110</t>
  </si>
  <si>
    <t>vložka zámková cylindrická oboustranná</t>
  </si>
  <si>
    <t>1695184395</t>
  </si>
  <si>
    <t>127</t>
  </si>
  <si>
    <t>766660729</t>
  </si>
  <si>
    <t>Montáž dveřního interiérového kování - štítku s klikou</t>
  </si>
  <si>
    <t>-1337256012</t>
  </si>
  <si>
    <t>128</t>
  </si>
  <si>
    <t>54914620</t>
  </si>
  <si>
    <t>kování dveřní vrchní klika včetně rozet a montážního materiálu R PZ nerez PK</t>
  </si>
  <si>
    <t>964479506</t>
  </si>
  <si>
    <t>129</t>
  </si>
  <si>
    <t>766660741</t>
  </si>
  <si>
    <t>Montáž dveřního kování - držadla kyvných dveří</t>
  </si>
  <si>
    <t>867450315</t>
  </si>
  <si>
    <t>130</t>
  </si>
  <si>
    <t>54914113</t>
  </si>
  <si>
    <t>Madlo dveřní oboustranné nerez 800 mm</t>
  </si>
  <si>
    <t>2124886241</t>
  </si>
  <si>
    <t>dveře invalidního WC</t>
  </si>
  <si>
    <t>m.č.120</t>
  </si>
  <si>
    <t>m.č.222</t>
  </si>
  <si>
    <t>131</t>
  </si>
  <si>
    <t>766682111</t>
  </si>
  <si>
    <t>Montáž zárubní obložkových pro dveře jednokřídlové tl stěny do 170 mm</t>
  </si>
  <si>
    <t>660407004</t>
  </si>
  <si>
    <t>pol.20</t>
  </si>
  <si>
    <t>pol.21</t>
  </si>
  <si>
    <t>pol.22</t>
  </si>
  <si>
    <t>pol.24</t>
  </si>
  <si>
    <t>132</t>
  </si>
  <si>
    <t>61181101</t>
  </si>
  <si>
    <t>zárubeň jednokřídlá obložková s dýhovaným povrchem tl stěny 60-150mm rozměru 600-1100/1970mm</t>
  </si>
  <si>
    <t>-98367970</t>
  </si>
  <si>
    <t>133</t>
  </si>
  <si>
    <t>766682112</t>
  </si>
  <si>
    <t>Montáž zárubní obložkových pro dveře jednokřídlové tl stěny přes 170 do 350 mm</t>
  </si>
  <si>
    <t>-1510624671</t>
  </si>
  <si>
    <t>pol.23</t>
  </si>
  <si>
    <t>134</t>
  </si>
  <si>
    <t>61181102</t>
  </si>
  <si>
    <t>zárubeň jednokřídlá obložková s dýhovaným povrchem tl stěny 160-250mm rozměru 600-900/1970mm</t>
  </si>
  <si>
    <t>834706383</t>
  </si>
  <si>
    <t>135</t>
  </si>
  <si>
    <t>766682121</t>
  </si>
  <si>
    <t>Montáž zárubní obložkových pro dveře dvoukřídlové tl stěny do 170 mm</t>
  </si>
  <si>
    <t>239260258</t>
  </si>
  <si>
    <t>pol.17</t>
  </si>
  <si>
    <t>pol.18</t>
  </si>
  <si>
    <t>136</t>
  </si>
  <si>
    <t>61181107</t>
  </si>
  <si>
    <t>zárubeň dvoukřídlá obložková s dýhovaným povrchem tl stěny 60-150mm rozměru 1250-1850/1970mm</t>
  </si>
  <si>
    <t>-1334097388</t>
  </si>
  <si>
    <t>137</t>
  </si>
  <si>
    <t>766682122</t>
  </si>
  <si>
    <t>Montáž zárubní obložkových pro dveře dvoukřídlové tl stěny přes 170 do 350 mm</t>
  </si>
  <si>
    <t>-918420299</t>
  </si>
  <si>
    <t>pol.19</t>
  </si>
  <si>
    <t>138</t>
  </si>
  <si>
    <t>61181109</t>
  </si>
  <si>
    <t>zárubeň dvoukřídlá obložková s dýhovaným povrchem tl stěny 260-350mm rozměru 1250-1850/1970mm</t>
  </si>
  <si>
    <t>-1666474200</t>
  </si>
  <si>
    <t>139</t>
  </si>
  <si>
    <t>766691914</t>
  </si>
  <si>
    <t>Vyvěšení nebo zavěšení dřevěných křídel dveří pl do 2 m2</t>
  </si>
  <si>
    <t>698351550</t>
  </si>
  <si>
    <t>140</t>
  </si>
  <si>
    <t>766694111</t>
  </si>
  <si>
    <t>Montáž parapetních desek dřevěných nebo plastových š do 30 cm dl do 1,0 m</t>
  </si>
  <si>
    <t>334783745</t>
  </si>
  <si>
    <t>141</t>
  </si>
  <si>
    <t>60794102</t>
  </si>
  <si>
    <t>parapet dřevotřískový vnitřní povrch laminátový š 260mm</t>
  </si>
  <si>
    <t>63686959</t>
  </si>
  <si>
    <t>0,9</t>
  </si>
  <si>
    <t>142</t>
  </si>
  <si>
    <t>766699763</t>
  </si>
  <si>
    <t>Montáž překrytí stěnových spár lištou profilovanou</t>
  </si>
  <si>
    <t>-584925527</t>
  </si>
  <si>
    <t>((12,83+5,505)*2*2)+(12*1,8)</t>
  </si>
  <si>
    <t>143</t>
  </si>
  <si>
    <t>61418154</t>
  </si>
  <si>
    <t>lišta dřevěná smrk 23x36mm</t>
  </si>
  <si>
    <t>-858098148</t>
  </si>
  <si>
    <t>94,94*1,1 'Přepočtené koeficientem množství</t>
  </si>
  <si>
    <t>144</t>
  </si>
  <si>
    <t>766811113R</t>
  </si>
  <si>
    <t>Dodávka a montáž kuchyňské linky tvar U 1,8x4,05x1,8 vč. dřezu, rychlovarné konvice, mikrovlnné trouby</t>
  </si>
  <si>
    <t>716378062</t>
  </si>
  <si>
    <t>do m.č.214</t>
  </si>
  <si>
    <t>145</t>
  </si>
  <si>
    <t>766811114R</t>
  </si>
  <si>
    <t>Přemístění a úprava původní kuchyňské linky</t>
  </si>
  <si>
    <t>1875303982</t>
  </si>
  <si>
    <t>do 206 a 307</t>
  </si>
  <si>
    <t>146</t>
  </si>
  <si>
    <t>998766102</t>
  </si>
  <si>
    <t>Přesun hmot tonážní pro kce truhlářské v objektech v přes 6 do 12 m</t>
  </si>
  <si>
    <t>-1778383310</t>
  </si>
  <si>
    <t>767</t>
  </si>
  <si>
    <t>Konstrukce zámečnické</t>
  </si>
  <si>
    <t>147</t>
  </si>
  <si>
    <t>767161214</t>
  </si>
  <si>
    <t>Montáž zábradlí rovného z profilové oceli do zdi hm přes 20 do 30 kg</t>
  </si>
  <si>
    <t>-1512711735</t>
  </si>
  <si>
    <t>u schodišťových oken</t>
  </si>
  <si>
    <t>4*1,8</t>
  </si>
  <si>
    <t>148</t>
  </si>
  <si>
    <t>55342281</t>
  </si>
  <si>
    <t>zábradlí s prutovou výplní, boční kotvení, madlo - PZN</t>
  </si>
  <si>
    <t>-2066099067</t>
  </si>
  <si>
    <t>149</t>
  </si>
  <si>
    <t>767161814</t>
  </si>
  <si>
    <t>Demontáž zábradlí rovného nerozebíratelného hmotnosti 1 m zábradlí přes 20 kg do suti</t>
  </si>
  <si>
    <t>-1204067861</t>
  </si>
  <si>
    <t>u schodišťových oken - původní</t>
  </si>
  <si>
    <t>150</t>
  </si>
  <si>
    <t>767531111</t>
  </si>
  <si>
    <t>Montáž vstupních kovových nebo plastových rohoží čistících zón</t>
  </si>
  <si>
    <t>282820412</t>
  </si>
  <si>
    <t>čistácí zóna vstup m.č.101</t>
  </si>
  <si>
    <t>2,7*0,6</t>
  </si>
  <si>
    <t>151</t>
  </si>
  <si>
    <t>69752030</t>
  </si>
  <si>
    <t>rohož vstupní provedení hliník nebo mosaz/gumové vlnovky/</t>
  </si>
  <si>
    <t>1898118237</t>
  </si>
  <si>
    <t>152</t>
  </si>
  <si>
    <t>767531121</t>
  </si>
  <si>
    <t>Osazení zapuštěného rámu z L profilů k čistícím rohožím</t>
  </si>
  <si>
    <t>-342558224</t>
  </si>
  <si>
    <t>(2,7*2)+(0,6*6)</t>
  </si>
  <si>
    <t>153</t>
  </si>
  <si>
    <t>69752160</t>
  </si>
  <si>
    <t>rám pro zapuštění profil L-30/30 25/25 20/30 15/30-Al</t>
  </si>
  <si>
    <t>41852018</t>
  </si>
  <si>
    <t>154</t>
  </si>
  <si>
    <t>767620119R</t>
  </si>
  <si>
    <t>D+M AL okna 900x1800, fix, EI30DP1</t>
  </si>
  <si>
    <t>595248203</t>
  </si>
  <si>
    <t>155</t>
  </si>
  <si>
    <t>998767102</t>
  </si>
  <si>
    <t>Přesun hmot tonážní pro zámečnické konstrukce v objektech v přes 6 do 12 m</t>
  </si>
  <si>
    <t>1948952929</t>
  </si>
  <si>
    <t>771</t>
  </si>
  <si>
    <t>Podlahy z dlaždic</t>
  </si>
  <si>
    <t>156</t>
  </si>
  <si>
    <t>771111011</t>
  </si>
  <si>
    <t>Vysátí podkladu před pokládkou dlažby</t>
  </si>
  <si>
    <t>-1951089964</t>
  </si>
  <si>
    <t>25,26+14,68+27,11+42,21+9,79+11,64+7,24+5,64+5,26</t>
  </si>
  <si>
    <t>1,14+1,14+4,69+3,45+1,08+1,08+1,95+1,14+16,78+2,7+1,24-1,62</t>
  </si>
  <si>
    <t>19,09+4,23+1,25+1,94+1,43+4,68+3,17+1,09+1,11+2,79+4,43</t>
  </si>
  <si>
    <t>22,98+1,9+1,28+1,35</t>
  </si>
  <si>
    <t>157</t>
  </si>
  <si>
    <t>771121011</t>
  </si>
  <si>
    <t>Nátěr penetrační na podlahu</t>
  </si>
  <si>
    <t>122395353</t>
  </si>
  <si>
    <t>158</t>
  </si>
  <si>
    <t>771151011</t>
  </si>
  <si>
    <t>Samonivelační stěrka podlah pevnosti 20 MPa tl 3 mm</t>
  </si>
  <si>
    <t>-2119490750</t>
  </si>
  <si>
    <t>odečet nových potěrů v koupelnách a WC</t>
  </si>
  <si>
    <t>-19,61-21,69-4,53</t>
  </si>
  <si>
    <t>159</t>
  </si>
  <si>
    <t>771161022</t>
  </si>
  <si>
    <t>Montáž profilu pro schodové hrany nebo ukončení dlažby</t>
  </si>
  <si>
    <t>2142811186</t>
  </si>
  <si>
    <t>1,5*4</t>
  </si>
  <si>
    <t>160</t>
  </si>
  <si>
    <t>59054140</t>
  </si>
  <si>
    <t>profil schodový protiskluzový ušlechtilá ocel V2A R10 V6 2x1000mm</t>
  </si>
  <si>
    <t>1049082169</t>
  </si>
  <si>
    <t>6*1,1 'Přepočtené koeficientem množství</t>
  </si>
  <si>
    <t>161</t>
  </si>
  <si>
    <t>771471810</t>
  </si>
  <si>
    <t>Demontáž soklíků z dlaždic keramických kladených do malty rovných</t>
  </si>
  <si>
    <t>-660384762</t>
  </si>
  <si>
    <t>(5,05+5,75+4,2+4,05+6,55+3,55+9,65+4,4+2,1+4,675)*2</t>
  </si>
  <si>
    <t>(3,475+3,35+2,225+3,35+2,1+2,7+11,225+4,65+2,3+2,2)*2</t>
  </si>
  <si>
    <t>(8,605+3,5+1,25+1)*2</t>
  </si>
  <si>
    <t>162</t>
  </si>
  <si>
    <t>771474112</t>
  </si>
  <si>
    <t>Montáž soklů z dlaždic keramických rovných flexibilní lepidlo v přes 65 do 90 mm</t>
  </si>
  <si>
    <t>-825482289</t>
  </si>
  <si>
    <t xml:space="preserve">1.np m.č.101-103, 109, 111, 112, 123, 125 </t>
  </si>
  <si>
    <t>(5,05+5,75+4,2+4,05+6,55+3,55+4,675+2,1+3,075+3,35)*2</t>
  </si>
  <si>
    <t>(2,1+2,7+2,05+0,95+7,35+3,65)*2</t>
  </si>
  <si>
    <t>2.np m.č. 201</t>
  </si>
  <si>
    <t>(8,605+3,5)*2</t>
  </si>
  <si>
    <t>3.np m.č.301</t>
  </si>
  <si>
    <t>((12,7+2,5)*2)</t>
  </si>
  <si>
    <t>163</t>
  </si>
  <si>
    <t>59761416</t>
  </si>
  <si>
    <t>sokl-dlažba keramická slinutá hladká do interiéru i exteriéru 300x80mm</t>
  </si>
  <si>
    <t>-649579285</t>
  </si>
  <si>
    <t>176,91*3,3 'Přepočtené koeficientem množství</t>
  </si>
  <si>
    <t>164</t>
  </si>
  <si>
    <t>771573810</t>
  </si>
  <si>
    <t>Demontáž podlah z dlaždic keramických lepených</t>
  </si>
  <si>
    <t>-1868127855</t>
  </si>
  <si>
    <t>6,63+1,17+1,17+2,77+7,18+2,48+1,35+1,62+18,13+5,06</t>
  </si>
  <si>
    <t>19,09+4,23+1,25+1,94+1,43+8,14+1,5+1,38+2,47+1,38+1,24+4,43</t>
  </si>
  <si>
    <t>22,98+1,9+1,28+1,35+2,16</t>
  </si>
  <si>
    <t>165</t>
  </si>
  <si>
    <t>771574243</t>
  </si>
  <si>
    <t>Montáž podlah keramických pro mechanické zatížení hladkých lepených flexibilním lepidlem přes 9 do 12 ks/m2</t>
  </si>
  <si>
    <t>731160039</t>
  </si>
  <si>
    <t>166</t>
  </si>
  <si>
    <t>59761434</t>
  </si>
  <si>
    <t>dlažba keramická slinutá hladká do interiéru i exteriéru pro vysoké mechanické namáhání přes 9 do 12ks/m2</t>
  </si>
  <si>
    <t>-1933137623</t>
  </si>
  <si>
    <t>256,32*1,1 'Přepočtené koeficientem množství</t>
  </si>
  <si>
    <t>167</t>
  </si>
  <si>
    <t>771591112</t>
  </si>
  <si>
    <t>Izolace pod dlažbu nátěrem nebo stěrkou ve dvou vrstvách</t>
  </si>
  <si>
    <t>1050175147</t>
  </si>
  <si>
    <t>1.np - WC</t>
  </si>
  <si>
    <t>1,14+1,14+4,69+1,08+1,08+1,24</t>
  </si>
  <si>
    <t>2.np WC a koupelny</t>
  </si>
  <si>
    <t>4,23+1,25+1,43+4,68+1,09+1,11+2,79</t>
  </si>
  <si>
    <t>3. np WC</t>
  </si>
  <si>
    <t>1,35</t>
  </si>
  <si>
    <t>168</t>
  </si>
  <si>
    <t>771591115</t>
  </si>
  <si>
    <t>Podlahy spárování silikonem</t>
  </si>
  <si>
    <t>2132215722</t>
  </si>
  <si>
    <t>122,3+32,34+((9,65+4,4+1,9+2,8+1,9+1,9+1,2+0,95+2+1,35)*2)</t>
  </si>
  <si>
    <t>24,21+62,34+((1,225+1,43+1,9+1,625)*2)</t>
  </si>
  <si>
    <t>30,4+15,65</t>
  </si>
  <si>
    <t>169</t>
  </si>
  <si>
    <t>771591264</t>
  </si>
  <si>
    <t>Izolace těsnícími pásy mezi podlahou a stěnou</t>
  </si>
  <si>
    <t>340311141</t>
  </si>
  <si>
    <t>(1,35+0,95+1,35+0,95+1,65+2,95+1,35+0,95+1,35+0,95)*2</t>
  </si>
  <si>
    <t>(1,35+1,02)*2</t>
  </si>
  <si>
    <t>(2,6+1,625+1,25+1+1,43+12,95+1,65+1,38+0,95+1,38+0,95+3,105+0,9)*2</t>
  </si>
  <si>
    <t>3.np WC</t>
  </si>
  <si>
    <t>((1,5+0,85)*2)</t>
  </si>
  <si>
    <t>170</t>
  </si>
  <si>
    <t>998771102</t>
  </si>
  <si>
    <t>Přesun hmot tonážní pro podlahy z dlaždic v objektech v přes 6 do 12 m</t>
  </si>
  <si>
    <t>8524062</t>
  </si>
  <si>
    <t>775</t>
  </si>
  <si>
    <t>Podlahy skládané</t>
  </si>
  <si>
    <t>171</t>
  </si>
  <si>
    <t>775511810</t>
  </si>
  <si>
    <t>Demontáž podlah vlysových přibíjených s lištami přibíjenými do suti</t>
  </si>
  <si>
    <t>-752659079</t>
  </si>
  <si>
    <t>122,68</t>
  </si>
  <si>
    <t>776</t>
  </si>
  <si>
    <t>Podlahy povlakové</t>
  </si>
  <si>
    <t>172</t>
  </si>
  <si>
    <t>776111311</t>
  </si>
  <si>
    <t>Vysátí podkladu povlakových podlah</t>
  </si>
  <si>
    <t>-1566937134</t>
  </si>
  <si>
    <t>42,7+27,85+122,68+4,68+12,35+4,67+28,02+24,6</t>
  </si>
  <si>
    <t>7,76+13,19+4,62+14,54+19,43+22,04+14,67+17,37+2,34+111,21+3,73+95,56+22,21</t>
  </si>
  <si>
    <t>23,28+20,05+6,7+14,38+23,33+1,38+19,18+14,87+35,71+22,44</t>
  </si>
  <si>
    <t>49,38</t>
  </si>
  <si>
    <t>0,78+13,19+29,72+14,48+12,43</t>
  </si>
  <si>
    <t>173</t>
  </si>
  <si>
    <t>776121112</t>
  </si>
  <si>
    <t>Vodou ředitelná penetrace savého podkladu povlakových podlah</t>
  </si>
  <si>
    <t>1945896125</t>
  </si>
  <si>
    <t>174</t>
  </si>
  <si>
    <t>776141111</t>
  </si>
  <si>
    <t>Vyrovnání podkladu povlakových podlah stěrkou pevnosti 20 MPa tl do 3 mm</t>
  </si>
  <si>
    <t>-1474953574</t>
  </si>
  <si>
    <t>175</t>
  </si>
  <si>
    <t>776201812</t>
  </si>
  <si>
    <t>Demontáž lepených povlakových podlah s podložkou ručně</t>
  </si>
  <si>
    <t>455926244</t>
  </si>
  <si>
    <t>42,7+27,85+4,68+12,35+4,67+28,02+12,4</t>
  </si>
  <si>
    <t>23,28+20,05+6,7+12,62+1,5+17,38+19,18+14,87+11,87+5,88+23,36+22,44+49,38+63,86</t>
  </si>
  <si>
    <t>0,78+13,19+27,08+14,48+12,43</t>
  </si>
  <si>
    <t>176</t>
  </si>
  <si>
    <t>776211111</t>
  </si>
  <si>
    <t>Lepení textilních pásů</t>
  </si>
  <si>
    <t>-999271647</t>
  </si>
  <si>
    <t>177</t>
  </si>
  <si>
    <t>69751060</t>
  </si>
  <si>
    <t>koberec zátěžový vpichovaný role š 2m, vlákno 100% PA, hm 540g/m2, R ≤ 100MΩ, zátěž 33, útlum 21dB, hořlavost Bfl S1</t>
  </si>
  <si>
    <t>-1579575575</t>
  </si>
  <si>
    <t>49,38*1,1 'Přepočtené koeficientem množství</t>
  </si>
  <si>
    <t>178</t>
  </si>
  <si>
    <t>776221111</t>
  </si>
  <si>
    <t>Lepení pásů z PVC standardním lepidlem</t>
  </si>
  <si>
    <t>-1989235772</t>
  </si>
  <si>
    <t>179</t>
  </si>
  <si>
    <t>60756110</t>
  </si>
  <si>
    <t>linoleum přírodní tl 2mm, hořlavost Cfl-s1, smykové tření µ ≥0.3, třída zátěže 32/41</t>
  </si>
  <si>
    <t>-2098561457</t>
  </si>
  <si>
    <t>868,14*1,1 'Přepočtené koeficientem množství</t>
  </si>
  <si>
    <t>180</t>
  </si>
  <si>
    <t>776410811</t>
  </si>
  <si>
    <t>Odstranění soklíků a lišt pryžových nebo plastových</t>
  </si>
  <si>
    <t>147504313</t>
  </si>
  <si>
    <t>(5,875+9,425+6,255+5+1,8+2,6+5,975+2,03)*2</t>
  </si>
  <si>
    <t>(1,825+2,6+5,8+4,855+4,225+2,955)*2</t>
  </si>
  <si>
    <t>(2,7+2,875+5+2,75+3,4+2,025+3,4+4,51+11,05+2,725+5,75+4,045+5,75+2,625)*2</t>
  </si>
  <si>
    <t>(5,75+3,02+1,8+1,3+18,835+8,475+1,725+2,4+9,3+12,73+7,175+3,185)*2</t>
  </si>
  <si>
    <t>(4,9+4,825+4,9+4,58+3,3+2,03+3+3,755+1,5+1+12,21+1,5+4,855+4,75+4,75+3,205)*2</t>
  </si>
  <si>
    <t>(4,75+2,55+4,7+1,25+4,7+5,025+4,4+6,375+5,95+8,345)*2</t>
  </si>
  <si>
    <t>(1*4)+((2,75+5)*2)+((5,375+6,655)*2)+((6,275+2,3)*2)+((4,75+2,65)*2)</t>
  </si>
  <si>
    <t>181</t>
  </si>
  <si>
    <t>776411111</t>
  </si>
  <si>
    <t>Montáž obvodových soklíků výšky do 80 mm</t>
  </si>
  <si>
    <t>-1888422195</t>
  </si>
  <si>
    <t>(9,425+6+2,6+5+6,255+13,375+9,625+1,8+2,6+5,975+2,13)*2</t>
  </si>
  <si>
    <t>(1,825+2,6+5,8+4,855+4,225+6,905)*2</t>
  </si>
  <si>
    <t>(2,7+2,875+5+2,75+3,4+2,025+4,51+3,4+11,05+2,725+5,75+4,045+5,75+2,625)*2</t>
  </si>
  <si>
    <t>(5,75+3,02+1,3+1,8+18,835+8,475+4,4+1,7+12,73+9,3+7,175+3,185+4,825+4,9)*2</t>
  </si>
  <si>
    <t>(4,9+4,58+3,3+2,03+4,855+3+16,035+1,5+2+1,38+4,855+4,75+4,75+3,205)*2</t>
  </si>
  <si>
    <t>(7,375+5,025+4,4+6,375)</t>
  </si>
  <si>
    <t>182</t>
  </si>
  <si>
    <t>28411003</t>
  </si>
  <si>
    <t>lišta soklová PVC 30x30mm</t>
  </si>
  <si>
    <t>2054562847</t>
  </si>
  <si>
    <t>694,955*1,02 'Přepočtené koeficientem množství</t>
  </si>
  <si>
    <t>183</t>
  </si>
  <si>
    <t>776421111</t>
  </si>
  <si>
    <t>Montáž obvodových lišt lepením</t>
  </si>
  <si>
    <t>-1980016302</t>
  </si>
  <si>
    <t>(8,345+5,95)*2</t>
  </si>
  <si>
    <t>184</t>
  </si>
  <si>
    <t>69751204</t>
  </si>
  <si>
    <t>lišta kobercová 55x9mm</t>
  </si>
  <si>
    <t>-1103604016</t>
  </si>
  <si>
    <t>28,59*1,02 'Přepočtené koeficientem množství</t>
  </si>
  <si>
    <t>185</t>
  </si>
  <si>
    <t>776421312</t>
  </si>
  <si>
    <t>Montáž přechodových šroubovaných lišt</t>
  </si>
  <si>
    <t>-832331642</t>
  </si>
  <si>
    <t>(19*0,8)+1,6+0,9+1+0,6</t>
  </si>
  <si>
    <t>(22*0,8)+1,5+(3*0,6)+(2*0,9)+1,2</t>
  </si>
  <si>
    <t>(4*0,8)+(3*0,6)</t>
  </si>
  <si>
    <t>186</t>
  </si>
  <si>
    <t>55343124</t>
  </si>
  <si>
    <t>profil přechodový Al vrtaný 30mm bronz</t>
  </si>
  <si>
    <t>-314741664</t>
  </si>
  <si>
    <t>48,2*1,02 'Přepočtené koeficientem množství</t>
  </si>
  <si>
    <t>187</t>
  </si>
  <si>
    <t>998776102</t>
  </si>
  <si>
    <t>Přesun hmot tonážní pro podlahy povlakové v objektech v přes 6 do 12 m</t>
  </si>
  <si>
    <t>-303263561</t>
  </si>
  <si>
    <t>781</t>
  </si>
  <si>
    <t>Dokončovací práce - obklady</t>
  </si>
  <si>
    <t>188</t>
  </si>
  <si>
    <t>781121011</t>
  </si>
  <si>
    <t>Nátěr penetrační na stěnu</t>
  </si>
  <si>
    <t>-1353764164</t>
  </si>
  <si>
    <t>(2,7*1,5)+((9,655+4,4)*2*2)-(1,6*2)-1,2-(1,8*2)-(2,1*1,2)</t>
  </si>
  <si>
    <t>((3,475+3,35)*2*2)-(1,8*2)-1,6+((1,9+2,8)*2*2)-1,6-(1,2*2)</t>
  </si>
  <si>
    <t>((1,35+0,95)*2*2)-1,2+((1,35+0,95)*2*2)-1,2</t>
  </si>
  <si>
    <t>((1,65+2,95)*2*2)-1,8+((1,9+1,9)*2*2)-1,6-(1,2*2)</t>
  </si>
  <si>
    <t>((1,35+0,95)*2*2*2)-(1,2*2)+((1,2+0,95)*2*2)-1,2</t>
  </si>
  <si>
    <t>((2+1,35)*2*2)-(2*1,2)+((1,35+1,02)*2*2)-1,2</t>
  </si>
  <si>
    <t>((2,6+1,625+1)*2*2,1)-1,6</t>
  </si>
  <si>
    <t>((1,25+1)*2*2,1)-1,2</t>
  </si>
  <si>
    <t>((1,6+1,225)*2*2,1)-(2*1,2)</t>
  </si>
  <si>
    <t>((1,43+1)*2*2,1)-1,2</t>
  </si>
  <si>
    <t>((2,95+1,65)*2*2,1)-1,8</t>
  </si>
  <si>
    <t>((1,625+1,95)*2*2,1)-1,6-(3*1,2)</t>
  </si>
  <si>
    <t>((0,95+1,38)*2*2,1)-1,2</t>
  </si>
  <si>
    <t>((0,9+1,38)*2*2,1)-1,2</t>
  </si>
  <si>
    <t>((3,105+0,9)*2*2,1)-1,2</t>
  </si>
  <si>
    <t>1,5*1,5*2</t>
  </si>
  <si>
    <t>((1,225+1,85)*2*1,8)-1,2</t>
  </si>
  <si>
    <t>((1,5+0,85)*2*1,8)-(2*1,2)</t>
  </si>
  <si>
    <t>((0,9+1,5)*2*1,8)-1,2</t>
  </si>
  <si>
    <t>189</t>
  </si>
  <si>
    <t>781131112</t>
  </si>
  <si>
    <t>Izolace pod obklad nátěrem nebo stěrkou ve dvou vrstvách</t>
  </si>
  <si>
    <t>-1105581204</t>
  </si>
  <si>
    <t>2.np sprchové kouty</t>
  </si>
  <si>
    <t>1*2*3*2</t>
  </si>
  <si>
    <t>190</t>
  </si>
  <si>
    <t>781131241</t>
  </si>
  <si>
    <t>Izolace pod obklad těsnícími pásy vnitřní kout</t>
  </si>
  <si>
    <t>-789418293</t>
  </si>
  <si>
    <t>2*2*2</t>
  </si>
  <si>
    <t>191</t>
  </si>
  <si>
    <t>781151031</t>
  </si>
  <si>
    <t>Celoplošné vyrovnání podkladu stěrkou tl 3 mm</t>
  </si>
  <si>
    <t>-856919416</t>
  </si>
  <si>
    <t>po otlučených obkladech</t>
  </si>
  <si>
    <t>((9,7+4,4)*2*2)-(3,35*2)</t>
  </si>
  <si>
    <t>(2,7+1,9+0,95+2,95+1,65+1,65-0,9+1,9+1,35+2,05+1,2)*2</t>
  </si>
  <si>
    <t>(2+1,02+1,35+1,02+2)*2</t>
  </si>
  <si>
    <t>((1,625+1,6+1,25+1)*2*2)-1,6-1,2</t>
  </si>
  <si>
    <t>((1,43+1+1,6+1,225)*2*2)-(2*1,2)</t>
  </si>
  <si>
    <t>((2,85+4,855)*2*2)-1,8-1,6</t>
  </si>
  <si>
    <t>192</t>
  </si>
  <si>
    <t>781473810</t>
  </si>
  <si>
    <t>Demontáž obkladů z obkladaček keramických lepených</t>
  </si>
  <si>
    <t>1809970249</t>
  </si>
  <si>
    <t>m.č.105, 108, 117, 118, 120, 121, 122, 123, 124, 129, 130, 131</t>
  </si>
  <si>
    <t>(2,7*1,5)+(((9,66+4,4)*2*2)-(1,6*2)-1,8)+(((2,4+4,8)*1,8)-1,6)+(1,3*1,8)</t>
  </si>
  <si>
    <t>(0,7*1,8)+(((4,8+1,95)*1,8)-1,6)+(1,65*1,8)+(0,9*1,8)+((1,8+0,9)*1,8)</t>
  </si>
  <si>
    <t>((4,225+1,5+1,5)*1,8)+(1,15*2*1,5)+((0,88+1,35+0,88)*1,5)</t>
  </si>
  <si>
    <t>m.č. 203, 216, 217, 223, 224, 225, 226, 228, 229</t>
  </si>
  <si>
    <t>(((1,625+2,6)*2*2)-1,6)+(((1,6+1,225)*2*2)-1,2-1,2)+(((1,43+1)*2*2)-1,2)</t>
  </si>
  <si>
    <t>(((3,2+2,275+1,3)*1,8)-1,6)+((1,5+1)*1,8)+((1+1,38)*1,8)+((1,85+1,38)*1,8)</t>
  </si>
  <si>
    <t>(((1+1,38+1)*1,5)-(1,5*0,6))+((0,9+1,38+0,9)*1,5)</t>
  </si>
  <si>
    <t>m.č.305, 306, 308</t>
  </si>
  <si>
    <t>(((1,5+0,85)*2*1,5)-(0,6*1,5*2))+(((1,5+0,9)*2*1,5)-(0,6*1,5))+((2,1+1,1)*2)</t>
  </si>
  <si>
    <t>193</t>
  </si>
  <si>
    <t>781474114</t>
  </si>
  <si>
    <t>Montáž obkladů vnitřních keramických hladkých přes 19 do 22 ks/m2 lepených flexibilním lepidlem</t>
  </si>
  <si>
    <t>-223974881</t>
  </si>
  <si>
    <t>194</t>
  </si>
  <si>
    <t>59761040</t>
  </si>
  <si>
    <t>obklad keramický hladký přes 19 do 22ks/m2</t>
  </si>
  <si>
    <t>-930288101</t>
  </si>
  <si>
    <t>307,984*1,1 'Přepočtené koeficientem množství</t>
  </si>
  <si>
    <t>195</t>
  </si>
  <si>
    <t>781491021</t>
  </si>
  <si>
    <t>Montáž zrcadel plochy do 1 m2 lepených silikonovým tmelem na keramický obklad</t>
  </si>
  <si>
    <t>-409443749</t>
  </si>
  <si>
    <t>1.np u umyvadel</t>
  </si>
  <si>
    <t>8*0,8</t>
  </si>
  <si>
    <t>2.np u umyvadel</t>
  </si>
  <si>
    <t>6*0,8</t>
  </si>
  <si>
    <t>3.np u umyvadel</t>
  </si>
  <si>
    <t>1*0,8</t>
  </si>
  <si>
    <t>196</t>
  </si>
  <si>
    <t>63465122</t>
  </si>
  <si>
    <t>zrcadlo nemontované čiré tl 3mm max rozměr 3210x2250mm</t>
  </si>
  <si>
    <t>-1501221903</t>
  </si>
  <si>
    <t>12*1,1 'Přepočtené koeficientem množství</t>
  </si>
  <si>
    <t>197</t>
  </si>
  <si>
    <t>781494511</t>
  </si>
  <si>
    <t>Plastové profily ukončovací lepené flexibilním lepidlem</t>
  </si>
  <si>
    <t>-1060734236</t>
  </si>
  <si>
    <t>((9,655+4,4)*2)</t>
  </si>
  <si>
    <t>((3,475+3,35)*2)+((1,9+2,8)*2)</t>
  </si>
  <si>
    <t>((1,35+0,95)*2)+((1,35+0,95)*2)</t>
  </si>
  <si>
    <t>((1,65+2,95)*2)+((1,9+1,9)*2)</t>
  </si>
  <si>
    <t>((1,35+0,95)*2*2)+((1,2+0,95)*2)</t>
  </si>
  <si>
    <t>((2+1,35)*2)+((1,35+1,02)*2)</t>
  </si>
  <si>
    <t>((2,6+1,625+1)*2)</t>
  </si>
  <si>
    <t>((1,25+1)*2)</t>
  </si>
  <si>
    <t>((1,6+1,225)*2)</t>
  </si>
  <si>
    <t>((1,43+1)*2)</t>
  </si>
  <si>
    <t>((2,95+1,65)*2)</t>
  </si>
  <si>
    <t>((1,625+1,95)*2)</t>
  </si>
  <si>
    <t>((0,95+1,38)*2)</t>
  </si>
  <si>
    <t>((0,9+1,38)*2)</t>
  </si>
  <si>
    <t>((3,105+0,9)*2)</t>
  </si>
  <si>
    <t>((1,225+1,85)*2)</t>
  </si>
  <si>
    <t>((0,9+1,5)*2)</t>
  </si>
  <si>
    <t>198</t>
  </si>
  <si>
    <t>781495115</t>
  </si>
  <si>
    <t>Spárování vnitřních obkladů silikonem</t>
  </si>
  <si>
    <t>1476745579</t>
  </si>
  <si>
    <t>38*2</t>
  </si>
  <si>
    <t>13*1,8</t>
  </si>
  <si>
    <t>199</t>
  </si>
  <si>
    <t>781495141</t>
  </si>
  <si>
    <t>Průnik obkladem kruhový do DN 30</t>
  </si>
  <si>
    <t>589510791</t>
  </si>
  <si>
    <t>17+14+15</t>
  </si>
  <si>
    <t>10+6+14</t>
  </si>
  <si>
    <t>200</t>
  </si>
  <si>
    <t>781495184</t>
  </si>
  <si>
    <t>Řezání pracnější rovné keramických obkládaček</t>
  </si>
  <si>
    <t>-404647001</t>
  </si>
  <si>
    <t>3.np m.č.304</t>
  </si>
  <si>
    <t>(1,8*2)</t>
  </si>
  <si>
    <t>201</t>
  </si>
  <si>
    <t>998781102</t>
  </si>
  <si>
    <t>Přesun hmot tonážní pro obklady keramické v objektech v přes 6 do 12 m</t>
  </si>
  <si>
    <t>1503853544</t>
  </si>
  <si>
    <t>783</t>
  </si>
  <si>
    <t>Dokončovací práce - nátěry</t>
  </si>
  <si>
    <t>202</t>
  </si>
  <si>
    <t>783144101</t>
  </si>
  <si>
    <t>Základní jednonásobný polyuretanový nátěr truhlářských konstrukcí</t>
  </si>
  <si>
    <t>1700236204</t>
  </si>
  <si>
    <t>nátěr dřevěného obložaní m.č.236</t>
  </si>
  <si>
    <t>55,246</t>
  </si>
  <si>
    <t>203</t>
  </si>
  <si>
    <t>783147101</t>
  </si>
  <si>
    <t>Krycí jednonásobný polyuretanový nátěr truhlářských konstrukcí</t>
  </si>
  <si>
    <t>1008013536</t>
  </si>
  <si>
    <t>204</t>
  </si>
  <si>
    <t>783301401</t>
  </si>
  <si>
    <t>Ometení zámečnických konstrukcí</t>
  </si>
  <si>
    <t>921628095</t>
  </si>
  <si>
    <t>konzole, držáky, dvířka atd.</t>
  </si>
  <si>
    <t>kov.zárubně</t>
  </si>
  <si>
    <t>7*1,5</t>
  </si>
  <si>
    <t>205</t>
  </si>
  <si>
    <t>783314203</t>
  </si>
  <si>
    <t>Základní antikorozní jednonásobný syntetický samozákladující nátěr zámečnických konstrukcí</t>
  </si>
  <si>
    <t>-828355634</t>
  </si>
  <si>
    <t>206</t>
  </si>
  <si>
    <t>783317101</t>
  </si>
  <si>
    <t>Krycí jednonásobný syntetický standardní nátěr zámečnických konstrukcí</t>
  </si>
  <si>
    <t>1771013096</t>
  </si>
  <si>
    <t>207</t>
  </si>
  <si>
    <t>783601325</t>
  </si>
  <si>
    <t>Odmaštění článkových otopných těles vodou ředitelným odmašťovačem před provedením nátěru</t>
  </si>
  <si>
    <t>1738752050</t>
  </si>
  <si>
    <t>koeficient 4</t>
  </si>
  <si>
    <t xml:space="preserve">1.np </t>
  </si>
  <si>
    <t>(23+(5*26)+18+10+20+(3*5)+7+3+11+15+3)*0,072</t>
  </si>
  <si>
    <t>((25*5)+(21*6)+(17*4)+(16*2)+(15*5)+29+(23*2)+19+3+5+(31*2)+10+7)*0,072</t>
  </si>
  <si>
    <t>(25+(30*2)+5+11+12)*0,072</t>
  </si>
  <si>
    <t>70,2*4 'Přepočtené koeficientem množství</t>
  </si>
  <si>
    <t>208</t>
  </si>
  <si>
    <t>783601713</t>
  </si>
  <si>
    <t>Odmaštění vodou ředitelným odmašťovačem potrubí DN do 50 mm</t>
  </si>
  <si>
    <t>-168845125</t>
  </si>
  <si>
    <t>17*4</t>
  </si>
  <si>
    <t>32*4</t>
  </si>
  <si>
    <t>6*4</t>
  </si>
  <si>
    <t>209</t>
  </si>
  <si>
    <t>783614111</t>
  </si>
  <si>
    <t>Základní jednonásobný syntetický nátěr článkových otopných těles</t>
  </si>
  <si>
    <t>2015380547</t>
  </si>
  <si>
    <t>210</t>
  </si>
  <si>
    <t>783614551</t>
  </si>
  <si>
    <t>Základní jednonásobný syntetický nátěr potrubí DN do 50 mm</t>
  </si>
  <si>
    <t>1858718174</t>
  </si>
  <si>
    <t>211</t>
  </si>
  <si>
    <t>783617117</t>
  </si>
  <si>
    <t>Krycí dvojnásobný syntetický nátěr článkových otopných těles</t>
  </si>
  <si>
    <t>413750153</t>
  </si>
  <si>
    <t>212</t>
  </si>
  <si>
    <t>783617611</t>
  </si>
  <si>
    <t>Krycí dvojnásobný syntetický nátěr potrubí DN do 50 mm</t>
  </si>
  <si>
    <t>629354476</t>
  </si>
  <si>
    <t>213</t>
  </si>
  <si>
    <t>783806807</t>
  </si>
  <si>
    <t>Odstranění nátěrů z omítek odstraňovačem nátěrů</t>
  </si>
  <si>
    <t>-1227219260</t>
  </si>
  <si>
    <t>1.np m.č. 109 a 112</t>
  </si>
  <si>
    <t>(4,675+2,1)*2*1,5</t>
  </si>
  <si>
    <t>(2,1+2,7)*2*1,5</t>
  </si>
  <si>
    <t>214</t>
  </si>
  <si>
    <t>783817421</t>
  </si>
  <si>
    <t>Krycí dvojnásobný syntetický nátěr hladkých, zrnitých tenkovrstvých nebo štukových omítek</t>
  </si>
  <si>
    <t>1208526492</t>
  </si>
  <si>
    <t>1.np m.č.109 a 112</t>
  </si>
  <si>
    <t>784</t>
  </si>
  <si>
    <t>Dokončovací práce - malby a tapety</t>
  </si>
  <si>
    <t>215</t>
  </si>
  <si>
    <t>784121001</t>
  </si>
  <si>
    <t>Oškrabání malby v mísnostech v do 3,80 m</t>
  </si>
  <si>
    <t>1656665706</t>
  </si>
  <si>
    <t>1.pp m.č. 001, 002, 003</t>
  </si>
  <si>
    <t>((4,85+6,9+3,5)*2*2,85)+25,75</t>
  </si>
  <si>
    <t>((2,75+5)*2*2,85)+13,19</t>
  </si>
  <si>
    <t>((7+7,235)*2*2,85)+48,81</t>
  </si>
  <si>
    <t>stropy 1.np</t>
  </si>
  <si>
    <t>25,26+14,68+27,11+42,7+27,85+122,68+42,21+9,79</t>
  </si>
  <si>
    <t>11,64+7,24+5,64+4,68+12,35+4,67+28,02+6,63+1,17+1,17</t>
  </si>
  <si>
    <t>2,77+7,18+2,4+1,35+1,62+18,13+5,06+12,4+6,21+1,55+1,19</t>
  </si>
  <si>
    <t>stěny 1.np</t>
  </si>
  <si>
    <t>966,452-34,725</t>
  </si>
  <si>
    <t>stropy 2.np</t>
  </si>
  <si>
    <t>stěny 2.np</t>
  </si>
  <si>
    <t>stropy 3.np</t>
  </si>
  <si>
    <t>stěny 3.np</t>
  </si>
  <si>
    <t>216</t>
  </si>
  <si>
    <t>784211111</t>
  </si>
  <si>
    <t>Dvojnásobné bílé malby ze směsí za mokra velmi dobře oděruvzdorných v místnostech v do 3,80 m</t>
  </si>
  <si>
    <t>-975011882</t>
  </si>
  <si>
    <t>stropy</t>
  </si>
  <si>
    <t>249,72+40,88+29,72+4,53</t>
  </si>
  <si>
    <t>stěny</t>
  </si>
  <si>
    <t>2561,54-34,725+362,53+1,5</t>
  </si>
  <si>
    <t>sdk stropy</t>
  </si>
  <si>
    <t>689,15</t>
  </si>
  <si>
    <t>217</t>
  </si>
  <si>
    <t>784211163</t>
  </si>
  <si>
    <t>Příplatek k cenám 2x maleb ze směsí za mokra oděruvzdorných za barevnou malbu středně sytého odstínu</t>
  </si>
  <si>
    <t>-1344180995</t>
  </si>
  <si>
    <t>1.pp m.č. 001</t>
  </si>
  <si>
    <t>((4,85+6,9+3,5)*2*2,85)</t>
  </si>
  <si>
    <t>787</t>
  </si>
  <si>
    <t>Dokončovací práce - zasklívání</t>
  </si>
  <si>
    <t>218</t>
  </si>
  <si>
    <t>787911111</t>
  </si>
  <si>
    <t>Montáž bezpečnostní fólie na sklo</t>
  </si>
  <si>
    <t>-874778445</t>
  </si>
  <si>
    <t>((2*0,8)+(2*0,8)+0,8)*2</t>
  </si>
  <si>
    <t>219</t>
  </si>
  <si>
    <t>63479019</t>
  </si>
  <si>
    <t>fólie na sklo ochranné a bezpečnostní čirá 82%</t>
  </si>
  <si>
    <t>186760688</t>
  </si>
  <si>
    <t>8*1,03 'Přepočtené koeficientem množství</t>
  </si>
  <si>
    <t>220</t>
  </si>
  <si>
    <t>998787102</t>
  </si>
  <si>
    <t>Přesun hmot tonážní pro zasklívání v objektech v přes 6 do 12 m</t>
  </si>
  <si>
    <t>-175563737</t>
  </si>
  <si>
    <t>SO 02 -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</si>
  <si>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</si>
  <si>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</si>
  <si>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</si>
  <si>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</si>
  <si>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</si>
  <si>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72101</t>
  </si>
  <si>
    <t>Potrubí HT připojovací DN 40</t>
  </si>
  <si>
    <t>1418363918</t>
  </si>
  <si>
    <t>72102</t>
  </si>
  <si>
    <t>Potrubí HT připojovací DN 50</t>
  </si>
  <si>
    <t>1930787222</t>
  </si>
  <si>
    <t>72103</t>
  </si>
  <si>
    <t>Potrubí HT připojovací DN 75</t>
  </si>
  <si>
    <t>-820151535</t>
  </si>
  <si>
    <t>72105</t>
  </si>
  <si>
    <t>Potrubí HT připojovací DN 110</t>
  </si>
  <si>
    <t>-1691759987</t>
  </si>
  <si>
    <t>72106</t>
  </si>
  <si>
    <t>Potrubí KG svislé DN 110</t>
  </si>
  <si>
    <t>-1212373627</t>
  </si>
  <si>
    <t>72107</t>
  </si>
  <si>
    <t>Potrubí KG ležaté DN 110</t>
  </si>
  <si>
    <t>-1900475738</t>
  </si>
  <si>
    <t>72108</t>
  </si>
  <si>
    <t>Potrubí KG svislé DN 125</t>
  </si>
  <si>
    <t>690330935</t>
  </si>
  <si>
    <t>72109</t>
  </si>
  <si>
    <t>Potrubí PVC se zvýšeným útlumem hluku - potrubí dešťové kanalizace DN 110</t>
  </si>
  <si>
    <t>653568393</t>
  </si>
  <si>
    <t>721010</t>
  </si>
  <si>
    <t>Potrubí HT odvětrávací DN 110</t>
  </si>
  <si>
    <t>1547306790</t>
  </si>
  <si>
    <t>721011</t>
  </si>
  <si>
    <t>Izolace potrubí proti hluku do DN 125</t>
  </si>
  <si>
    <t>-1009279246</t>
  </si>
  <si>
    <t>721012</t>
  </si>
  <si>
    <t>Napojení potrubí na odvod kondenzátu VZT</t>
  </si>
  <si>
    <t>-1737886099</t>
  </si>
  <si>
    <t>721013</t>
  </si>
  <si>
    <t>Napojení nových rozvodů na stávající potrubí</t>
  </si>
  <si>
    <t>724680744</t>
  </si>
  <si>
    <t>721014</t>
  </si>
  <si>
    <t>Napojení potrubí na ležaté kameninové potrubí</t>
  </si>
  <si>
    <t>-1900032528</t>
  </si>
  <si>
    <t>721015</t>
  </si>
  <si>
    <t>Objímka pro uchycení DN 110</t>
  </si>
  <si>
    <t>-1393611233</t>
  </si>
  <si>
    <t>721016</t>
  </si>
  <si>
    <t>Čistící kus na potrubí HT 110</t>
  </si>
  <si>
    <t>688333502</t>
  </si>
  <si>
    <t>721017</t>
  </si>
  <si>
    <t>Demontáž stávajícího potrubí PVC vč. likvidace</t>
  </si>
  <si>
    <t>1570125699</t>
  </si>
  <si>
    <t>721018</t>
  </si>
  <si>
    <t>Demontáž stávajícího potrubí z litiny vč. likvidace</t>
  </si>
  <si>
    <t>431075960</t>
  </si>
  <si>
    <t>721019</t>
  </si>
  <si>
    <t>Bourací práce pro rozvody kanalizace vč. odvozu a likvidace suti na skládku</t>
  </si>
  <si>
    <t>kpl</t>
  </si>
  <si>
    <t>-1033828077</t>
  </si>
  <si>
    <t>721020</t>
  </si>
  <si>
    <t>Stavební práce pro vnitřní kanalizaci</t>
  </si>
  <si>
    <t>-775139604</t>
  </si>
  <si>
    <t>721021</t>
  </si>
  <si>
    <t>Zkouška těsnosti kanalizace vodou komplet</t>
  </si>
  <si>
    <t>-122780942</t>
  </si>
  <si>
    <t>721022</t>
  </si>
  <si>
    <t>Přesun hmot pro vnitřní kanalizaci, výšky do 12 m</t>
  </si>
  <si>
    <t>314712248</t>
  </si>
  <si>
    <t>722</t>
  </si>
  <si>
    <t>Zdravotechnika - vnitřní vodovod</t>
  </si>
  <si>
    <t>72201</t>
  </si>
  <si>
    <t xml:space="preserve">Potrubí  PPr 20x2,8 PN16 vč. kolen a odboček</t>
  </si>
  <si>
    <t>-1262329027</t>
  </si>
  <si>
    <t>72202</t>
  </si>
  <si>
    <t xml:space="preserve">Potrubí  PPr 25x3,5 PN16 vč. kolen a odboček</t>
  </si>
  <si>
    <t>469541359</t>
  </si>
  <si>
    <t>72203</t>
  </si>
  <si>
    <t xml:space="preserve">Potrubí  PPr 32x4,4 PN16 vč. kolen a odboček</t>
  </si>
  <si>
    <t>771631914</t>
  </si>
  <si>
    <t>72204</t>
  </si>
  <si>
    <t xml:space="preserve">Potrubí  PPr 40x5,5 PN16 vč. kolen a odboček</t>
  </si>
  <si>
    <t>1748132321</t>
  </si>
  <si>
    <t>72205</t>
  </si>
  <si>
    <t xml:space="preserve">Potrubí  PPr 50x6,9 PN16 vč. kolen a odboček</t>
  </si>
  <si>
    <t>827778966</t>
  </si>
  <si>
    <t>72206</t>
  </si>
  <si>
    <t xml:space="preserve">Potrubí  PPr 63x8,6 PN16 vč. kolen a odboček</t>
  </si>
  <si>
    <t>-1221726812</t>
  </si>
  <si>
    <t>72207</t>
  </si>
  <si>
    <t>Ochrana vodovodního potrubí termoizolačními trubicemi z PE tl do 6 mm DN přes 22 do 32 mm</t>
  </si>
  <si>
    <t>-1114767790</t>
  </si>
  <si>
    <t>72208</t>
  </si>
  <si>
    <t>Ochrana vodovodního potrubí termoizolačními trubicemi z PE tl přes 9 do 13 mm DN přes 22 do 45 mm</t>
  </si>
  <si>
    <t>45846977</t>
  </si>
  <si>
    <t>72209</t>
  </si>
  <si>
    <t>Ochrana vodovodního potrubí termoizolačními trubicemi z PE tl do 6 mm DN přes 32 mm</t>
  </si>
  <si>
    <t>2122532374</t>
  </si>
  <si>
    <t>722010</t>
  </si>
  <si>
    <t>Ochrana vodovodního potrubí termoizolačními trubicemi z PE tl přes 9 do 13 mm DN přes 45 do 63 mm</t>
  </si>
  <si>
    <t>-898179395</t>
  </si>
  <si>
    <t>722011</t>
  </si>
  <si>
    <t>Uzavírací kulové kohouty 25x3,5 PN 16</t>
  </si>
  <si>
    <t>-558100903</t>
  </si>
  <si>
    <t>722012</t>
  </si>
  <si>
    <t>Uzavírací kulové kohouty 32x4,4 PN 16</t>
  </si>
  <si>
    <t>-95879281</t>
  </si>
  <si>
    <t>722013</t>
  </si>
  <si>
    <t xml:space="preserve">Uzavírací kulové kohouty  63x8,6 PN 16</t>
  </si>
  <si>
    <t>667800807</t>
  </si>
  <si>
    <t>722014</t>
  </si>
  <si>
    <t>Nástěnka K 247, pro výtokový ventil G 1/2</t>
  </si>
  <si>
    <t>1922808249</t>
  </si>
  <si>
    <t>722015</t>
  </si>
  <si>
    <t>Rohový ventil výtokový 20x2,8 PN 16</t>
  </si>
  <si>
    <t>-1543860538</t>
  </si>
  <si>
    <t>722016</t>
  </si>
  <si>
    <t>Napojení nových rozvodů na stávající potrubí PPr</t>
  </si>
  <si>
    <t>-953533011</t>
  </si>
  <si>
    <t>722017</t>
  </si>
  <si>
    <t>Napojení nových rozvodů na stávající ocel. Potrubí</t>
  </si>
  <si>
    <t>-2007805678</t>
  </si>
  <si>
    <t>722018</t>
  </si>
  <si>
    <t xml:space="preserve">Objímka pro zavěšení  do DN 1/1''</t>
  </si>
  <si>
    <t>1362740612</t>
  </si>
  <si>
    <t>722019</t>
  </si>
  <si>
    <t xml:space="preserve">Objímka pro zavěšení  do DN 2/1''</t>
  </si>
  <si>
    <t>-1445133311</t>
  </si>
  <si>
    <t>722020</t>
  </si>
  <si>
    <t>Stavební práce pro vnitřní vodovod</t>
  </si>
  <si>
    <t>477109413</t>
  </si>
  <si>
    <t>722021</t>
  </si>
  <si>
    <t>Drobný instalatérský materiál</t>
  </si>
  <si>
    <t>-2100867454</t>
  </si>
  <si>
    <t>722022</t>
  </si>
  <si>
    <t>Demontáž stávajícího potrubí PPr vč. likvidace</t>
  </si>
  <si>
    <t>251991838</t>
  </si>
  <si>
    <t>722023</t>
  </si>
  <si>
    <t>Demontáž stávajícího potrubí z pozink. trubek vč. likvidace</t>
  </si>
  <si>
    <t>1593776541</t>
  </si>
  <si>
    <t>722024</t>
  </si>
  <si>
    <t>Bourací práce pro rozvody vodovodu vč. odvozu a likvidace suti</t>
  </si>
  <si>
    <t>-1203898985</t>
  </si>
  <si>
    <t>722025</t>
  </si>
  <si>
    <t>Proplach a dezinfekce vodovod.potrubí</t>
  </si>
  <si>
    <t>-1158502014</t>
  </si>
  <si>
    <t>722026</t>
  </si>
  <si>
    <t>Zkouška tlaku potrubí</t>
  </si>
  <si>
    <t>-1765269078</t>
  </si>
  <si>
    <t>722027</t>
  </si>
  <si>
    <t>Přesun hmot pro vnitřní vodovod, výšky do 12 m</t>
  </si>
  <si>
    <t>1776218479</t>
  </si>
  <si>
    <t>725</t>
  </si>
  <si>
    <t>Zdravotechnika - zařizovací předměty</t>
  </si>
  <si>
    <t>72501</t>
  </si>
  <si>
    <t>Umyvadlo keramické š. 500 mm na šrouby, bílé, vč. montáže</t>
  </si>
  <si>
    <t>-1615201513</t>
  </si>
  <si>
    <t>72502</t>
  </si>
  <si>
    <t>Sifon umyvadlový nerez</t>
  </si>
  <si>
    <t>191720040</t>
  </si>
  <si>
    <t>72503</t>
  </si>
  <si>
    <t>Umyvadlo pro imobilní na šrouby, bílé vč. montáže</t>
  </si>
  <si>
    <t>-311051335</t>
  </si>
  <si>
    <t>72504</t>
  </si>
  <si>
    <t>Sifon umyvadla pro imobilní nerez</t>
  </si>
  <si>
    <t>9682448</t>
  </si>
  <si>
    <t>72505</t>
  </si>
  <si>
    <t>Madlo u umyvadla bílé - popis viz výkres</t>
  </si>
  <si>
    <t>-1223816145</t>
  </si>
  <si>
    <t>72506</t>
  </si>
  <si>
    <t>Baterie umyvadlová páková stojánková, vč. hadiček</t>
  </si>
  <si>
    <t>-463941135</t>
  </si>
  <si>
    <t>72507</t>
  </si>
  <si>
    <t>Baterie umyvadlová bezdotyková stojánková, vč. hadiček</t>
  </si>
  <si>
    <t>-917492068</t>
  </si>
  <si>
    <t>72508</t>
  </si>
  <si>
    <t>Baterie dřezová páková stojánková, vč. hadiček</t>
  </si>
  <si>
    <t>-7394683</t>
  </si>
  <si>
    <t>72509</t>
  </si>
  <si>
    <t>Montáž baterie umyv.a dřezové stojánkové</t>
  </si>
  <si>
    <t>-628273016</t>
  </si>
  <si>
    <t>725010</t>
  </si>
  <si>
    <t>Sifon ke dřezu plastový bílý</t>
  </si>
  <si>
    <t>1048501162</t>
  </si>
  <si>
    <t>725011</t>
  </si>
  <si>
    <t>Kuchyňská linka dl. 7,75 m + horní skříňky, dodání vč.lednice, dřezu a montáže</t>
  </si>
  <si>
    <t>372905527</t>
  </si>
  <si>
    <t>725012</t>
  </si>
  <si>
    <t>Kuchyňská linka dl. 1,80 m + demontáž + zpětná montáž</t>
  </si>
  <si>
    <t>-823949637</t>
  </si>
  <si>
    <t>725013</t>
  </si>
  <si>
    <t>Kuchyňská linka dl.7,75 m + demontáž + zpětná montáž</t>
  </si>
  <si>
    <t>1166703277</t>
  </si>
  <si>
    <t>725014</t>
  </si>
  <si>
    <t>WC klozet závěsný bílý, s bidetovou sprchou vč.sedáku a montáže</t>
  </si>
  <si>
    <t>-855325220</t>
  </si>
  <si>
    <t>725015</t>
  </si>
  <si>
    <t>Podomítkový modul pro závěsný klozet</t>
  </si>
  <si>
    <t>404519683</t>
  </si>
  <si>
    <t>725016</t>
  </si>
  <si>
    <t>Montáž, napojení a obezdění podomítkového modulu WC</t>
  </si>
  <si>
    <t>-74729536</t>
  </si>
  <si>
    <t>725017</t>
  </si>
  <si>
    <t>Souprava pro předstěnovou montáž</t>
  </si>
  <si>
    <t>-1726100156</t>
  </si>
  <si>
    <t>725018</t>
  </si>
  <si>
    <t>Klozet keramický závěsný na nosné stěny s hlubokým splachováním odpad vodorovný ( pro tělesně postižené )</t>
  </si>
  <si>
    <t>-2054612294</t>
  </si>
  <si>
    <t>725019</t>
  </si>
  <si>
    <t>664292604</t>
  </si>
  <si>
    <t>725020</t>
  </si>
  <si>
    <t xml:space="preserve">Madla u záchodové mísy bílá  - popis viz. výkres</t>
  </si>
  <si>
    <t>302354697</t>
  </si>
  <si>
    <t>725021</t>
  </si>
  <si>
    <t>Výlevka keramická bílá se spodním vývodem</t>
  </si>
  <si>
    <t>1420197085</t>
  </si>
  <si>
    <t>725022</t>
  </si>
  <si>
    <t>Baterie u výlevky nástěnná, prodloužené ramíno</t>
  </si>
  <si>
    <t>-63410594</t>
  </si>
  <si>
    <t>725023</t>
  </si>
  <si>
    <t>Montáž baterie u výlevky nástěnné</t>
  </si>
  <si>
    <t>1128917019</t>
  </si>
  <si>
    <t>725024</t>
  </si>
  <si>
    <t>Vpusť liniová sprchová dl. 600 mm osazená v podlaze - nerez vč. montáže</t>
  </si>
  <si>
    <t>-1770825749</t>
  </si>
  <si>
    <t>725025</t>
  </si>
  <si>
    <t>Sprchová baterie nástěnná + hadice dl. 1,2 m + držák</t>
  </si>
  <si>
    <t>726570938</t>
  </si>
  <si>
    <t>725026</t>
  </si>
  <si>
    <t>Montáž baterie sprchové nástěnné</t>
  </si>
  <si>
    <t>-1605668419</t>
  </si>
  <si>
    <t>725027</t>
  </si>
  <si>
    <t>Zástěna sprchová skleněná v. 1800 mm š. 900 mm posuvná, vč, montáže</t>
  </si>
  <si>
    <t>-230722345</t>
  </si>
  <si>
    <t>725028</t>
  </si>
  <si>
    <t>Napojení na stávající zásobník TUV</t>
  </si>
  <si>
    <t>-213085358</t>
  </si>
  <si>
    <t>725029</t>
  </si>
  <si>
    <t>Napojení pojistného ventilu do kanalizace</t>
  </si>
  <si>
    <t>-1336313468</t>
  </si>
  <si>
    <t>725030</t>
  </si>
  <si>
    <t xml:space="preserve">Vybavení  WC pro imobilní dle výkresové dokumentace</t>
  </si>
  <si>
    <t>-1052380131</t>
  </si>
  <si>
    <t>725031</t>
  </si>
  <si>
    <t>Vybavení WC (2x háček na ručník, držák papíru, štětka, zrcadlo 500x500 mm, odpadkový koš, zásobník mýdla)</t>
  </si>
  <si>
    <t>629117865</t>
  </si>
  <si>
    <t>725032</t>
  </si>
  <si>
    <t>Přesun uskladnění a zpětná montáž ZP z kuchyně do mobilních buněk v exteriéru - předpoklad 2 kontejnery</t>
  </si>
  <si>
    <t>907859285</t>
  </si>
  <si>
    <t>725033</t>
  </si>
  <si>
    <t>Demontáž keramického umyvadla vč. sifonu</t>
  </si>
  <si>
    <t>-1095330943</t>
  </si>
  <si>
    <t>725034</t>
  </si>
  <si>
    <t>Demontáž výlevky keramické komplet</t>
  </si>
  <si>
    <t>-1625040704</t>
  </si>
  <si>
    <t>725035</t>
  </si>
  <si>
    <t>Demontáž stávajícího kombi WC komplet</t>
  </si>
  <si>
    <t>1005019534</t>
  </si>
  <si>
    <t>725036</t>
  </si>
  <si>
    <t>Demontáž nástěnné baterie</t>
  </si>
  <si>
    <t>-2133078402</t>
  </si>
  <si>
    <t>725037</t>
  </si>
  <si>
    <t>Demontáž sprchového koutu komplet</t>
  </si>
  <si>
    <t>1082980805</t>
  </si>
  <si>
    <t>725038</t>
  </si>
  <si>
    <t>Demontáž stávající kuchyňské linky dl. 1,8 m komplet</t>
  </si>
  <si>
    <t>-250053742</t>
  </si>
  <si>
    <t>725039</t>
  </si>
  <si>
    <t>Demontáž stávající plechové vany komplet</t>
  </si>
  <si>
    <t>2013698046</t>
  </si>
  <si>
    <t>725040</t>
  </si>
  <si>
    <t>Odvoz odpadu na skládku do 15 km</t>
  </si>
  <si>
    <t>-1419336590</t>
  </si>
  <si>
    <t>725041</t>
  </si>
  <si>
    <t>Uložení odpadu na skládku - zařizovací předměty</t>
  </si>
  <si>
    <t>-1929926168</t>
  </si>
  <si>
    <t>725042</t>
  </si>
  <si>
    <t>Drobný a pomocný materiál pro napojení ZP, ostatní práce ZTI</t>
  </si>
  <si>
    <t>510821367</t>
  </si>
  <si>
    <t>725043</t>
  </si>
  <si>
    <t>Přesun hmot pro zařizovací předměty, výšky do 12m</t>
  </si>
  <si>
    <t>1827400761</t>
  </si>
  <si>
    <t>725110814</t>
  </si>
  <si>
    <t>Demontáž klozetu Kombi</t>
  </si>
  <si>
    <t>soubor</t>
  </si>
  <si>
    <t>-1722807206</t>
  </si>
  <si>
    <t>3+3+1</t>
  </si>
  <si>
    <t>725210821</t>
  </si>
  <si>
    <t>Demontáž umyvadel bez výtokových armatur</t>
  </si>
  <si>
    <t>-2104784427</t>
  </si>
  <si>
    <t>1+2+2+1+2+2+1</t>
  </si>
  <si>
    <t>725210826</t>
  </si>
  <si>
    <t>Demontáž umývátek bez výtokových armatur</t>
  </si>
  <si>
    <t>839190391</t>
  </si>
  <si>
    <t>1+1</t>
  </si>
  <si>
    <t>725220851</t>
  </si>
  <si>
    <t>Demontáž van akrylátových</t>
  </si>
  <si>
    <t>183689611</t>
  </si>
  <si>
    <t>725240811</t>
  </si>
  <si>
    <t>Demontáž kabin sprchových bez výtokových armatur</t>
  </si>
  <si>
    <t>1759491064</t>
  </si>
  <si>
    <t>725240812</t>
  </si>
  <si>
    <t>Demontáž vaniček sprchových bez výtokových armatur</t>
  </si>
  <si>
    <t>-1001856039</t>
  </si>
  <si>
    <t>725310821</t>
  </si>
  <si>
    <t>Demontáž dřez jednoduchý na ocelové konzole bez výtokových armatur</t>
  </si>
  <si>
    <t>-1224715952</t>
  </si>
  <si>
    <t>725330820</t>
  </si>
  <si>
    <t>Demontáž výlevka diturvitová</t>
  </si>
  <si>
    <t>-52198729</t>
  </si>
  <si>
    <t>721-4</t>
  </si>
  <si>
    <t xml:space="preserve">ZTI - stavební přípomoc </t>
  </si>
  <si>
    <t>hod</t>
  </si>
  <si>
    <t>695186035</t>
  </si>
  <si>
    <t>SO 03 - Vytápění</t>
  </si>
  <si>
    <t xml:space="preserve">    731 - Ústřední vytápění</t>
  </si>
  <si>
    <t xml:space="preserve">    735 - Ústřední vytápění - otopná tělesa</t>
  </si>
  <si>
    <t>731</t>
  </si>
  <si>
    <t>Ústřední vytápění</t>
  </si>
  <si>
    <t>73507</t>
  </si>
  <si>
    <t>"H" šroubení DN 15</t>
  </si>
  <si>
    <t>ks</t>
  </si>
  <si>
    <t>1282917141</t>
  </si>
  <si>
    <t>73508</t>
  </si>
  <si>
    <t>CU potrubí 15x1</t>
  </si>
  <si>
    <t>-1100747572</t>
  </si>
  <si>
    <t>73509</t>
  </si>
  <si>
    <t>CU potrubí 22x1</t>
  </si>
  <si>
    <t>-1179982644</t>
  </si>
  <si>
    <t>731-2</t>
  </si>
  <si>
    <t>Vytápění - stavební přípomoce</t>
  </si>
  <si>
    <t>1719702732</t>
  </si>
  <si>
    <t>735</t>
  </si>
  <si>
    <t>Ústřední vytápění - otopná tělesa</t>
  </si>
  <si>
    <t>735111810</t>
  </si>
  <si>
    <t>Demontáž otopného tělesa litinového článkového</t>
  </si>
  <si>
    <t>1378088462</t>
  </si>
  <si>
    <t>735119140</t>
  </si>
  <si>
    <t>Montáž otopného tělesa litinového článkového</t>
  </si>
  <si>
    <t>977533368</t>
  </si>
  <si>
    <t>70,2</t>
  </si>
  <si>
    <t>73501</t>
  </si>
  <si>
    <t>otopné těleso v č.m. 1.26 do 1.17 - změna pozice vč. připojovacího potrubí, demontáž a montáž</t>
  </si>
  <si>
    <t>1765349761</t>
  </si>
  <si>
    <t>73502</t>
  </si>
  <si>
    <t>otopné těleso v č.m. 1.20 v rámci místnosti - změna pozice vč. připojovacího potrubí, demontáž a montáž</t>
  </si>
  <si>
    <t>-101407644</t>
  </si>
  <si>
    <t>73503</t>
  </si>
  <si>
    <t>otopné těleso v č.m. 1.21 v rámci místnosti - změna pozice vč. připojovacího potrubí, demontáž a montáž</t>
  </si>
  <si>
    <t>41189240</t>
  </si>
  <si>
    <t>73504</t>
  </si>
  <si>
    <t>otopné těleso v č.m. 1.30 v rámci místnosti - změna pozice vč. připojovacího potrubí, demontáž a montáž</t>
  </si>
  <si>
    <t>1855166849</t>
  </si>
  <si>
    <t>73505</t>
  </si>
  <si>
    <t>otopné těleso v č.m. 2.38 pouze demontáž - změna pozice vč. připojovacího potrubí, demontáž a montáž</t>
  </si>
  <si>
    <t>201544380</t>
  </si>
  <si>
    <t>73506</t>
  </si>
  <si>
    <t>termostatická hlavice</t>
  </si>
  <si>
    <t>-1634464344</t>
  </si>
  <si>
    <t>735010</t>
  </si>
  <si>
    <t>22-4140 - č.m. 3.13 - desková otop.tělesa s vestavěným ventilem s integrovaným TRV s omezovačem max. nastaveného průtoku vč. příslušenství</t>
  </si>
  <si>
    <t>-469580114</t>
  </si>
  <si>
    <t>735011</t>
  </si>
  <si>
    <t>22-6120 - č.m. 3.13 - desková otop.tělesa s vestavěným ventilem s integrovaným TRV s omezovačem max. nastaveného průtoku vč. příslušenství</t>
  </si>
  <si>
    <t>-103286896</t>
  </si>
  <si>
    <t>735012</t>
  </si>
  <si>
    <t>21-6060 - č.m. 2.26 - desková otop.tělesa s vestavěným ventilem s integrovaným TRV s omezovačem max. nastaveného průtoku vč. příslušenství</t>
  </si>
  <si>
    <t>-2014088265</t>
  </si>
  <si>
    <t>735013</t>
  </si>
  <si>
    <t>21-6180 - č.m. 2.38 - desková otop.tělesa s vestavěným ventilem s integrovaným TRV s omezovačem max. nastaveného průtoku vč. příslušenství</t>
  </si>
  <si>
    <t>2133818232</t>
  </si>
  <si>
    <t>735191910</t>
  </si>
  <si>
    <t>Napuštění vody do otopných těles</t>
  </si>
  <si>
    <t>1381533251</t>
  </si>
  <si>
    <t>735494811</t>
  </si>
  <si>
    <t>Vypuštění vody z otopných těles</t>
  </si>
  <si>
    <t>-1983533179</t>
  </si>
  <si>
    <t>998735102</t>
  </si>
  <si>
    <t>Přesun hmot tonážní pro otopná tělesa v objektech v přes 6 do 12 m</t>
  </si>
  <si>
    <t>-1084944971</t>
  </si>
  <si>
    <t>SO 04 - Elektroinstalace</t>
  </si>
  <si>
    <t xml:space="preserve">    741 - Elektroinstalace</t>
  </si>
  <si>
    <t xml:space="preserve">      741-1 - Materiál/montáž</t>
  </si>
  <si>
    <t xml:space="preserve">      741-2 - Dodávky včetně montáže</t>
  </si>
  <si>
    <t xml:space="preserve">      741-3 - HZS k elektro</t>
  </si>
  <si>
    <t>741</t>
  </si>
  <si>
    <t>741-1</t>
  </si>
  <si>
    <t>Materiál/montáž</t>
  </si>
  <si>
    <t>Pol1</t>
  </si>
  <si>
    <t>trubka elektroinstalační ohebná dvouplášťová korugovaná (chránička) HDPE+LDPE Typ 40 R=40mm (PO)</t>
  </si>
  <si>
    <t>-961307151</t>
  </si>
  <si>
    <t>Pol2</t>
  </si>
  <si>
    <t>trubka oheb.el.inst. typ 23 R=23mm (PO)</t>
  </si>
  <si>
    <t>1664764565</t>
  </si>
  <si>
    <t>Pol3</t>
  </si>
  <si>
    <t>trubka oheb.el.inst. typ 23 R=16mm (PO)</t>
  </si>
  <si>
    <t>-1004290015</t>
  </si>
  <si>
    <t>Pol4</t>
  </si>
  <si>
    <t>lišta vkládací 40/20</t>
  </si>
  <si>
    <t>1289725523</t>
  </si>
  <si>
    <t>Pol5</t>
  </si>
  <si>
    <t>lišta vkládací 20/20</t>
  </si>
  <si>
    <t>-309047685</t>
  </si>
  <si>
    <t>Pol6</t>
  </si>
  <si>
    <t>krab.přístrojová (1901; KP 68; KZ 3) bez zapojení</t>
  </si>
  <si>
    <t>-1308867266</t>
  </si>
  <si>
    <t>Pol7</t>
  </si>
  <si>
    <t>krab.odboč.s víčkem.svor.(1903;KR 68) kruh.vč.zap.</t>
  </si>
  <si>
    <t>992650448</t>
  </si>
  <si>
    <t>Pol8</t>
  </si>
  <si>
    <t>CYKY-CYKYm 5Cx16 mm2 750V (PU)</t>
  </si>
  <si>
    <t>2101320448</t>
  </si>
  <si>
    <t>Pol9</t>
  </si>
  <si>
    <t>CYKY-CYKYm 5Cx10 mm2 750V (PU)</t>
  </si>
  <si>
    <t>1168718105</t>
  </si>
  <si>
    <t>Pol10</t>
  </si>
  <si>
    <t>CYKY-CYKYm 5Cx6 mm2 750V (PU)</t>
  </si>
  <si>
    <t>1980679909</t>
  </si>
  <si>
    <t>Pol11</t>
  </si>
  <si>
    <t>CYKY-CYKYm 5Cx4 mm2 750V (PU)</t>
  </si>
  <si>
    <t>-942380197</t>
  </si>
  <si>
    <t>Pol12</t>
  </si>
  <si>
    <t>CYKY-CYKYm 5Cx2.5 mm2 750V (PU)</t>
  </si>
  <si>
    <t>1552063760</t>
  </si>
  <si>
    <t>Pol13</t>
  </si>
  <si>
    <t>CYKY-CYKYm 3Cx2.5 mm2 750V (PU)</t>
  </si>
  <si>
    <t>-285981169</t>
  </si>
  <si>
    <t>Pol14</t>
  </si>
  <si>
    <t>CYKY-CYKYm 3Cx1.5 mm2 750V (PU)</t>
  </si>
  <si>
    <t>1086553946</t>
  </si>
  <si>
    <t>Pol15</t>
  </si>
  <si>
    <t>CYKY-CYKYm 3Ax1.5 mm2 750V (PU)</t>
  </si>
  <si>
    <t>2064328775</t>
  </si>
  <si>
    <t>Pol16</t>
  </si>
  <si>
    <t>CYKY-CYKYm 2Ax1.5 mm2 750V (PU)</t>
  </si>
  <si>
    <t>-59132209</t>
  </si>
  <si>
    <t>Pol17</t>
  </si>
  <si>
    <t>CY 6 mm2 750V (PU), zž</t>
  </si>
  <si>
    <t>609095081</t>
  </si>
  <si>
    <t>Pol18</t>
  </si>
  <si>
    <t>UTP Cat. 6(PU)</t>
  </si>
  <si>
    <t>1781885739</t>
  </si>
  <si>
    <t>Pol19</t>
  </si>
  <si>
    <t>CXKE-R(J) 5x1.5 mm2 RE B2S100(PU)</t>
  </si>
  <si>
    <t>-343427943</t>
  </si>
  <si>
    <t>Pol20</t>
  </si>
  <si>
    <t>kabel koaxiální STA</t>
  </si>
  <si>
    <t>-806936673</t>
  </si>
  <si>
    <t>Pol21</t>
  </si>
  <si>
    <t>spín.nást.prost.obyč. 1-pólový - řazení 1</t>
  </si>
  <si>
    <t>2144781539</t>
  </si>
  <si>
    <t>Pol22</t>
  </si>
  <si>
    <t>spín.nást.prost.obyč. 1-pólový - řazení 1 stmívatelný DALI</t>
  </si>
  <si>
    <t>1852853026</t>
  </si>
  <si>
    <t>Pol23</t>
  </si>
  <si>
    <t>přepínač - řazení 6+6 nást.prost.obyč.</t>
  </si>
  <si>
    <t>1069956504</t>
  </si>
  <si>
    <t>Pol24</t>
  </si>
  <si>
    <t>sériový přepínač - řazení 5 nást.prost.obyč.</t>
  </si>
  <si>
    <t>318241654</t>
  </si>
  <si>
    <t>Pol25</t>
  </si>
  <si>
    <t>přepínač - řazení 6 nást.prost.obyč stmívatelný DALI.</t>
  </si>
  <si>
    <t>-1952195659</t>
  </si>
  <si>
    <t>Pol26</t>
  </si>
  <si>
    <t>přepínač - řazení 6 nást.prost.obyč.</t>
  </si>
  <si>
    <t>221057886</t>
  </si>
  <si>
    <t>Pol27</t>
  </si>
  <si>
    <t>přepínač - řazení 7 nást.prost.obyč.</t>
  </si>
  <si>
    <t>-1786114757</t>
  </si>
  <si>
    <t>Pol28</t>
  </si>
  <si>
    <t>pohybové čidlo vnitřní</t>
  </si>
  <si>
    <t>-260383995</t>
  </si>
  <si>
    <t>Pol29</t>
  </si>
  <si>
    <t>spín.400V/25A</t>
  </si>
  <si>
    <t>1391071682</t>
  </si>
  <si>
    <t>Pol30</t>
  </si>
  <si>
    <t>spín.400V/16A</t>
  </si>
  <si>
    <t>59861994</t>
  </si>
  <si>
    <t>Pol31</t>
  </si>
  <si>
    <t>spín.pohybový pro VZT</t>
  </si>
  <si>
    <t>-738933453</t>
  </si>
  <si>
    <t>Pol32</t>
  </si>
  <si>
    <t>zás.polozap./zapuštěné 10/16A 250V 2P+Z .</t>
  </si>
  <si>
    <t>-909168993</t>
  </si>
  <si>
    <t>Pol33</t>
  </si>
  <si>
    <t>zás.polozap./zapuštěné 10/16A 250V 2P+Z .+ svodič p.</t>
  </si>
  <si>
    <t>2004254869</t>
  </si>
  <si>
    <t>Pol34</t>
  </si>
  <si>
    <t>zásuvka 3f 400V/16A</t>
  </si>
  <si>
    <t>1905252309</t>
  </si>
  <si>
    <t>Pol35</t>
  </si>
  <si>
    <t>zás.polozap./zapuštěné DVOJITÁ DATOVÁ</t>
  </si>
  <si>
    <t>126595412</t>
  </si>
  <si>
    <t>Pol36</t>
  </si>
  <si>
    <t>zás.polozap./zapuštěné 10/16A 250V 2P+Z .GO</t>
  </si>
  <si>
    <t>-876090817</t>
  </si>
  <si>
    <t>Pol37</t>
  </si>
  <si>
    <t>tlačítko TOTAL STOP, požární</t>
  </si>
  <si>
    <t>-146358774</t>
  </si>
  <si>
    <t>Pol38</t>
  </si>
  <si>
    <t>zás.polozap./zapuštěné STA koncová</t>
  </si>
  <si>
    <t>-1845851569</t>
  </si>
  <si>
    <t>Pol39</t>
  </si>
  <si>
    <t>Svítidlo přisazené, univerzální optika,1W LED 120 lm BASIC IP41 1h , svítící při výpadku, bílé</t>
  </si>
  <si>
    <t>-1556326346</t>
  </si>
  <si>
    <t>Pol40</t>
  </si>
  <si>
    <t>Svítidlo EXAL12000CM3KOPBD/ND</t>
  </si>
  <si>
    <t>740968594</t>
  </si>
  <si>
    <t>Pol41</t>
  </si>
  <si>
    <t>Svítidlo EXAL12000CM3KOPBD/DALI</t>
  </si>
  <si>
    <t>630277523</t>
  </si>
  <si>
    <t>Pol42</t>
  </si>
  <si>
    <t>Svítidlo EXAL8000CM3KOPBD/DALI</t>
  </si>
  <si>
    <t>-1245935247</t>
  </si>
  <si>
    <t>Pol43</t>
  </si>
  <si>
    <t>Svítidlo EXAL8000CM3KOPBD/ND</t>
  </si>
  <si>
    <t>16954604</t>
  </si>
  <si>
    <t>Pol44</t>
  </si>
  <si>
    <t xml:space="preserve">EXAL6000, kruh 610mm, LED 830, opálový kryt, přisazené, bílé, nestmívatelné Designové kruhové hlíníkové svítidlo </t>
  </si>
  <si>
    <t>-1336937355</t>
  </si>
  <si>
    <t>Pol45</t>
  </si>
  <si>
    <t>KSL4000M3KS/NDNZ KS LED 1200mm, 2x LED , semiopálový kryt, přisazené, LED 3000K, 1</t>
  </si>
  <si>
    <t>555233263</t>
  </si>
  <si>
    <t>Pol46</t>
  </si>
  <si>
    <t>SVÍTIDLO LED PL7000L2W4ND, PŘIS./ZÁV., 53W 7700LM 4000K, IP65, 1575MM, KRYT PC OPÁL</t>
  </si>
  <si>
    <t>-4908341</t>
  </si>
  <si>
    <t>Pol47</t>
  </si>
  <si>
    <t>SVÍTIDLO LED PL5000M2W4ND, PŘIS./ZÁV., 40W 5500LM 4000K, IP65, 1275MM, KRYT PC OPÁL</t>
  </si>
  <si>
    <t>-317368654</t>
  </si>
  <si>
    <t>Pol48</t>
  </si>
  <si>
    <t>FL, 4x LED , 3300lm, 600mm, ALDP + omega profil, přisazené, 3000K, N</t>
  </si>
  <si>
    <t>-1655163038</t>
  </si>
  <si>
    <t>Pol49</t>
  </si>
  <si>
    <t>SPMI LED 1000lm V2, 3000K, Ra80, 250mA nestmívatelné, opálový kryt, bílý rámeček 190mm LED vestavné kruhové svítidlo s opálovým sklem</t>
  </si>
  <si>
    <t>1549855273</t>
  </si>
  <si>
    <t>Pol50</t>
  </si>
  <si>
    <t>Vestavné led svítidlo downlight 20W ND, barva světla teplá bílá 3000°K, index podání barev Ra80, led driver 500mA bez možnosti regulace světelného toku</t>
  </si>
  <si>
    <t>-1808699685</t>
  </si>
  <si>
    <t>Pol51</t>
  </si>
  <si>
    <t>NDNZ Svítidlo BRS, 6x12 LED, 3000 K, kryt opál PMMA, IP40, prům. 375mm,</t>
  </si>
  <si>
    <t>-1942293157</t>
  </si>
  <si>
    <t>Pol52</t>
  </si>
  <si>
    <t>NDSM Svítidlo BRS, 6x12 LED, 3000 K, kryt opál PMMA, IP40, prům. 375mm,</t>
  </si>
  <si>
    <t>-1192126226</t>
  </si>
  <si>
    <t>Pol53</t>
  </si>
  <si>
    <t>ND Svítidlo BRS, 3x12 LED, 3000 K, kryt opál PMMA, IP40, prům. 300mm</t>
  </si>
  <si>
    <t>644329131</t>
  </si>
  <si>
    <t>Pol54</t>
  </si>
  <si>
    <t>NDSM Svítidlo BRS, 3x12 LED, 3000 K, kryt opál PMMA, IP40, prům. 300mm,</t>
  </si>
  <si>
    <t>1898428556</t>
  </si>
  <si>
    <t>Pol55</t>
  </si>
  <si>
    <t>ND Svítidlo BRS, 6x12 LED, 3000 K, kryt opál PC, IP40, prům. 375mm, 7</t>
  </si>
  <si>
    <t>-1498148144</t>
  </si>
  <si>
    <t>Pol56</t>
  </si>
  <si>
    <t>NDSM Svítidlo BRSB, 6x12 LED, 3000 K, kryt opál PMMA, IP44, prům. 375mm</t>
  </si>
  <si>
    <t>1228927525</t>
  </si>
  <si>
    <t>Pol57</t>
  </si>
  <si>
    <t>DALI Svítidlo BRSB, 6x12 LED, 3000 K, kryt opál PMMA, IP44, prům. 375m</t>
  </si>
  <si>
    <t>-605539333</t>
  </si>
  <si>
    <t>741-2</t>
  </si>
  <si>
    <t>Dodávky včetně montáže</t>
  </si>
  <si>
    <t>Pol58</t>
  </si>
  <si>
    <t>rozvaděč RH úpravy a doplnění</t>
  </si>
  <si>
    <t>-1028330598</t>
  </si>
  <si>
    <t>Pol59</t>
  </si>
  <si>
    <t>HLAVNÍ POTENC. PŘÍPOJNICE</t>
  </si>
  <si>
    <t>772305338</t>
  </si>
  <si>
    <t>Pol60</t>
  </si>
  <si>
    <t>rozvaděč R1NP</t>
  </si>
  <si>
    <t>-1392855490</t>
  </si>
  <si>
    <t>Pol61</t>
  </si>
  <si>
    <t>rozvaděč R2NP</t>
  </si>
  <si>
    <t>-19542982</t>
  </si>
  <si>
    <t>Pol62</t>
  </si>
  <si>
    <t>rozvaděč R3NP</t>
  </si>
  <si>
    <t>-309108075</t>
  </si>
  <si>
    <t>Pol63</t>
  </si>
  <si>
    <t>rozvaděč RPR,RS1,RS2,RS3</t>
  </si>
  <si>
    <t>-2093749486</t>
  </si>
  <si>
    <t>Pol64</t>
  </si>
  <si>
    <t>přemístění a úpravy datového rozvaděče</t>
  </si>
  <si>
    <t>-785892284</t>
  </si>
  <si>
    <t>741-3</t>
  </si>
  <si>
    <t>HZS k elektro</t>
  </si>
  <si>
    <t>Pol65</t>
  </si>
  <si>
    <t>demontáž stávajících rozvodů</t>
  </si>
  <si>
    <t>243302198</t>
  </si>
  <si>
    <t>Pol66</t>
  </si>
  <si>
    <t>revize elektro</t>
  </si>
  <si>
    <t>223384907</t>
  </si>
  <si>
    <t>Pol67</t>
  </si>
  <si>
    <t>dokumentace skutečného provedení stavby</t>
  </si>
  <si>
    <t>775426780</t>
  </si>
  <si>
    <t>Pol68</t>
  </si>
  <si>
    <t>podružný materiál, prořez</t>
  </si>
  <si>
    <t>sou</t>
  </si>
  <si>
    <t>-1045197507</t>
  </si>
  <si>
    <t>Pol69</t>
  </si>
  <si>
    <t>sekání, průrazy, odvoz suti</t>
  </si>
  <si>
    <t>1733399755</t>
  </si>
  <si>
    <t>Elektroinstalace - stavební přípomoce</t>
  </si>
  <si>
    <t>-1972403931</t>
  </si>
  <si>
    <t>SO 05 - Vzduchotechnika</t>
  </si>
  <si>
    <t xml:space="preserve">    751 - Vzduchotechnika</t>
  </si>
  <si>
    <t xml:space="preserve">      751-1 - Zařízení č.1 - sociální zařízení 1.np</t>
  </si>
  <si>
    <t xml:space="preserve">      751-2 - Zařízení č.2 - odvětrání výdejny</t>
  </si>
  <si>
    <t xml:space="preserve">      751-3 - Zařízení č.3 - odvětrání recepce</t>
  </si>
  <si>
    <t xml:space="preserve">      751-4 - Zařízení č.4 - sociální zařízení 2.np</t>
  </si>
  <si>
    <t xml:space="preserve">      751-5 - Zařízení č.5 - sociální zařízení 3.np</t>
  </si>
  <si>
    <t xml:space="preserve">      751-6 - Zařízení č.6 - přirozené větrání skladů</t>
  </si>
  <si>
    <t xml:space="preserve">      751-7 - Vzduchotechnika - HZS</t>
  </si>
  <si>
    <t>751</t>
  </si>
  <si>
    <t>751-1</t>
  </si>
  <si>
    <t>Zařízení č.1 - sociální zařízení 1.np</t>
  </si>
  <si>
    <t>001</t>
  </si>
  <si>
    <t>potrubní ultratichý ventilátor d125mm, vč.doběhu</t>
  </si>
  <si>
    <t>-1800909</t>
  </si>
  <si>
    <t>002</t>
  </si>
  <si>
    <t>vsuvná zpětná klapka d125mm</t>
  </si>
  <si>
    <t>212569805</t>
  </si>
  <si>
    <t>003</t>
  </si>
  <si>
    <t>pružná manžeta d125mm</t>
  </si>
  <si>
    <t>-504209667</t>
  </si>
  <si>
    <t>004</t>
  </si>
  <si>
    <t>kovový talířový ventil d125mm</t>
  </si>
  <si>
    <t>-703201340</t>
  </si>
  <si>
    <t>005</t>
  </si>
  <si>
    <t>přetlaková žaluzie d125mm</t>
  </si>
  <si>
    <t>-697123387</t>
  </si>
  <si>
    <t>006</t>
  </si>
  <si>
    <t>spiro potrubí těsné do d125mm; 80% tvarovek</t>
  </si>
  <si>
    <t>1992467047</t>
  </si>
  <si>
    <t>007</t>
  </si>
  <si>
    <t>spiro potrubí těsné do d160mm; 30% tvarovek</t>
  </si>
  <si>
    <t>380052894</t>
  </si>
  <si>
    <t>008</t>
  </si>
  <si>
    <t>syntetický kaučuk tl.20mm</t>
  </si>
  <si>
    <t>-304650911</t>
  </si>
  <si>
    <t>009</t>
  </si>
  <si>
    <t>minerální vata tl.30mm</t>
  </si>
  <si>
    <t>-2050402356</t>
  </si>
  <si>
    <t>010</t>
  </si>
  <si>
    <t>mřížka nad dveřmi 600x150mm</t>
  </si>
  <si>
    <t>-240903082</t>
  </si>
  <si>
    <t>011</t>
  </si>
  <si>
    <t>montážní a těsnící materiál</t>
  </si>
  <si>
    <t>kg</t>
  </si>
  <si>
    <t>1220477076</t>
  </si>
  <si>
    <t>012</t>
  </si>
  <si>
    <t>uvedení do provozu, zaregulování, zprovoznění, zaškolení</t>
  </si>
  <si>
    <t>-1827264978</t>
  </si>
  <si>
    <t>013</t>
  </si>
  <si>
    <t>doprava a přesun hmot</t>
  </si>
  <si>
    <t>-217009722</t>
  </si>
  <si>
    <t>751-2</t>
  </si>
  <si>
    <t>Zařízení č.2 - odvětrání výdejny</t>
  </si>
  <si>
    <t>014</t>
  </si>
  <si>
    <t>rekuperační jednotka, podstropní provedení, Qo=Qp=min. 2600m3/h, min. 250Pa, s protiproudým rekuperátorem s účinností min. 88,3%), (3x400V, 50Hz, max.1,4kW), filtry F7+M5, uzavírací klapky, hmotnost VZT jednotky max. 306kg, kompletní digitální regulace, o</t>
  </si>
  <si>
    <t>-875151343</t>
  </si>
  <si>
    <t>015</t>
  </si>
  <si>
    <t>elektrický potrubní ohřívač 500x250mm, (3x400V, 50Hz, 6kW) - v ceně jednotky</t>
  </si>
  <si>
    <t>555953231</t>
  </si>
  <si>
    <t>016</t>
  </si>
  <si>
    <t>nerezová digestoř 1200x1000x465mm, 1x lamelový odlučovač tuku, horní hrdlo d160mm</t>
  </si>
  <si>
    <t>-399860549</t>
  </si>
  <si>
    <t>017</t>
  </si>
  <si>
    <t>nerezový zákryt 1350x1300x465mm, boční hrdlo d250mm</t>
  </si>
  <si>
    <t>-185168384</t>
  </si>
  <si>
    <t>018</t>
  </si>
  <si>
    <t>požární kouřové čidlo do potrubí vč.vyhodnocovací jednotky</t>
  </si>
  <si>
    <t>1475691656</t>
  </si>
  <si>
    <t>019</t>
  </si>
  <si>
    <t>kruhová textilní vyústka, d280mm, l=3000mm, dvojité zavěšení-nerez</t>
  </si>
  <si>
    <t>1076983184</t>
  </si>
  <si>
    <t>020</t>
  </si>
  <si>
    <t>kruhová textilní vyústka, d280mm, l=4000mm, dvojité zavěšení-nerez</t>
  </si>
  <si>
    <t>2014690457</t>
  </si>
  <si>
    <t>021</t>
  </si>
  <si>
    <t>protidešťová žaluzie 630x630mm, volná ef.plocha min. 0,2m2, barva dle investora</t>
  </si>
  <si>
    <t>1001540742</t>
  </si>
  <si>
    <t>022</t>
  </si>
  <si>
    <t>jádrový tlumič hluku 500x500mm, 1000mm, max.10Pa</t>
  </si>
  <si>
    <t>805915817</t>
  </si>
  <si>
    <t>023</t>
  </si>
  <si>
    <t>jádrový tlumič hluku 500x500mm, 2000mm, max.13Pa</t>
  </si>
  <si>
    <t>984819234</t>
  </si>
  <si>
    <t>024</t>
  </si>
  <si>
    <t>kovový talířový ventil d160mm</t>
  </si>
  <si>
    <t>-1230585788</t>
  </si>
  <si>
    <t>025</t>
  </si>
  <si>
    <t>regulační klapka d160mm-nerez</t>
  </si>
  <si>
    <t>116240950</t>
  </si>
  <si>
    <t>026</t>
  </si>
  <si>
    <t>regulační klapka d250mm-nerez</t>
  </si>
  <si>
    <t>1634854072</t>
  </si>
  <si>
    <t>027</t>
  </si>
  <si>
    <t>regulační klapka d280mm-nerez</t>
  </si>
  <si>
    <t>-602683450</t>
  </si>
  <si>
    <t>028</t>
  </si>
  <si>
    <t>kruhové potrubí do d280mm; 40% tvarovek - nerez</t>
  </si>
  <si>
    <t>2105601743</t>
  </si>
  <si>
    <t>029</t>
  </si>
  <si>
    <t>hranaté potrubí do obvodu 1500mm; 30% tvarovek-nerez</t>
  </si>
  <si>
    <t>-583248685</t>
  </si>
  <si>
    <t>030</t>
  </si>
  <si>
    <t>hranaté potrubí do obvodu 1500mm; 30% tvarovek-pozink</t>
  </si>
  <si>
    <t>-611153384</t>
  </si>
  <si>
    <t>031</t>
  </si>
  <si>
    <t>hranaté potrubí do obvodu 2630mm; 40% tvarovek-pozink</t>
  </si>
  <si>
    <t>-1722398901</t>
  </si>
  <si>
    <t>-19129695</t>
  </si>
  <si>
    <t>-132242659</t>
  </si>
  <si>
    <t>-209494910</t>
  </si>
  <si>
    <t>033</t>
  </si>
  <si>
    <t>177442616</t>
  </si>
  <si>
    <t>034</t>
  </si>
  <si>
    <t>-1249239364</t>
  </si>
  <si>
    <t>751-3</t>
  </si>
  <si>
    <t>Zařízení č.3 - odvětrání recepce</t>
  </si>
  <si>
    <t>035</t>
  </si>
  <si>
    <t>rekuperační jednotka nástěnná, Qo=Qp=100m3/h, účinnost rekuperace min.87%, přívod/odvod vzduchu d100mm, (230V, 50Hz, max. 59W)</t>
  </si>
  <si>
    <t>2136504682</t>
  </si>
  <si>
    <t>036</t>
  </si>
  <si>
    <t>ovladač s variabilní regulací rychlosti</t>
  </si>
  <si>
    <t>-222423528</t>
  </si>
  <si>
    <t>037</t>
  </si>
  <si>
    <t>venkovní mřížka d125mm</t>
  </si>
  <si>
    <t>381791581</t>
  </si>
  <si>
    <t>038</t>
  </si>
  <si>
    <t>spiro potrubí těsné do d125mm; 20% tvarovek</t>
  </si>
  <si>
    <t>-1512636190</t>
  </si>
  <si>
    <t>1220542464</t>
  </si>
  <si>
    <t>828624915</t>
  </si>
  <si>
    <t>-3926720</t>
  </si>
  <si>
    <t>039</t>
  </si>
  <si>
    <t>-297355511</t>
  </si>
  <si>
    <t>040</t>
  </si>
  <si>
    <t>-1003691298</t>
  </si>
  <si>
    <t>751-4</t>
  </si>
  <si>
    <t>Zařízení č.4 - sociální zařízení 2.np</t>
  </si>
  <si>
    <t>1747935972</t>
  </si>
  <si>
    <t>919273657</t>
  </si>
  <si>
    <t>-1114210674</t>
  </si>
  <si>
    <t>041</t>
  </si>
  <si>
    <t>potrubní ultratichý ventilátor d160mm, vč.doběhu</t>
  </si>
  <si>
    <t>-618757766</t>
  </si>
  <si>
    <t>042</t>
  </si>
  <si>
    <t>vsuvná zpětná klapka d160mm</t>
  </si>
  <si>
    <t>1545863326</t>
  </si>
  <si>
    <t>043</t>
  </si>
  <si>
    <t>pružná manžeta d160mm</t>
  </si>
  <si>
    <t>-1707839888</t>
  </si>
  <si>
    <t>-595749323</t>
  </si>
  <si>
    <t>729832129</t>
  </si>
  <si>
    <t>044</t>
  </si>
  <si>
    <t>přetlaková žaluzie d160mm</t>
  </si>
  <si>
    <t>678166891</t>
  </si>
  <si>
    <t>045</t>
  </si>
  <si>
    <t>výfuková protidešťová hlavice d125mm</t>
  </si>
  <si>
    <t>433582704</t>
  </si>
  <si>
    <t>046</t>
  </si>
  <si>
    <t>výfuková protidešťová hlavice d160mm</t>
  </si>
  <si>
    <t>-696575404</t>
  </si>
  <si>
    <t>047</t>
  </si>
  <si>
    <t>záslep d125mm s odvodem kondenzátu 1/2"</t>
  </si>
  <si>
    <t>104973174</t>
  </si>
  <si>
    <t>048</t>
  </si>
  <si>
    <t>záslep d160mm s odvodem kondenzátu 1/2"</t>
  </si>
  <si>
    <t>-1222547238</t>
  </si>
  <si>
    <t>049</t>
  </si>
  <si>
    <t>spiro potrubí těsné do d125mm; 60% tvarovek</t>
  </si>
  <si>
    <t>-328340469</t>
  </si>
  <si>
    <t>-1889801316</t>
  </si>
  <si>
    <t>82933767</t>
  </si>
  <si>
    <t>1541221950</t>
  </si>
  <si>
    <t>-813458751</t>
  </si>
  <si>
    <t>-452722900</t>
  </si>
  <si>
    <t>1714347476</t>
  </si>
  <si>
    <t>050</t>
  </si>
  <si>
    <t>-2090463432</t>
  </si>
  <si>
    <t>051</t>
  </si>
  <si>
    <t>nástřik VZT potrubí v exteriéru do D160mm</t>
  </si>
  <si>
    <t>-2092984871</t>
  </si>
  <si>
    <t>751-5</t>
  </si>
  <si>
    <t>Zařízení č.5 - sociální zařízení 3.np</t>
  </si>
  <si>
    <t>778891124</t>
  </si>
  <si>
    <t>-1838812383</t>
  </si>
  <si>
    <t>914190419</t>
  </si>
  <si>
    <t>-2035150827</t>
  </si>
  <si>
    <t>1809717042</t>
  </si>
  <si>
    <t>052</t>
  </si>
  <si>
    <t>spiro potrubí těsné do d125mm; 30% tvarovek</t>
  </si>
  <si>
    <t>880964671</t>
  </si>
  <si>
    <t>751926756</t>
  </si>
  <si>
    <t>-614507114</t>
  </si>
  <si>
    <t>-1322592734</t>
  </si>
  <si>
    <t>053</t>
  </si>
  <si>
    <t>726997339</t>
  </si>
  <si>
    <t>054</t>
  </si>
  <si>
    <t>694400980</t>
  </si>
  <si>
    <t>751-6</t>
  </si>
  <si>
    <t>Zařízení č.6 - přirozené větrání skladů</t>
  </si>
  <si>
    <t>055</t>
  </si>
  <si>
    <t>větrací mřížka d125mm</t>
  </si>
  <si>
    <t>-1120944746</t>
  </si>
  <si>
    <t>056</t>
  </si>
  <si>
    <t>větrací mřížka d160mm</t>
  </si>
  <si>
    <t>-1606628680</t>
  </si>
  <si>
    <t>057</t>
  </si>
  <si>
    <t>spiro potrubí těsné do d160mm; 5% tvarovek</t>
  </si>
  <si>
    <t>-1797861917</t>
  </si>
  <si>
    <t>-1897354178</t>
  </si>
  <si>
    <t>1728499945</t>
  </si>
  <si>
    <t>-257191157</t>
  </si>
  <si>
    <t>058</t>
  </si>
  <si>
    <t>204147136</t>
  </si>
  <si>
    <t>751-7</t>
  </si>
  <si>
    <t>Vzduchotechnika - HZS</t>
  </si>
  <si>
    <t>059</t>
  </si>
  <si>
    <t>dodavatelská dokumentace</t>
  </si>
  <si>
    <t>-172947649</t>
  </si>
  <si>
    <t>060</t>
  </si>
  <si>
    <t>dokumenace skutečného provedení</t>
  </si>
  <si>
    <t>502862631</t>
  </si>
  <si>
    <t>Vzduchotechnika - stavební přípomoce</t>
  </si>
  <si>
    <t>-1705401820</t>
  </si>
  <si>
    <t>SO 06 - VRN</t>
  </si>
  <si>
    <t>VRN - Vedlejší rozpočtové náklady</t>
  </si>
  <si>
    <t xml:space="preserve">    VRN1 - Průzkumné, geodetické a projektové práce</t>
  </si>
  <si>
    <t>Vedlejší rozpočtové náklady</t>
  </si>
  <si>
    <t>030001000</t>
  </si>
  <si>
    <t>Zařízení staveniště, čištění komunikací, územní vlivy, BOZP apod</t>
  </si>
  <si>
    <t>CS ÚRS 2020 01</t>
  </si>
  <si>
    <t>1024</t>
  </si>
  <si>
    <t>-1996445106</t>
  </si>
  <si>
    <t>VRN1</t>
  </si>
  <si>
    <t>Průzkumné, geodetické a projektové práce</t>
  </si>
  <si>
    <t>013254000</t>
  </si>
  <si>
    <t>Dokumentace skutečného provedení stavby</t>
  </si>
  <si>
    <t>519894314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</si>
</sst>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LS2022-014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administrativní části domova pro seniory - Spáleniště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Cheb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7. 2. 2022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Karlovarský kraj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Pavel Kodýtek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Sadílek Ladislav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ROUND(SUM(AG95:AG100),2)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ROUND(SUM(AS95:AS100),2)</f>
        <v>0</v>
      </c>
      <c r="AT94" s="115">
        <f>ROUND(SUM(AV94:AW94),2)</f>
        <v>0</v>
      </c>
      <c r="AU94" s="116">
        <f>ROUND(SUM(AU95:AU100),5)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ROUND(SUM(AZ95:AZ100),2)</f>
        <v>0</v>
      </c>
      <c r="BA94" s="115">
        <f>ROUND(SUM(BA95:BA100),2)</f>
        <v>0</v>
      </c>
      <c r="BB94" s="115">
        <f>ROUND(SUM(BB95:BB100),2)</f>
        <v>0</v>
      </c>
      <c r="BC94" s="115">
        <f>ROUND(SUM(BC95:BC100),2)</f>
        <v>0</v>
      </c>
      <c r="BD94" s="117">
        <f>ROUND(SUM(BD95:BD100),2)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'SO 01 - Stavební část'!P133</f>
        <v>0</v>
      </c>
      <c r="AV95" s="129">
        <f>'SO 01 - Stavební část'!J33</f>
        <v>0</v>
      </c>
      <c r="AW95" s="129">
        <f>'SO 01 - Stavební část'!J34</f>
        <v>0</v>
      </c>
      <c r="AX95" s="129">
        <f>'SO 01 - Stavební část'!J35</f>
        <v>0</v>
      </c>
      <c r="AY95" s="129">
        <f>'SO 01 - Stavební část'!J36</f>
        <v>0</v>
      </c>
      <c r="AZ95" s="129">
        <f>'SO 01 - Stavební část'!F33</f>
        <v>0</v>
      </c>
      <c r="BA95" s="129">
        <f>'SO 01 - Stavební část'!F34</f>
        <v>0</v>
      </c>
      <c r="BB95" s="129">
        <f>'SO 01 - Stavební část'!F35</f>
        <v>0</v>
      </c>
      <c r="BC95" s="129">
        <f>'SO 01 - Stavební část'!F36</f>
        <v>0</v>
      </c>
      <c r="BD95" s="131">
        <f>'SO 01 - Stavební část'!F37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85</v>
      </c>
    </row>
    <row r="96" s="7" customFormat="1" ht="16.5" customHeight="1">
      <c r="A96" s="120" t="s">
        <v>81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02 - ZTI'!J30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'SO 02 - ZTI'!P120</f>
        <v>0</v>
      </c>
      <c r="AV96" s="129">
        <f>'SO 02 - ZTI'!J33</f>
        <v>0</v>
      </c>
      <c r="AW96" s="129">
        <f>'SO 02 - ZTI'!J34</f>
        <v>0</v>
      </c>
      <c r="AX96" s="129">
        <f>'SO 02 - ZTI'!J35</f>
        <v>0</v>
      </c>
      <c r="AY96" s="129">
        <f>'SO 02 - ZTI'!J36</f>
        <v>0</v>
      </c>
      <c r="AZ96" s="129">
        <f>'SO 02 - ZTI'!F33</f>
        <v>0</v>
      </c>
      <c r="BA96" s="129">
        <f>'SO 02 - ZTI'!F34</f>
        <v>0</v>
      </c>
      <c r="BB96" s="129">
        <f>'SO 02 - ZTI'!F35</f>
        <v>0</v>
      </c>
      <c r="BC96" s="129">
        <f>'SO 02 - ZTI'!F36</f>
        <v>0</v>
      </c>
      <c r="BD96" s="131">
        <f>'SO 02 - ZTI'!F37</f>
        <v>0</v>
      </c>
      <c r="BE96" s="7"/>
      <c r="BT96" s="132" t="s">
        <v>85</v>
      </c>
      <c r="BV96" s="132" t="s">
        <v>79</v>
      </c>
      <c r="BW96" s="132" t="s">
        <v>89</v>
      </c>
      <c r="BX96" s="132" t="s">
        <v>5</v>
      </c>
      <c r="CL96" s="132" t="s">
        <v>1</v>
      </c>
      <c r="CM96" s="132" t="s">
        <v>85</v>
      </c>
    </row>
    <row r="97" s="7" customFormat="1" ht="16.5" customHeight="1">
      <c r="A97" s="120" t="s">
        <v>81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03 - Vytápění'!J30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'SO 03 - Vytápění'!P119</f>
        <v>0</v>
      </c>
      <c r="AV97" s="129">
        <f>'SO 03 - Vytápění'!J33</f>
        <v>0</v>
      </c>
      <c r="AW97" s="129">
        <f>'SO 03 - Vytápění'!J34</f>
        <v>0</v>
      </c>
      <c r="AX97" s="129">
        <f>'SO 03 - Vytápění'!J35</f>
        <v>0</v>
      </c>
      <c r="AY97" s="129">
        <f>'SO 03 - Vytápění'!J36</f>
        <v>0</v>
      </c>
      <c r="AZ97" s="129">
        <f>'SO 03 - Vytápění'!F33</f>
        <v>0</v>
      </c>
      <c r="BA97" s="129">
        <f>'SO 03 - Vytápění'!F34</f>
        <v>0</v>
      </c>
      <c r="BB97" s="129">
        <f>'SO 03 - Vytápění'!F35</f>
        <v>0</v>
      </c>
      <c r="BC97" s="129">
        <f>'SO 03 - Vytápění'!F36</f>
        <v>0</v>
      </c>
      <c r="BD97" s="131">
        <f>'SO 03 - Vytápění'!F37</f>
        <v>0</v>
      </c>
      <c r="BE97" s="7"/>
      <c r="BT97" s="132" t="s">
        <v>85</v>
      </c>
      <c r="BV97" s="132" t="s">
        <v>79</v>
      </c>
      <c r="BW97" s="132" t="s">
        <v>92</v>
      </c>
      <c r="BX97" s="132" t="s">
        <v>5</v>
      </c>
      <c r="CL97" s="132" t="s">
        <v>1</v>
      </c>
      <c r="CM97" s="132" t="s">
        <v>85</v>
      </c>
    </row>
    <row r="98" s="7" customFormat="1" ht="16.5" customHeight="1">
      <c r="A98" s="120" t="s">
        <v>81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04 - Elektroinstalace'!J30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84</v>
      </c>
      <c r="AR98" s="127"/>
      <c r="AS98" s="128">
        <v>0</v>
      </c>
      <c r="AT98" s="129">
        <f>ROUND(SUM(AV98:AW98),2)</f>
        <v>0</v>
      </c>
      <c r="AU98" s="130">
        <f>'SO 04 - Elektroinstalace'!P121</f>
        <v>0</v>
      </c>
      <c r="AV98" s="129">
        <f>'SO 04 - Elektroinstalace'!J33</f>
        <v>0</v>
      </c>
      <c r="AW98" s="129">
        <f>'SO 04 - Elektroinstalace'!J34</f>
        <v>0</v>
      </c>
      <c r="AX98" s="129">
        <f>'SO 04 - Elektroinstalace'!J35</f>
        <v>0</v>
      </c>
      <c r="AY98" s="129">
        <f>'SO 04 - Elektroinstalace'!J36</f>
        <v>0</v>
      </c>
      <c r="AZ98" s="129">
        <f>'SO 04 - Elektroinstalace'!F33</f>
        <v>0</v>
      </c>
      <c r="BA98" s="129">
        <f>'SO 04 - Elektroinstalace'!F34</f>
        <v>0</v>
      </c>
      <c r="BB98" s="129">
        <f>'SO 04 - Elektroinstalace'!F35</f>
        <v>0</v>
      </c>
      <c r="BC98" s="129">
        <f>'SO 04 - Elektroinstalace'!F36</f>
        <v>0</v>
      </c>
      <c r="BD98" s="131">
        <f>'SO 04 - Elektroinstalace'!F37</f>
        <v>0</v>
      </c>
      <c r="BE98" s="7"/>
      <c r="BT98" s="132" t="s">
        <v>85</v>
      </c>
      <c r="BV98" s="132" t="s">
        <v>79</v>
      </c>
      <c r="BW98" s="132" t="s">
        <v>95</v>
      </c>
      <c r="BX98" s="132" t="s">
        <v>5</v>
      </c>
      <c r="CL98" s="132" t="s">
        <v>1</v>
      </c>
      <c r="CM98" s="132" t="s">
        <v>85</v>
      </c>
    </row>
    <row r="99" s="7" customFormat="1" ht="16.5" customHeight="1">
      <c r="A99" s="120" t="s">
        <v>81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05 - Vzduchotechnika'!J30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84</v>
      </c>
      <c r="AR99" s="127"/>
      <c r="AS99" s="128">
        <v>0</v>
      </c>
      <c r="AT99" s="129">
        <f>ROUND(SUM(AV99:AW99),2)</f>
        <v>0</v>
      </c>
      <c r="AU99" s="130">
        <f>'SO 05 - Vzduchotechnika'!P125</f>
        <v>0</v>
      </c>
      <c r="AV99" s="129">
        <f>'SO 05 - Vzduchotechnika'!J33</f>
        <v>0</v>
      </c>
      <c r="AW99" s="129">
        <f>'SO 05 - Vzduchotechnika'!J34</f>
        <v>0</v>
      </c>
      <c r="AX99" s="129">
        <f>'SO 05 - Vzduchotechnika'!J35</f>
        <v>0</v>
      </c>
      <c r="AY99" s="129">
        <f>'SO 05 - Vzduchotechnika'!J36</f>
        <v>0</v>
      </c>
      <c r="AZ99" s="129">
        <f>'SO 05 - Vzduchotechnika'!F33</f>
        <v>0</v>
      </c>
      <c r="BA99" s="129">
        <f>'SO 05 - Vzduchotechnika'!F34</f>
        <v>0</v>
      </c>
      <c r="BB99" s="129">
        <f>'SO 05 - Vzduchotechnika'!F35</f>
        <v>0</v>
      </c>
      <c r="BC99" s="129">
        <f>'SO 05 - Vzduchotechnika'!F36</f>
        <v>0</v>
      </c>
      <c r="BD99" s="131">
        <f>'SO 05 - Vzduchotechnika'!F37</f>
        <v>0</v>
      </c>
      <c r="BE99" s="7"/>
      <c r="BT99" s="132" t="s">
        <v>85</v>
      </c>
      <c r="BV99" s="132" t="s">
        <v>79</v>
      </c>
      <c r="BW99" s="132" t="s">
        <v>98</v>
      </c>
      <c r="BX99" s="132" t="s">
        <v>5</v>
      </c>
      <c r="CL99" s="132" t="s">
        <v>1</v>
      </c>
      <c r="CM99" s="132" t="s">
        <v>85</v>
      </c>
    </row>
    <row r="100" s="7" customFormat="1" ht="16.5" customHeight="1">
      <c r="A100" s="120" t="s">
        <v>81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 06 - VRN'!J30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84</v>
      </c>
      <c r="AR100" s="127"/>
      <c r="AS100" s="133">
        <v>0</v>
      </c>
      <c r="AT100" s="134">
        <f>ROUND(SUM(AV100:AW100),2)</f>
        <v>0</v>
      </c>
      <c r="AU100" s="135">
        <f>'SO 06 - VRN'!P118</f>
        <v>0</v>
      </c>
      <c r="AV100" s="134">
        <f>'SO 06 - VRN'!J33</f>
        <v>0</v>
      </c>
      <c r="AW100" s="134">
        <f>'SO 06 - VRN'!J34</f>
        <v>0</v>
      </c>
      <c r="AX100" s="134">
        <f>'SO 06 - VRN'!J35</f>
        <v>0</v>
      </c>
      <c r="AY100" s="134">
        <f>'SO 06 - VRN'!J36</f>
        <v>0</v>
      </c>
      <c r="AZ100" s="134">
        <f>'SO 06 - VRN'!F33</f>
        <v>0</v>
      </c>
      <c r="BA100" s="134">
        <f>'SO 06 - VRN'!F34</f>
        <v>0</v>
      </c>
      <c r="BB100" s="134">
        <f>'SO 06 - VRN'!F35</f>
        <v>0</v>
      </c>
      <c r="BC100" s="134">
        <f>'SO 06 - VRN'!F36</f>
        <v>0</v>
      </c>
      <c r="BD100" s="136">
        <f>'SO 06 - VRN'!F37</f>
        <v>0</v>
      </c>
      <c r="BE100" s="7"/>
      <c r="BT100" s="132" t="s">
        <v>85</v>
      </c>
      <c r="BV100" s="132" t="s">
        <v>79</v>
      </c>
      <c r="BW100" s="132" t="s">
        <v>101</v>
      </c>
      <c r="BX100" s="132" t="s">
        <v>5</v>
      </c>
      <c r="CL100" s="132" t="s">
        <v>1</v>
      </c>
      <c r="CM100" s="132" t="s">
        <v>85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E0GAXdLZvx7Jo4W6im7EVrZsiOGx5881HYajXwu2nbZ7PJDYGaGQTPG80rpKLnxr1CQ1wbXyc4xKGuPvIlftpw==" hashValue="S51nEQD/PaEBKExkOqxsnIg8wCu02Gb+8P7x6Tt4xiCmhO6Y+uv4/pZJCfXO9hLMe6LkDM0Ii/rqZQwzM3QWdw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Stavební část'!C2" display="/"/>
    <hyperlink ref="A96" location="'SO 02 - ZTI'!C2" display="/"/>
    <hyperlink ref="A97" location="'SO 03 - Vytápění'!C2" display="/"/>
    <hyperlink ref="A98" location="'SO 04 - Elektroinstalace'!C2" display="/"/>
    <hyperlink ref="A99" location="'SO 05 - Vzduchotechnika'!C2" display="/"/>
    <hyperlink ref="A100" location="'SO 06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administrativní části domova pro seniory - Spáleniště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7. 2. 2022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ROUND((SUM(BE133:BE1433)),  2)</f>
        <v>0</v>
      </c>
      <c r="G33" s="39"/>
      <c r="H33" s="39"/>
      <c r="I33" s="156">
        <v>0.20999999999999999</v>
      </c>
      <c r="J33" s="155">
        <f>ROUND(((SUM(BE133:BE1433))*I33),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ROUND((SUM(BF133:BF1433)),  2)</f>
        <v>0</v>
      </c>
      <c r="G34" s="39"/>
      <c r="H34" s="39"/>
      <c r="I34" s="156">
        <v>0.14999999999999999</v>
      </c>
      <c r="J34" s="155">
        <f>ROUND(((SUM(BF133:BF1433))*I34),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ROUND((SUM(BG133:BG1433)),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ROUND((SUM(BH133:BH1433)),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ROUND((SUM(BI133:BI1433)),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administrativní části domova pro seniory - Spáleniště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7. 2. 2022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Karlovarský kraj</v>
      </c>
      <c r="G91" s="41"/>
      <c r="H91" s="41"/>
      <c r="I91" s="33" t="s">
        <v>30</v>
      </c>
      <c r="J91" s="37" t="str">
        <f>E21</f>
        <v>ing. Pavel Kodýtek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Sadílek Ladislav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J134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J135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J221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89"/>
      <c r="J100" s="190">
        <f>J428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89"/>
      <c r="J101" s="190">
        <f>J621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115</v>
      </c>
      <c r="E102" s="189"/>
      <c r="F102" s="189"/>
      <c r="G102" s="189"/>
      <c r="H102" s="189"/>
      <c r="I102" s="189"/>
      <c r="J102" s="190">
        <f>J629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116</v>
      </c>
      <c r="E103" s="183"/>
      <c r="F103" s="183"/>
      <c r="G103" s="183"/>
      <c r="H103" s="183"/>
      <c r="I103" s="183"/>
      <c r="J103" s="184">
        <f>J631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117</v>
      </c>
      <c r="E104" s="189"/>
      <c r="F104" s="189"/>
      <c r="G104" s="189"/>
      <c r="H104" s="189"/>
      <c r="I104" s="189"/>
      <c r="J104" s="190">
        <f>J632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118</v>
      </c>
      <c r="E105" s="189"/>
      <c r="F105" s="189"/>
      <c r="G105" s="189"/>
      <c r="H105" s="189"/>
      <c r="I105" s="189"/>
      <c r="J105" s="190">
        <f>J717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119</v>
      </c>
      <c r="E106" s="189"/>
      <c r="F106" s="189"/>
      <c r="G106" s="189"/>
      <c r="H106" s="189"/>
      <c r="I106" s="189"/>
      <c r="J106" s="190">
        <f>J938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120</v>
      </c>
      <c r="E107" s="189"/>
      <c r="F107" s="189"/>
      <c r="G107" s="189"/>
      <c r="H107" s="189"/>
      <c r="I107" s="189"/>
      <c r="J107" s="190">
        <f>J956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121</v>
      </c>
      <c r="E108" s="189"/>
      <c r="F108" s="189"/>
      <c r="G108" s="189"/>
      <c r="H108" s="189"/>
      <c r="I108" s="189"/>
      <c r="J108" s="190">
        <f>J1065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122</v>
      </c>
      <c r="E109" s="189"/>
      <c r="F109" s="189"/>
      <c r="G109" s="189"/>
      <c r="H109" s="189"/>
      <c r="I109" s="189"/>
      <c r="J109" s="190">
        <f>J1069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123</v>
      </c>
      <c r="E110" s="189"/>
      <c r="F110" s="189"/>
      <c r="G110" s="189"/>
      <c r="H110" s="189"/>
      <c r="I110" s="189"/>
      <c r="J110" s="190">
        <f>J1176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124</v>
      </c>
      <c r="E111" s="189"/>
      <c r="F111" s="189"/>
      <c r="G111" s="189"/>
      <c r="H111" s="189"/>
      <c r="I111" s="189"/>
      <c r="J111" s="190">
        <f>J1305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125</v>
      </c>
      <c r="E112" s="189"/>
      <c r="F112" s="189"/>
      <c r="G112" s="189"/>
      <c r="H112" s="189"/>
      <c r="I112" s="189"/>
      <c r="J112" s="190">
        <f>J1382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126</v>
      </c>
      <c r="E113" s="189"/>
      <c r="F113" s="189"/>
      <c r="G113" s="189"/>
      <c r="H113" s="189"/>
      <c r="I113" s="189"/>
      <c r="J113" s="190">
        <f>J1428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75" t="str">
        <f>E7</f>
        <v>Rekonstrukce administrativní části domova pro seniory - Spáleniště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103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SO 01 - Stavební část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>Cheb</v>
      </c>
      <c r="G127" s="41"/>
      <c r="H127" s="41"/>
      <c r="I127" s="33" t="s">
        <v>22</v>
      </c>
      <c r="J127" s="80" t="str">
        <f>IF(J12="","",J12)</f>
        <v>7. 2. 2022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E15</f>
        <v>Karlovarský kraj</v>
      </c>
      <c r="G129" s="41"/>
      <c r="H129" s="41"/>
      <c r="I129" s="33" t="s">
        <v>30</v>
      </c>
      <c r="J129" s="37" t="str">
        <f>E21</f>
        <v>ing. Pavel Kodýtek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IF(E18="","",E18)</f>
        <v>Vyplň údaj</v>
      </c>
      <c r="G130" s="41"/>
      <c r="H130" s="41"/>
      <c r="I130" s="33" t="s">
        <v>33</v>
      </c>
      <c r="J130" s="37" t="str">
        <f>E24</f>
        <v>Sadílek Ladislav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92"/>
      <c r="B132" s="193"/>
      <c r="C132" s="194" t="s">
        <v>128</v>
      </c>
      <c r="D132" s="195" t="s">
        <v>62</v>
      </c>
      <c r="E132" s="195" t="s">
        <v>58</v>
      </c>
      <c r="F132" s="195" t="s">
        <v>59</v>
      </c>
      <c r="G132" s="195" t="s">
        <v>129</v>
      </c>
      <c r="H132" s="195" t="s">
        <v>130</v>
      </c>
      <c r="I132" s="195" t="s">
        <v>131</v>
      </c>
      <c r="J132" s="195" t="s">
        <v>107</v>
      </c>
      <c r="K132" s="196" t="s">
        <v>132</v>
      </c>
      <c r="L132" s="197"/>
      <c r="M132" s="101" t="s">
        <v>1</v>
      </c>
      <c r="N132" s="102" t="s">
        <v>41</v>
      </c>
      <c r="O132" s="102" t="s">
        <v>133</v>
      </c>
      <c r="P132" s="102" t="s">
        <v>134</v>
      </c>
      <c r="Q132" s="102" t="s">
        <v>135</v>
      </c>
      <c r="R132" s="102" t="s">
        <v>136</v>
      </c>
      <c r="S132" s="102" t="s">
        <v>137</v>
      </c>
      <c r="T132" s="103" t="s">
        <v>138</v>
      </c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</row>
    <row r="133" s="2" customFormat="1" ht="22.8" customHeight="1">
      <c r="A133" s="39"/>
      <c r="B133" s="40"/>
      <c r="C133" s="108" t="s">
        <v>139</v>
      </c>
      <c r="D133" s="41"/>
      <c r="E133" s="41"/>
      <c r="F133" s="41"/>
      <c r="G133" s="41"/>
      <c r="H133" s="41"/>
      <c r="I133" s="41"/>
      <c r="J133" s="198">
        <f>BK133</f>
        <v>0</v>
      </c>
      <c r="K133" s="41"/>
      <c r="L133" s="45"/>
      <c r="M133" s="104"/>
      <c r="N133" s="199"/>
      <c r="O133" s="105"/>
      <c r="P133" s="200">
        <f>P134+P631</f>
        <v>0</v>
      </c>
      <c r="Q133" s="105"/>
      <c r="R133" s="200">
        <f>R134+R631</f>
        <v>91.108273910000008</v>
      </c>
      <c r="S133" s="105"/>
      <c r="T133" s="201">
        <f>T134+T631</f>
        <v>89.671224060000014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109</v>
      </c>
      <c r="BK133" s="202">
        <f>BK134+BK631</f>
        <v>0</v>
      </c>
    </row>
    <row r="134" s="12" customFormat="1" ht="25.92" customHeight="1">
      <c r="A134" s="12"/>
      <c r="B134" s="203"/>
      <c r="C134" s="204"/>
      <c r="D134" s="205" t="s">
        <v>76</v>
      </c>
      <c r="E134" s="206" t="s">
        <v>140</v>
      </c>
      <c r="F134" s="206" t="s">
        <v>141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P135+P221+P428+P621+P629</f>
        <v>0</v>
      </c>
      <c r="Q134" s="211"/>
      <c r="R134" s="212">
        <f>R135+R221+R428+R621+R629</f>
        <v>49.080911760000006</v>
      </c>
      <c r="S134" s="211"/>
      <c r="T134" s="213">
        <f>T135+T221+T428+T621+T629</f>
        <v>56.441158000000001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85</v>
      </c>
      <c r="AT134" s="215" t="s">
        <v>76</v>
      </c>
      <c r="AU134" s="215" t="s">
        <v>77</v>
      </c>
      <c r="AY134" s="214" t="s">
        <v>142</v>
      </c>
      <c r="BK134" s="216">
        <f>BK135+BK221+BK428+BK621+BK629</f>
        <v>0</v>
      </c>
    </row>
    <row r="135" s="12" customFormat="1" ht="22.8" customHeight="1">
      <c r="A135" s="12"/>
      <c r="B135" s="203"/>
      <c r="C135" s="204"/>
      <c r="D135" s="205" t="s">
        <v>76</v>
      </c>
      <c r="E135" s="217" t="s">
        <v>143</v>
      </c>
      <c r="F135" s="217" t="s">
        <v>144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SUM(P136:P220)</f>
        <v>0</v>
      </c>
      <c r="Q135" s="211"/>
      <c r="R135" s="212">
        <f>SUM(R136:R220)</f>
        <v>10.99802186</v>
      </c>
      <c r="S135" s="211"/>
      <c r="T135" s="213">
        <f>SUM(T136:T220)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85</v>
      </c>
      <c r="AT135" s="215" t="s">
        <v>76</v>
      </c>
      <c r="AU135" s="215" t="s">
        <v>85</v>
      </c>
      <c r="AY135" s="214" t="s">
        <v>142</v>
      </c>
      <c r="BK135" s="216">
        <f>SUM(BK136:BK220)</f>
        <v>0</v>
      </c>
    </row>
    <row r="136" s="2" customFormat="1" ht="33" customHeight="1">
      <c r="A136" s="39"/>
      <c r="B136" s="40"/>
      <c r="C136" s="219" t="s">
        <v>85</v>
      </c>
      <c r="D136" s="219" t="s">
        <v>145</v>
      </c>
      <c r="E136" s="220" t="s">
        <v>146</v>
      </c>
      <c r="F136" s="221" t="s">
        <v>147</v>
      </c>
      <c r="G136" s="222" t="s">
        <v>148</v>
      </c>
      <c r="H136" s="223">
        <v>13.859999999999999</v>
      </c>
      <c r="I136" s="224"/>
      <c r="J136" s="225">
        <f>ROUND(I136*H136,2)</f>
        <v>0</v>
      </c>
      <c r="K136" s="221" t="s">
        <v>149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0.16930999999999999</v>
      </c>
      <c r="R136" s="228">
        <f>Q136*H136</f>
        <v>2.3466365999999996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150</v>
      </c>
      <c r="AT136" s="230" t="s">
        <v>145</v>
      </c>
      <c r="AU136" s="230" t="s">
        <v>151</v>
      </c>
      <c r="AY136" s="18" t="s">
        <v>142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151</v>
      </c>
      <c r="BK136" s="231">
        <f>ROUND(I136*H136,2)</f>
        <v>0</v>
      </c>
      <c r="BL136" s="18" t="s">
        <v>150</v>
      </c>
      <c r="BM136" s="230" t="s">
        <v>152</v>
      </c>
    </row>
    <row r="137" s="13" customFormat="1">
      <c r="A137" s="13"/>
      <c r="B137" s="232"/>
      <c r="C137" s="233"/>
      <c r="D137" s="234" t="s">
        <v>153</v>
      </c>
      <c r="E137" s="235" t="s">
        <v>1</v>
      </c>
      <c r="F137" s="236" t="s">
        <v>154</v>
      </c>
      <c r="G137" s="233"/>
      <c r="H137" s="235" t="s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153</v>
      </c>
      <c r="AU137" s="242" t="s">
        <v>151</v>
      </c>
      <c r="AV137" s="13" t="s">
        <v>85</v>
      </c>
      <c r="AW137" s="13" t="s">
        <v>32</v>
      </c>
      <c r="AX137" s="13" t="s">
        <v>77</v>
      </c>
      <c r="AY137" s="242" t="s">
        <v>142</v>
      </c>
    </row>
    <row r="138" s="14" customFormat="1">
      <c r="A138" s="14"/>
      <c r="B138" s="243"/>
      <c r="C138" s="244"/>
      <c r="D138" s="234" t="s">
        <v>153</v>
      </c>
      <c r="E138" s="245" t="s">
        <v>1</v>
      </c>
      <c r="F138" s="246" t="s">
        <v>155</v>
      </c>
      <c r="G138" s="244"/>
      <c r="H138" s="247">
        <v>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153</v>
      </c>
      <c r="AU138" s="253" t="s">
        <v>151</v>
      </c>
      <c r="AV138" s="14" t="s">
        <v>151</v>
      </c>
      <c r="AW138" s="14" t="s">
        <v>32</v>
      </c>
      <c r="AX138" s="14" t="s">
        <v>77</v>
      </c>
      <c r="AY138" s="253" t="s">
        <v>142</v>
      </c>
    </row>
    <row r="139" s="13" customFormat="1">
      <c r="A139" s="13"/>
      <c r="B139" s="232"/>
      <c r="C139" s="233"/>
      <c r="D139" s="234" t="s">
        <v>153</v>
      </c>
      <c r="E139" s="235" t="s">
        <v>1</v>
      </c>
      <c r="F139" s="236" t="s">
        <v>156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153</v>
      </c>
      <c r="AU139" s="242" t="s">
        <v>151</v>
      </c>
      <c r="AV139" s="13" t="s">
        <v>85</v>
      </c>
      <c r="AW139" s="13" t="s">
        <v>32</v>
      </c>
      <c r="AX139" s="13" t="s">
        <v>77</v>
      </c>
      <c r="AY139" s="242" t="s">
        <v>142</v>
      </c>
    </row>
    <row r="140" s="14" customFormat="1">
      <c r="A140" s="14"/>
      <c r="B140" s="243"/>
      <c r="C140" s="244"/>
      <c r="D140" s="234" t="s">
        <v>153</v>
      </c>
      <c r="E140" s="245" t="s">
        <v>1</v>
      </c>
      <c r="F140" s="246" t="s">
        <v>157</v>
      </c>
      <c r="G140" s="244"/>
      <c r="H140" s="247">
        <v>4.8600000000000003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153</v>
      </c>
      <c r="AU140" s="253" t="s">
        <v>151</v>
      </c>
      <c r="AV140" s="14" t="s">
        <v>151</v>
      </c>
      <c r="AW140" s="14" t="s">
        <v>32</v>
      </c>
      <c r="AX140" s="14" t="s">
        <v>77</v>
      </c>
      <c r="AY140" s="253" t="s">
        <v>142</v>
      </c>
    </row>
    <row r="141" s="15" customFormat="1">
      <c r="A141" s="15"/>
      <c r="B141" s="254"/>
      <c r="C141" s="255"/>
      <c r="D141" s="234" t="s">
        <v>153</v>
      </c>
      <c r="E141" s="256" t="s">
        <v>1</v>
      </c>
      <c r="F141" s="257" t="s">
        <v>158</v>
      </c>
      <c r="G141" s="255"/>
      <c r="H141" s="258">
        <v>13.859999999999999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153</v>
      </c>
      <c r="AU141" s="264" t="s">
        <v>151</v>
      </c>
      <c r="AV141" s="15" t="s">
        <v>150</v>
      </c>
      <c r="AW141" s="15" t="s">
        <v>32</v>
      </c>
      <c r="AX141" s="15" t="s">
        <v>85</v>
      </c>
      <c r="AY141" s="264" t="s">
        <v>142</v>
      </c>
    </row>
    <row r="142" s="2" customFormat="1" ht="33" customHeight="1">
      <c r="A142" s="39"/>
      <c r="B142" s="40"/>
      <c r="C142" s="219" t="s">
        <v>151</v>
      </c>
      <c r="D142" s="219" t="s">
        <v>145</v>
      </c>
      <c r="E142" s="220" t="s">
        <v>159</v>
      </c>
      <c r="F142" s="221" t="s">
        <v>160</v>
      </c>
      <c r="G142" s="222" t="s">
        <v>161</v>
      </c>
      <c r="H142" s="223">
        <v>9</v>
      </c>
      <c r="I142" s="224"/>
      <c r="J142" s="225">
        <f>ROUND(I142*H142,2)</f>
        <v>0</v>
      </c>
      <c r="K142" s="221" t="s">
        <v>149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0.022280000000000001</v>
      </c>
      <c r="R142" s="228">
        <f>Q142*H142</f>
        <v>0.20052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150</v>
      </c>
      <c r="AT142" s="230" t="s">
        <v>145</v>
      </c>
      <c r="AU142" s="230" t="s">
        <v>151</v>
      </c>
      <c r="AY142" s="18" t="s">
        <v>142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151</v>
      </c>
      <c r="BK142" s="231">
        <f>ROUND(I142*H142,2)</f>
        <v>0</v>
      </c>
      <c r="BL142" s="18" t="s">
        <v>150</v>
      </c>
      <c r="BM142" s="230" t="s">
        <v>162</v>
      </c>
    </row>
    <row r="143" s="13" customFormat="1">
      <c r="A143" s="13"/>
      <c r="B143" s="232"/>
      <c r="C143" s="233"/>
      <c r="D143" s="234" t="s">
        <v>153</v>
      </c>
      <c r="E143" s="235" t="s">
        <v>1</v>
      </c>
      <c r="F143" s="236" t="s">
        <v>163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153</v>
      </c>
      <c r="AU143" s="242" t="s">
        <v>151</v>
      </c>
      <c r="AV143" s="13" t="s">
        <v>85</v>
      </c>
      <c r="AW143" s="13" t="s">
        <v>32</v>
      </c>
      <c r="AX143" s="13" t="s">
        <v>77</v>
      </c>
      <c r="AY143" s="242" t="s">
        <v>142</v>
      </c>
    </row>
    <row r="144" s="14" customFormat="1">
      <c r="A144" s="14"/>
      <c r="B144" s="243"/>
      <c r="C144" s="244"/>
      <c r="D144" s="234" t="s">
        <v>153</v>
      </c>
      <c r="E144" s="245" t="s">
        <v>1</v>
      </c>
      <c r="F144" s="246" t="s">
        <v>164</v>
      </c>
      <c r="G144" s="244"/>
      <c r="H144" s="247">
        <v>6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153</v>
      </c>
      <c r="AU144" s="253" t="s">
        <v>151</v>
      </c>
      <c r="AV144" s="14" t="s">
        <v>151</v>
      </c>
      <c r="AW144" s="14" t="s">
        <v>32</v>
      </c>
      <c r="AX144" s="14" t="s">
        <v>77</v>
      </c>
      <c r="AY144" s="253" t="s">
        <v>142</v>
      </c>
    </row>
    <row r="145" s="13" customFormat="1">
      <c r="A145" s="13"/>
      <c r="B145" s="232"/>
      <c r="C145" s="233"/>
      <c r="D145" s="234" t="s">
        <v>153</v>
      </c>
      <c r="E145" s="235" t="s">
        <v>1</v>
      </c>
      <c r="F145" s="236" t="s">
        <v>165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153</v>
      </c>
      <c r="AU145" s="242" t="s">
        <v>151</v>
      </c>
      <c r="AV145" s="13" t="s">
        <v>85</v>
      </c>
      <c r="AW145" s="13" t="s">
        <v>32</v>
      </c>
      <c r="AX145" s="13" t="s">
        <v>77</v>
      </c>
      <c r="AY145" s="242" t="s">
        <v>142</v>
      </c>
    </row>
    <row r="146" s="14" customFormat="1">
      <c r="A146" s="14"/>
      <c r="B146" s="243"/>
      <c r="C146" s="244"/>
      <c r="D146" s="234" t="s">
        <v>153</v>
      </c>
      <c r="E146" s="245" t="s">
        <v>1</v>
      </c>
      <c r="F146" s="246" t="s">
        <v>143</v>
      </c>
      <c r="G146" s="244"/>
      <c r="H146" s="247">
        <v>3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153</v>
      </c>
      <c r="AU146" s="253" t="s">
        <v>151</v>
      </c>
      <c r="AV146" s="14" t="s">
        <v>151</v>
      </c>
      <c r="AW146" s="14" t="s">
        <v>32</v>
      </c>
      <c r="AX146" s="14" t="s">
        <v>77</v>
      </c>
      <c r="AY146" s="253" t="s">
        <v>142</v>
      </c>
    </row>
    <row r="147" s="15" customFormat="1">
      <c r="A147" s="15"/>
      <c r="B147" s="254"/>
      <c r="C147" s="255"/>
      <c r="D147" s="234" t="s">
        <v>153</v>
      </c>
      <c r="E147" s="256" t="s">
        <v>1</v>
      </c>
      <c r="F147" s="257" t="s">
        <v>158</v>
      </c>
      <c r="G147" s="255"/>
      <c r="H147" s="258">
        <v>9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153</v>
      </c>
      <c r="AU147" s="264" t="s">
        <v>151</v>
      </c>
      <c r="AV147" s="15" t="s">
        <v>150</v>
      </c>
      <c r="AW147" s="15" t="s">
        <v>32</v>
      </c>
      <c r="AX147" s="15" t="s">
        <v>85</v>
      </c>
      <c r="AY147" s="264" t="s">
        <v>142</v>
      </c>
    </row>
    <row r="148" s="2" customFormat="1" ht="33" customHeight="1">
      <c r="A148" s="39"/>
      <c r="B148" s="40"/>
      <c r="C148" s="219" t="s">
        <v>143</v>
      </c>
      <c r="D148" s="219" t="s">
        <v>145</v>
      </c>
      <c r="E148" s="220" t="s">
        <v>166</v>
      </c>
      <c r="F148" s="221" t="s">
        <v>167</v>
      </c>
      <c r="G148" s="222" t="s">
        <v>161</v>
      </c>
      <c r="H148" s="223">
        <v>1</v>
      </c>
      <c r="I148" s="224"/>
      <c r="J148" s="225">
        <f>ROUND(I148*H148,2)</f>
        <v>0</v>
      </c>
      <c r="K148" s="221" t="s">
        <v>149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0.025350000000000001</v>
      </c>
      <c r="R148" s="228">
        <f>Q148*H148</f>
        <v>0.025350000000000001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150</v>
      </c>
      <c r="AT148" s="230" t="s">
        <v>145</v>
      </c>
      <c r="AU148" s="230" t="s">
        <v>151</v>
      </c>
      <c r="AY148" s="18" t="s">
        <v>142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151</v>
      </c>
      <c r="BK148" s="231">
        <f>ROUND(I148*H148,2)</f>
        <v>0</v>
      </c>
      <c r="BL148" s="18" t="s">
        <v>150</v>
      </c>
      <c r="BM148" s="230" t="s">
        <v>168</v>
      </c>
    </row>
    <row r="149" s="13" customFormat="1">
      <c r="A149" s="13"/>
      <c r="B149" s="232"/>
      <c r="C149" s="233"/>
      <c r="D149" s="234" t="s">
        <v>153</v>
      </c>
      <c r="E149" s="235" t="s">
        <v>1</v>
      </c>
      <c r="F149" s="236" t="s">
        <v>163</v>
      </c>
      <c r="G149" s="233"/>
      <c r="H149" s="235" t="s">
        <v>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153</v>
      </c>
      <c r="AU149" s="242" t="s">
        <v>151</v>
      </c>
      <c r="AV149" s="13" t="s">
        <v>85</v>
      </c>
      <c r="AW149" s="13" t="s">
        <v>32</v>
      </c>
      <c r="AX149" s="13" t="s">
        <v>77</v>
      </c>
      <c r="AY149" s="242" t="s">
        <v>142</v>
      </c>
    </row>
    <row r="150" s="14" customFormat="1">
      <c r="A150" s="14"/>
      <c r="B150" s="243"/>
      <c r="C150" s="244"/>
      <c r="D150" s="234" t="s">
        <v>153</v>
      </c>
      <c r="E150" s="245" t="s">
        <v>1</v>
      </c>
      <c r="F150" s="246" t="s">
        <v>85</v>
      </c>
      <c r="G150" s="244"/>
      <c r="H150" s="247">
        <v>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153</v>
      </c>
      <c r="AU150" s="253" t="s">
        <v>151</v>
      </c>
      <c r="AV150" s="14" t="s">
        <v>151</v>
      </c>
      <c r="AW150" s="14" t="s">
        <v>32</v>
      </c>
      <c r="AX150" s="14" t="s">
        <v>85</v>
      </c>
      <c r="AY150" s="253" t="s">
        <v>142</v>
      </c>
    </row>
    <row r="151" s="2" customFormat="1" ht="33" customHeight="1">
      <c r="A151" s="39"/>
      <c r="B151" s="40"/>
      <c r="C151" s="219" t="s">
        <v>150</v>
      </c>
      <c r="D151" s="219" t="s">
        <v>145</v>
      </c>
      <c r="E151" s="220" t="s">
        <v>169</v>
      </c>
      <c r="F151" s="221" t="s">
        <v>170</v>
      </c>
      <c r="G151" s="222" t="s">
        <v>161</v>
      </c>
      <c r="H151" s="223">
        <v>1</v>
      </c>
      <c r="I151" s="224"/>
      <c r="J151" s="225">
        <f>ROUND(I151*H151,2)</f>
        <v>0</v>
      </c>
      <c r="K151" s="221" t="s">
        <v>149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0.038350000000000002</v>
      </c>
      <c r="R151" s="228">
        <f>Q151*H151</f>
        <v>0.038350000000000002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150</v>
      </c>
      <c r="AT151" s="230" t="s">
        <v>145</v>
      </c>
      <c r="AU151" s="230" t="s">
        <v>151</v>
      </c>
      <c r="AY151" s="18" t="s">
        <v>142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151</v>
      </c>
      <c r="BK151" s="231">
        <f>ROUND(I151*H151,2)</f>
        <v>0</v>
      </c>
      <c r="BL151" s="18" t="s">
        <v>150</v>
      </c>
      <c r="BM151" s="230" t="s">
        <v>171</v>
      </c>
    </row>
    <row r="152" s="13" customFormat="1">
      <c r="A152" s="13"/>
      <c r="B152" s="232"/>
      <c r="C152" s="233"/>
      <c r="D152" s="234" t="s">
        <v>153</v>
      </c>
      <c r="E152" s="235" t="s">
        <v>1</v>
      </c>
      <c r="F152" s="236" t="s">
        <v>163</v>
      </c>
      <c r="G152" s="233"/>
      <c r="H152" s="235" t="s">
        <v>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153</v>
      </c>
      <c r="AU152" s="242" t="s">
        <v>151</v>
      </c>
      <c r="AV152" s="13" t="s">
        <v>85</v>
      </c>
      <c r="AW152" s="13" t="s">
        <v>32</v>
      </c>
      <c r="AX152" s="13" t="s">
        <v>77</v>
      </c>
      <c r="AY152" s="242" t="s">
        <v>142</v>
      </c>
    </row>
    <row r="153" s="14" customFormat="1">
      <c r="A153" s="14"/>
      <c r="B153" s="243"/>
      <c r="C153" s="244"/>
      <c r="D153" s="234" t="s">
        <v>153</v>
      </c>
      <c r="E153" s="245" t="s">
        <v>1</v>
      </c>
      <c r="F153" s="246" t="s">
        <v>85</v>
      </c>
      <c r="G153" s="244"/>
      <c r="H153" s="247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153</v>
      </c>
      <c r="AU153" s="253" t="s">
        <v>151</v>
      </c>
      <c r="AV153" s="14" t="s">
        <v>151</v>
      </c>
      <c r="AW153" s="14" t="s">
        <v>32</v>
      </c>
      <c r="AX153" s="14" t="s">
        <v>85</v>
      </c>
      <c r="AY153" s="253" t="s">
        <v>142</v>
      </c>
    </row>
    <row r="154" s="2" customFormat="1" ht="21.75" customHeight="1">
      <c r="A154" s="39"/>
      <c r="B154" s="40"/>
      <c r="C154" s="219" t="s">
        <v>172</v>
      </c>
      <c r="D154" s="219" t="s">
        <v>145</v>
      </c>
      <c r="E154" s="220" t="s">
        <v>173</v>
      </c>
      <c r="F154" s="221" t="s">
        <v>174</v>
      </c>
      <c r="G154" s="222" t="s">
        <v>161</v>
      </c>
      <c r="H154" s="223">
        <v>8</v>
      </c>
      <c r="I154" s="224"/>
      <c r="J154" s="225">
        <f>ROUND(I154*H154,2)</f>
        <v>0</v>
      </c>
      <c r="K154" s="221" t="s">
        <v>149</v>
      </c>
      <c r="L154" s="45"/>
      <c r="M154" s="226" t="s">
        <v>1</v>
      </c>
      <c r="N154" s="227" t="s">
        <v>43</v>
      </c>
      <c r="O154" s="92"/>
      <c r="P154" s="228">
        <f>O154*H154</f>
        <v>0</v>
      </c>
      <c r="Q154" s="228">
        <v>0.022780000000000002</v>
      </c>
      <c r="R154" s="228">
        <f>Q154*H154</f>
        <v>0.18224000000000001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150</v>
      </c>
      <c r="AT154" s="230" t="s">
        <v>145</v>
      </c>
      <c r="AU154" s="230" t="s">
        <v>151</v>
      </c>
      <c r="AY154" s="18" t="s">
        <v>142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151</v>
      </c>
      <c r="BK154" s="231">
        <f>ROUND(I154*H154,2)</f>
        <v>0</v>
      </c>
      <c r="BL154" s="18" t="s">
        <v>150</v>
      </c>
      <c r="BM154" s="230" t="s">
        <v>175</v>
      </c>
    </row>
    <row r="155" s="13" customFormat="1">
      <c r="A155" s="13"/>
      <c r="B155" s="232"/>
      <c r="C155" s="233"/>
      <c r="D155" s="234" t="s">
        <v>153</v>
      </c>
      <c r="E155" s="235" t="s">
        <v>1</v>
      </c>
      <c r="F155" s="236" t="s">
        <v>163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153</v>
      </c>
      <c r="AU155" s="242" t="s">
        <v>151</v>
      </c>
      <c r="AV155" s="13" t="s">
        <v>85</v>
      </c>
      <c r="AW155" s="13" t="s">
        <v>32</v>
      </c>
      <c r="AX155" s="13" t="s">
        <v>77</v>
      </c>
      <c r="AY155" s="242" t="s">
        <v>142</v>
      </c>
    </row>
    <row r="156" s="14" customFormat="1">
      <c r="A156" s="14"/>
      <c r="B156" s="243"/>
      <c r="C156" s="244"/>
      <c r="D156" s="234" t="s">
        <v>153</v>
      </c>
      <c r="E156" s="245" t="s">
        <v>1</v>
      </c>
      <c r="F156" s="246" t="s">
        <v>176</v>
      </c>
      <c r="G156" s="244"/>
      <c r="H156" s="247">
        <v>4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153</v>
      </c>
      <c r="AU156" s="253" t="s">
        <v>151</v>
      </c>
      <c r="AV156" s="14" t="s">
        <v>151</v>
      </c>
      <c r="AW156" s="14" t="s">
        <v>32</v>
      </c>
      <c r="AX156" s="14" t="s">
        <v>77</v>
      </c>
      <c r="AY156" s="253" t="s">
        <v>142</v>
      </c>
    </row>
    <row r="157" s="13" customFormat="1">
      <c r="A157" s="13"/>
      <c r="B157" s="232"/>
      <c r="C157" s="233"/>
      <c r="D157" s="234" t="s">
        <v>153</v>
      </c>
      <c r="E157" s="235" t="s">
        <v>1</v>
      </c>
      <c r="F157" s="236" t="s">
        <v>165</v>
      </c>
      <c r="G157" s="233"/>
      <c r="H157" s="235" t="s">
        <v>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153</v>
      </c>
      <c r="AU157" s="242" t="s">
        <v>151</v>
      </c>
      <c r="AV157" s="13" t="s">
        <v>85</v>
      </c>
      <c r="AW157" s="13" t="s">
        <v>32</v>
      </c>
      <c r="AX157" s="13" t="s">
        <v>77</v>
      </c>
      <c r="AY157" s="242" t="s">
        <v>142</v>
      </c>
    </row>
    <row r="158" s="14" customFormat="1">
      <c r="A158" s="14"/>
      <c r="B158" s="243"/>
      <c r="C158" s="244"/>
      <c r="D158" s="234" t="s">
        <v>153</v>
      </c>
      <c r="E158" s="245" t="s">
        <v>1</v>
      </c>
      <c r="F158" s="246" t="s">
        <v>176</v>
      </c>
      <c r="G158" s="244"/>
      <c r="H158" s="247">
        <v>4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153</v>
      </c>
      <c r="AU158" s="253" t="s">
        <v>151</v>
      </c>
      <c r="AV158" s="14" t="s">
        <v>151</v>
      </c>
      <c r="AW158" s="14" t="s">
        <v>32</v>
      </c>
      <c r="AX158" s="14" t="s">
        <v>77</v>
      </c>
      <c r="AY158" s="253" t="s">
        <v>142</v>
      </c>
    </row>
    <row r="159" s="15" customFormat="1">
      <c r="A159" s="15"/>
      <c r="B159" s="254"/>
      <c r="C159" s="255"/>
      <c r="D159" s="234" t="s">
        <v>153</v>
      </c>
      <c r="E159" s="256" t="s">
        <v>1</v>
      </c>
      <c r="F159" s="257" t="s">
        <v>158</v>
      </c>
      <c r="G159" s="255"/>
      <c r="H159" s="258">
        <v>8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153</v>
      </c>
      <c r="AU159" s="264" t="s">
        <v>151</v>
      </c>
      <c r="AV159" s="15" t="s">
        <v>150</v>
      </c>
      <c r="AW159" s="15" t="s">
        <v>32</v>
      </c>
      <c r="AX159" s="15" t="s">
        <v>85</v>
      </c>
      <c r="AY159" s="264" t="s">
        <v>142</v>
      </c>
    </row>
    <row r="160" s="2" customFormat="1" ht="21.75" customHeight="1">
      <c r="A160" s="39"/>
      <c r="B160" s="40"/>
      <c r="C160" s="219" t="s">
        <v>164</v>
      </c>
      <c r="D160" s="219" t="s">
        <v>145</v>
      </c>
      <c r="E160" s="220" t="s">
        <v>177</v>
      </c>
      <c r="F160" s="221" t="s">
        <v>178</v>
      </c>
      <c r="G160" s="222" t="s">
        <v>161</v>
      </c>
      <c r="H160" s="223">
        <v>1</v>
      </c>
      <c r="I160" s="224"/>
      <c r="J160" s="225">
        <f>ROUND(I160*H160,2)</f>
        <v>0</v>
      </c>
      <c r="K160" s="221" t="s">
        <v>149</v>
      </c>
      <c r="L160" s="45"/>
      <c r="M160" s="226" t="s">
        <v>1</v>
      </c>
      <c r="N160" s="227" t="s">
        <v>43</v>
      </c>
      <c r="O160" s="92"/>
      <c r="P160" s="228">
        <f>O160*H160</f>
        <v>0</v>
      </c>
      <c r="Q160" s="228">
        <v>0.04487</v>
      </c>
      <c r="R160" s="228">
        <f>Q160*H160</f>
        <v>0.04487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150</v>
      </c>
      <c r="AT160" s="230" t="s">
        <v>145</v>
      </c>
      <c r="AU160" s="230" t="s">
        <v>151</v>
      </c>
      <c r="AY160" s="18" t="s">
        <v>142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151</v>
      </c>
      <c r="BK160" s="231">
        <f>ROUND(I160*H160,2)</f>
        <v>0</v>
      </c>
      <c r="BL160" s="18" t="s">
        <v>150</v>
      </c>
      <c r="BM160" s="230" t="s">
        <v>179</v>
      </c>
    </row>
    <row r="161" s="13" customFormat="1">
      <c r="A161" s="13"/>
      <c r="B161" s="232"/>
      <c r="C161" s="233"/>
      <c r="D161" s="234" t="s">
        <v>153</v>
      </c>
      <c r="E161" s="235" t="s">
        <v>1</v>
      </c>
      <c r="F161" s="236" t="s">
        <v>163</v>
      </c>
      <c r="G161" s="233"/>
      <c r="H161" s="235" t="s">
        <v>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153</v>
      </c>
      <c r="AU161" s="242" t="s">
        <v>151</v>
      </c>
      <c r="AV161" s="13" t="s">
        <v>85</v>
      </c>
      <c r="AW161" s="13" t="s">
        <v>32</v>
      </c>
      <c r="AX161" s="13" t="s">
        <v>77</v>
      </c>
      <c r="AY161" s="242" t="s">
        <v>142</v>
      </c>
    </row>
    <row r="162" s="14" customFormat="1">
      <c r="A162" s="14"/>
      <c r="B162" s="243"/>
      <c r="C162" s="244"/>
      <c r="D162" s="234" t="s">
        <v>153</v>
      </c>
      <c r="E162" s="245" t="s">
        <v>1</v>
      </c>
      <c r="F162" s="246" t="s">
        <v>85</v>
      </c>
      <c r="G162" s="244"/>
      <c r="H162" s="247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153</v>
      </c>
      <c r="AU162" s="253" t="s">
        <v>151</v>
      </c>
      <c r="AV162" s="14" t="s">
        <v>151</v>
      </c>
      <c r="AW162" s="14" t="s">
        <v>32</v>
      </c>
      <c r="AX162" s="14" t="s">
        <v>85</v>
      </c>
      <c r="AY162" s="253" t="s">
        <v>142</v>
      </c>
    </row>
    <row r="163" s="2" customFormat="1" ht="24.15" customHeight="1">
      <c r="A163" s="39"/>
      <c r="B163" s="40"/>
      <c r="C163" s="219" t="s">
        <v>180</v>
      </c>
      <c r="D163" s="219" t="s">
        <v>145</v>
      </c>
      <c r="E163" s="220" t="s">
        <v>181</v>
      </c>
      <c r="F163" s="221" t="s">
        <v>182</v>
      </c>
      <c r="G163" s="222" t="s">
        <v>183</v>
      </c>
      <c r="H163" s="223">
        <v>0.091999999999999998</v>
      </c>
      <c r="I163" s="224"/>
      <c r="J163" s="225">
        <f>ROUND(I163*H163,2)</f>
        <v>0</v>
      </c>
      <c r="K163" s="221" t="s">
        <v>149</v>
      </c>
      <c r="L163" s="45"/>
      <c r="M163" s="226" t="s">
        <v>1</v>
      </c>
      <c r="N163" s="227" t="s">
        <v>43</v>
      </c>
      <c r="O163" s="92"/>
      <c r="P163" s="228">
        <f>O163*H163</f>
        <v>0</v>
      </c>
      <c r="Q163" s="228">
        <v>1.0900000000000001</v>
      </c>
      <c r="R163" s="228">
        <f>Q163*H163</f>
        <v>0.10028000000000001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150</v>
      </c>
      <c r="AT163" s="230" t="s">
        <v>145</v>
      </c>
      <c r="AU163" s="230" t="s">
        <v>151</v>
      </c>
      <c r="AY163" s="18" t="s">
        <v>142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151</v>
      </c>
      <c r="BK163" s="231">
        <f>ROUND(I163*H163,2)</f>
        <v>0</v>
      </c>
      <c r="BL163" s="18" t="s">
        <v>150</v>
      </c>
      <c r="BM163" s="230" t="s">
        <v>184</v>
      </c>
    </row>
    <row r="164" s="13" customFormat="1">
      <c r="A164" s="13"/>
      <c r="B164" s="232"/>
      <c r="C164" s="233"/>
      <c r="D164" s="234" t="s">
        <v>153</v>
      </c>
      <c r="E164" s="235" t="s">
        <v>1</v>
      </c>
      <c r="F164" s="236" t="s">
        <v>185</v>
      </c>
      <c r="G164" s="233"/>
      <c r="H164" s="235" t="s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153</v>
      </c>
      <c r="AU164" s="242" t="s">
        <v>151</v>
      </c>
      <c r="AV164" s="13" t="s">
        <v>85</v>
      </c>
      <c r="AW164" s="13" t="s">
        <v>32</v>
      </c>
      <c r="AX164" s="13" t="s">
        <v>77</v>
      </c>
      <c r="AY164" s="242" t="s">
        <v>142</v>
      </c>
    </row>
    <row r="165" s="14" customFormat="1">
      <c r="A165" s="14"/>
      <c r="B165" s="243"/>
      <c r="C165" s="244"/>
      <c r="D165" s="234" t="s">
        <v>153</v>
      </c>
      <c r="E165" s="245" t="s">
        <v>1</v>
      </c>
      <c r="F165" s="246" t="s">
        <v>186</v>
      </c>
      <c r="G165" s="244"/>
      <c r="H165" s="247">
        <v>0.025000000000000001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153</v>
      </c>
      <c r="AU165" s="253" t="s">
        <v>151</v>
      </c>
      <c r="AV165" s="14" t="s">
        <v>151</v>
      </c>
      <c r="AW165" s="14" t="s">
        <v>32</v>
      </c>
      <c r="AX165" s="14" t="s">
        <v>77</v>
      </c>
      <c r="AY165" s="253" t="s">
        <v>142</v>
      </c>
    </row>
    <row r="166" s="13" customFormat="1">
      <c r="A166" s="13"/>
      <c r="B166" s="232"/>
      <c r="C166" s="233"/>
      <c r="D166" s="234" t="s">
        <v>153</v>
      </c>
      <c r="E166" s="235" t="s">
        <v>1</v>
      </c>
      <c r="F166" s="236" t="s">
        <v>187</v>
      </c>
      <c r="G166" s="233"/>
      <c r="H166" s="235" t="s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153</v>
      </c>
      <c r="AU166" s="242" t="s">
        <v>151</v>
      </c>
      <c r="AV166" s="13" t="s">
        <v>85</v>
      </c>
      <c r="AW166" s="13" t="s">
        <v>32</v>
      </c>
      <c r="AX166" s="13" t="s">
        <v>77</v>
      </c>
      <c r="AY166" s="242" t="s">
        <v>142</v>
      </c>
    </row>
    <row r="167" s="14" customFormat="1">
      <c r="A167" s="14"/>
      <c r="B167" s="243"/>
      <c r="C167" s="244"/>
      <c r="D167" s="234" t="s">
        <v>153</v>
      </c>
      <c r="E167" s="245" t="s">
        <v>1</v>
      </c>
      <c r="F167" s="246" t="s">
        <v>188</v>
      </c>
      <c r="G167" s="244"/>
      <c r="H167" s="247">
        <v>0.023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153</v>
      </c>
      <c r="AU167" s="253" t="s">
        <v>151</v>
      </c>
      <c r="AV167" s="14" t="s">
        <v>151</v>
      </c>
      <c r="AW167" s="14" t="s">
        <v>32</v>
      </c>
      <c r="AX167" s="14" t="s">
        <v>77</v>
      </c>
      <c r="AY167" s="253" t="s">
        <v>142</v>
      </c>
    </row>
    <row r="168" s="13" customFormat="1">
      <c r="A168" s="13"/>
      <c r="B168" s="232"/>
      <c r="C168" s="233"/>
      <c r="D168" s="234" t="s">
        <v>153</v>
      </c>
      <c r="E168" s="235" t="s">
        <v>1</v>
      </c>
      <c r="F168" s="236" t="s">
        <v>189</v>
      </c>
      <c r="G168" s="233"/>
      <c r="H168" s="235" t="s">
        <v>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153</v>
      </c>
      <c r="AU168" s="242" t="s">
        <v>151</v>
      </c>
      <c r="AV168" s="13" t="s">
        <v>85</v>
      </c>
      <c r="AW168" s="13" t="s">
        <v>32</v>
      </c>
      <c r="AX168" s="13" t="s">
        <v>77</v>
      </c>
      <c r="AY168" s="242" t="s">
        <v>142</v>
      </c>
    </row>
    <row r="169" s="14" customFormat="1">
      <c r="A169" s="14"/>
      <c r="B169" s="243"/>
      <c r="C169" s="244"/>
      <c r="D169" s="234" t="s">
        <v>153</v>
      </c>
      <c r="E169" s="245" t="s">
        <v>1</v>
      </c>
      <c r="F169" s="246" t="s">
        <v>190</v>
      </c>
      <c r="G169" s="244"/>
      <c r="H169" s="247">
        <v>0.043999999999999997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153</v>
      </c>
      <c r="AU169" s="253" t="s">
        <v>151</v>
      </c>
      <c r="AV169" s="14" t="s">
        <v>151</v>
      </c>
      <c r="AW169" s="14" t="s">
        <v>32</v>
      </c>
      <c r="AX169" s="14" t="s">
        <v>77</v>
      </c>
      <c r="AY169" s="253" t="s">
        <v>142</v>
      </c>
    </row>
    <row r="170" s="15" customFormat="1">
      <c r="A170" s="15"/>
      <c r="B170" s="254"/>
      <c r="C170" s="255"/>
      <c r="D170" s="234" t="s">
        <v>153</v>
      </c>
      <c r="E170" s="256" t="s">
        <v>1</v>
      </c>
      <c r="F170" s="257" t="s">
        <v>158</v>
      </c>
      <c r="G170" s="255"/>
      <c r="H170" s="258">
        <v>0.091999999999999998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153</v>
      </c>
      <c r="AU170" s="264" t="s">
        <v>151</v>
      </c>
      <c r="AV170" s="15" t="s">
        <v>150</v>
      </c>
      <c r="AW170" s="15" t="s">
        <v>32</v>
      </c>
      <c r="AX170" s="15" t="s">
        <v>85</v>
      </c>
      <c r="AY170" s="264" t="s">
        <v>142</v>
      </c>
    </row>
    <row r="171" s="2" customFormat="1" ht="33" customHeight="1">
      <c r="A171" s="39"/>
      <c r="B171" s="40"/>
      <c r="C171" s="219" t="s">
        <v>191</v>
      </c>
      <c r="D171" s="219" t="s">
        <v>145</v>
      </c>
      <c r="E171" s="220" t="s">
        <v>192</v>
      </c>
      <c r="F171" s="221" t="s">
        <v>193</v>
      </c>
      <c r="G171" s="222" t="s">
        <v>148</v>
      </c>
      <c r="H171" s="223">
        <v>1.8</v>
      </c>
      <c r="I171" s="224"/>
      <c r="J171" s="225">
        <f>ROUND(I171*H171,2)</f>
        <v>0</v>
      </c>
      <c r="K171" s="221" t="s">
        <v>149</v>
      </c>
      <c r="L171" s="45"/>
      <c r="M171" s="226" t="s">
        <v>1</v>
      </c>
      <c r="N171" s="227" t="s">
        <v>43</v>
      </c>
      <c r="O171" s="92"/>
      <c r="P171" s="228">
        <f>O171*H171</f>
        <v>0</v>
      </c>
      <c r="Q171" s="228">
        <v>0.063070000000000001</v>
      </c>
      <c r="R171" s="228">
        <f>Q171*H171</f>
        <v>0.113526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150</v>
      </c>
      <c r="AT171" s="230" t="s">
        <v>145</v>
      </c>
      <c r="AU171" s="230" t="s">
        <v>151</v>
      </c>
      <c r="AY171" s="18" t="s">
        <v>142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151</v>
      </c>
      <c r="BK171" s="231">
        <f>ROUND(I171*H171,2)</f>
        <v>0</v>
      </c>
      <c r="BL171" s="18" t="s">
        <v>150</v>
      </c>
      <c r="BM171" s="230" t="s">
        <v>194</v>
      </c>
    </row>
    <row r="172" s="13" customFormat="1">
      <c r="A172" s="13"/>
      <c r="B172" s="232"/>
      <c r="C172" s="233"/>
      <c r="D172" s="234" t="s">
        <v>153</v>
      </c>
      <c r="E172" s="235" t="s">
        <v>1</v>
      </c>
      <c r="F172" s="236" t="s">
        <v>195</v>
      </c>
      <c r="G172" s="233"/>
      <c r="H172" s="235" t="s">
        <v>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153</v>
      </c>
      <c r="AU172" s="242" t="s">
        <v>151</v>
      </c>
      <c r="AV172" s="13" t="s">
        <v>85</v>
      </c>
      <c r="AW172" s="13" t="s">
        <v>32</v>
      </c>
      <c r="AX172" s="13" t="s">
        <v>77</v>
      </c>
      <c r="AY172" s="242" t="s">
        <v>142</v>
      </c>
    </row>
    <row r="173" s="14" customFormat="1">
      <c r="A173" s="14"/>
      <c r="B173" s="243"/>
      <c r="C173" s="244"/>
      <c r="D173" s="234" t="s">
        <v>153</v>
      </c>
      <c r="E173" s="245" t="s">
        <v>1</v>
      </c>
      <c r="F173" s="246" t="s">
        <v>196</v>
      </c>
      <c r="G173" s="244"/>
      <c r="H173" s="247">
        <v>1.8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153</v>
      </c>
      <c r="AU173" s="253" t="s">
        <v>151</v>
      </c>
      <c r="AV173" s="14" t="s">
        <v>151</v>
      </c>
      <c r="AW173" s="14" t="s">
        <v>32</v>
      </c>
      <c r="AX173" s="14" t="s">
        <v>85</v>
      </c>
      <c r="AY173" s="253" t="s">
        <v>142</v>
      </c>
    </row>
    <row r="174" s="2" customFormat="1" ht="33" customHeight="1">
      <c r="A174" s="39"/>
      <c r="B174" s="40"/>
      <c r="C174" s="219" t="s">
        <v>197</v>
      </c>
      <c r="D174" s="219" t="s">
        <v>145</v>
      </c>
      <c r="E174" s="220" t="s">
        <v>198</v>
      </c>
      <c r="F174" s="221" t="s">
        <v>199</v>
      </c>
      <c r="G174" s="222" t="s">
        <v>148</v>
      </c>
      <c r="H174" s="223">
        <v>1.8</v>
      </c>
      <c r="I174" s="224"/>
      <c r="J174" s="225">
        <f>ROUND(I174*H174,2)</f>
        <v>0</v>
      </c>
      <c r="K174" s="221" t="s">
        <v>149</v>
      </c>
      <c r="L174" s="45"/>
      <c r="M174" s="226" t="s">
        <v>1</v>
      </c>
      <c r="N174" s="227" t="s">
        <v>43</v>
      </c>
      <c r="O174" s="92"/>
      <c r="P174" s="228">
        <f>O174*H174</f>
        <v>0</v>
      </c>
      <c r="Q174" s="228">
        <v>0.071330000000000005</v>
      </c>
      <c r="R174" s="228">
        <f>Q174*H174</f>
        <v>0.12839400000000001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150</v>
      </c>
      <c r="AT174" s="230" t="s">
        <v>145</v>
      </c>
      <c r="AU174" s="230" t="s">
        <v>151</v>
      </c>
      <c r="AY174" s="18" t="s">
        <v>142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151</v>
      </c>
      <c r="BK174" s="231">
        <f>ROUND(I174*H174,2)</f>
        <v>0</v>
      </c>
      <c r="BL174" s="18" t="s">
        <v>150</v>
      </c>
      <c r="BM174" s="230" t="s">
        <v>200</v>
      </c>
    </row>
    <row r="175" s="13" customFormat="1">
      <c r="A175" s="13"/>
      <c r="B175" s="232"/>
      <c r="C175" s="233"/>
      <c r="D175" s="234" t="s">
        <v>153</v>
      </c>
      <c r="E175" s="235" t="s">
        <v>1</v>
      </c>
      <c r="F175" s="236" t="s">
        <v>201</v>
      </c>
      <c r="G175" s="233"/>
      <c r="H175" s="235" t="s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153</v>
      </c>
      <c r="AU175" s="242" t="s">
        <v>151</v>
      </c>
      <c r="AV175" s="13" t="s">
        <v>85</v>
      </c>
      <c r="AW175" s="13" t="s">
        <v>32</v>
      </c>
      <c r="AX175" s="13" t="s">
        <v>77</v>
      </c>
      <c r="AY175" s="242" t="s">
        <v>142</v>
      </c>
    </row>
    <row r="176" s="14" customFormat="1">
      <c r="A176" s="14"/>
      <c r="B176" s="243"/>
      <c r="C176" s="244"/>
      <c r="D176" s="234" t="s">
        <v>153</v>
      </c>
      <c r="E176" s="245" t="s">
        <v>1</v>
      </c>
      <c r="F176" s="246" t="s">
        <v>196</v>
      </c>
      <c r="G176" s="244"/>
      <c r="H176" s="247">
        <v>1.8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153</v>
      </c>
      <c r="AU176" s="253" t="s">
        <v>151</v>
      </c>
      <c r="AV176" s="14" t="s">
        <v>151</v>
      </c>
      <c r="AW176" s="14" t="s">
        <v>32</v>
      </c>
      <c r="AX176" s="14" t="s">
        <v>85</v>
      </c>
      <c r="AY176" s="253" t="s">
        <v>142</v>
      </c>
    </row>
    <row r="177" s="2" customFormat="1" ht="24.15" customHeight="1">
      <c r="A177" s="39"/>
      <c r="B177" s="40"/>
      <c r="C177" s="219" t="s">
        <v>202</v>
      </c>
      <c r="D177" s="219" t="s">
        <v>145</v>
      </c>
      <c r="E177" s="220" t="s">
        <v>203</v>
      </c>
      <c r="F177" s="221" t="s">
        <v>204</v>
      </c>
      <c r="G177" s="222" t="s">
        <v>148</v>
      </c>
      <c r="H177" s="223">
        <v>76.379999999999995</v>
      </c>
      <c r="I177" s="224"/>
      <c r="J177" s="225">
        <f>ROUND(I177*H177,2)</f>
        <v>0</v>
      </c>
      <c r="K177" s="221" t="s">
        <v>149</v>
      </c>
      <c r="L177" s="45"/>
      <c r="M177" s="226" t="s">
        <v>1</v>
      </c>
      <c r="N177" s="227" t="s">
        <v>43</v>
      </c>
      <c r="O177" s="92"/>
      <c r="P177" s="228">
        <f>O177*H177</f>
        <v>0</v>
      </c>
      <c r="Q177" s="228">
        <v>0.058970000000000002</v>
      </c>
      <c r="R177" s="228">
        <f>Q177*H177</f>
        <v>4.5041285999999996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150</v>
      </c>
      <c r="AT177" s="230" t="s">
        <v>145</v>
      </c>
      <c r="AU177" s="230" t="s">
        <v>151</v>
      </c>
      <c r="AY177" s="18" t="s">
        <v>142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151</v>
      </c>
      <c r="BK177" s="231">
        <f>ROUND(I177*H177,2)</f>
        <v>0</v>
      </c>
      <c r="BL177" s="18" t="s">
        <v>150</v>
      </c>
      <c r="BM177" s="230" t="s">
        <v>205</v>
      </c>
    </row>
    <row r="178" s="13" customFormat="1">
      <c r="A178" s="13"/>
      <c r="B178" s="232"/>
      <c r="C178" s="233"/>
      <c r="D178" s="234" t="s">
        <v>153</v>
      </c>
      <c r="E178" s="235" t="s">
        <v>1</v>
      </c>
      <c r="F178" s="236" t="s">
        <v>163</v>
      </c>
      <c r="G178" s="233"/>
      <c r="H178" s="235" t="s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153</v>
      </c>
      <c r="AU178" s="242" t="s">
        <v>151</v>
      </c>
      <c r="AV178" s="13" t="s">
        <v>85</v>
      </c>
      <c r="AW178" s="13" t="s">
        <v>32</v>
      </c>
      <c r="AX178" s="13" t="s">
        <v>77</v>
      </c>
      <c r="AY178" s="242" t="s">
        <v>142</v>
      </c>
    </row>
    <row r="179" s="14" customFormat="1">
      <c r="A179" s="14"/>
      <c r="B179" s="243"/>
      <c r="C179" s="244"/>
      <c r="D179" s="234" t="s">
        <v>153</v>
      </c>
      <c r="E179" s="245" t="s">
        <v>1</v>
      </c>
      <c r="F179" s="246" t="s">
        <v>206</v>
      </c>
      <c r="G179" s="244"/>
      <c r="H179" s="247">
        <v>39.600000000000001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153</v>
      </c>
      <c r="AU179" s="253" t="s">
        <v>151</v>
      </c>
      <c r="AV179" s="14" t="s">
        <v>151</v>
      </c>
      <c r="AW179" s="14" t="s">
        <v>32</v>
      </c>
      <c r="AX179" s="14" t="s">
        <v>77</v>
      </c>
      <c r="AY179" s="253" t="s">
        <v>142</v>
      </c>
    </row>
    <row r="180" s="13" customFormat="1">
      <c r="A180" s="13"/>
      <c r="B180" s="232"/>
      <c r="C180" s="233"/>
      <c r="D180" s="234" t="s">
        <v>153</v>
      </c>
      <c r="E180" s="235" t="s">
        <v>1</v>
      </c>
      <c r="F180" s="236" t="s">
        <v>165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153</v>
      </c>
      <c r="AU180" s="242" t="s">
        <v>151</v>
      </c>
      <c r="AV180" s="13" t="s">
        <v>85</v>
      </c>
      <c r="AW180" s="13" t="s">
        <v>32</v>
      </c>
      <c r="AX180" s="13" t="s">
        <v>77</v>
      </c>
      <c r="AY180" s="242" t="s">
        <v>142</v>
      </c>
    </row>
    <row r="181" s="14" customFormat="1">
      <c r="A181" s="14"/>
      <c r="B181" s="243"/>
      <c r="C181" s="244"/>
      <c r="D181" s="234" t="s">
        <v>153</v>
      </c>
      <c r="E181" s="245" t="s">
        <v>1</v>
      </c>
      <c r="F181" s="246" t="s">
        <v>207</v>
      </c>
      <c r="G181" s="244"/>
      <c r="H181" s="247">
        <v>27.405000000000001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153</v>
      </c>
      <c r="AU181" s="253" t="s">
        <v>151</v>
      </c>
      <c r="AV181" s="14" t="s">
        <v>151</v>
      </c>
      <c r="AW181" s="14" t="s">
        <v>32</v>
      </c>
      <c r="AX181" s="14" t="s">
        <v>77</v>
      </c>
      <c r="AY181" s="253" t="s">
        <v>142</v>
      </c>
    </row>
    <row r="182" s="13" customFormat="1">
      <c r="A182" s="13"/>
      <c r="B182" s="232"/>
      <c r="C182" s="233"/>
      <c r="D182" s="234" t="s">
        <v>153</v>
      </c>
      <c r="E182" s="235" t="s">
        <v>1</v>
      </c>
      <c r="F182" s="236" t="s">
        <v>208</v>
      </c>
      <c r="G182" s="233"/>
      <c r="H182" s="235" t="s">
        <v>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153</v>
      </c>
      <c r="AU182" s="242" t="s">
        <v>151</v>
      </c>
      <c r="AV182" s="13" t="s">
        <v>85</v>
      </c>
      <c r="AW182" s="13" t="s">
        <v>32</v>
      </c>
      <c r="AX182" s="13" t="s">
        <v>77</v>
      </c>
      <c r="AY182" s="242" t="s">
        <v>142</v>
      </c>
    </row>
    <row r="183" s="14" customFormat="1">
      <c r="A183" s="14"/>
      <c r="B183" s="243"/>
      <c r="C183" s="244"/>
      <c r="D183" s="234" t="s">
        <v>153</v>
      </c>
      <c r="E183" s="245" t="s">
        <v>1</v>
      </c>
      <c r="F183" s="246" t="s">
        <v>209</v>
      </c>
      <c r="G183" s="244"/>
      <c r="H183" s="247">
        <v>1.5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153</v>
      </c>
      <c r="AU183" s="253" t="s">
        <v>151</v>
      </c>
      <c r="AV183" s="14" t="s">
        <v>151</v>
      </c>
      <c r="AW183" s="14" t="s">
        <v>32</v>
      </c>
      <c r="AX183" s="14" t="s">
        <v>77</v>
      </c>
      <c r="AY183" s="253" t="s">
        <v>142</v>
      </c>
    </row>
    <row r="184" s="13" customFormat="1">
      <c r="A184" s="13"/>
      <c r="B184" s="232"/>
      <c r="C184" s="233"/>
      <c r="D184" s="234" t="s">
        <v>153</v>
      </c>
      <c r="E184" s="235" t="s">
        <v>1</v>
      </c>
      <c r="F184" s="236" t="s">
        <v>210</v>
      </c>
      <c r="G184" s="233"/>
      <c r="H184" s="235" t="s">
        <v>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153</v>
      </c>
      <c r="AU184" s="242" t="s">
        <v>151</v>
      </c>
      <c r="AV184" s="13" t="s">
        <v>85</v>
      </c>
      <c r="AW184" s="13" t="s">
        <v>32</v>
      </c>
      <c r="AX184" s="13" t="s">
        <v>77</v>
      </c>
      <c r="AY184" s="242" t="s">
        <v>142</v>
      </c>
    </row>
    <row r="185" s="14" customFormat="1">
      <c r="A185" s="14"/>
      <c r="B185" s="243"/>
      <c r="C185" s="244"/>
      <c r="D185" s="234" t="s">
        <v>153</v>
      </c>
      <c r="E185" s="245" t="s">
        <v>1</v>
      </c>
      <c r="F185" s="246" t="s">
        <v>211</v>
      </c>
      <c r="G185" s="244"/>
      <c r="H185" s="247">
        <v>7.875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153</v>
      </c>
      <c r="AU185" s="253" t="s">
        <v>151</v>
      </c>
      <c r="AV185" s="14" t="s">
        <v>151</v>
      </c>
      <c r="AW185" s="14" t="s">
        <v>32</v>
      </c>
      <c r="AX185" s="14" t="s">
        <v>77</v>
      </c>
      <c r="AY185" s="253" t="s">
        <v>142</v>
      </c>
    </row>
    <row r="186" s="15" customFormat="1">
      <c r="A186" s="15"/>
      <c r="B186" s="254"/>
      <c r="C186" s="255"/>
      <c r="D186" s="234" t="s">
        <v>153</v>
      </c>
      <c r="E186" s="256" t="s">
        <v>1</v>
      </c>
      <c r="F186" s="257" t="s">
        <v>158</v>
      </c>
      <c r="G186" s="255"/>
      <c r="H186" s="258">
        <v>76.379999999999995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153</v>
      </c>
      <c r="AU186" s="264" t="s">
        <v>151</v>
      </c>
      <c r="AV186" s="15" t="s">
        <v>150</v>
      </c>
      <c r="AW186" s="15" t="s">
        <v>32</v>
      </c>
      <c r="AX186" s="15" t="s">
        <v>85</v>
      </c>
      <c r="AY186" s="264" t="s">
        <v>142</v>
      </c>
    </row>
    <row r="187" s="2" customFormat="1" ht="24.15" customHeight="1">
      <c r="A187" s="39"/>
      <c r="B187" s="40"/>
      <c r="C187" s="219" t="s">
        <v>212</v>
      </c>
      <c r="D187" s="219" t="s">
        <v>145</v>
      </c>
      <c r="E187" s="220" t="s">
        <v>213</v>
      </c>
      <c r="F187" s="221" t="s">
        <v>214</v>
      </c>
      <c r="G187" s="222" t="s">
        <v>148</v>
      </c>
      <c r="H187" s="223">
        <v>34.68</v>
      </c>
      <c r="I187" s="224"/>
      <c r="J187" s="225">
        <f>ROUND(I187*H187,2)</f>
        <v>0</v>
      </c>
      <c r="K187" s="221" t="s">
        <v>149</v>
      </c>
      <c r="L187" s="45"/>
      <c r="M187" s="226" t="s">
        <v>1</v>
      </c>
      <c r="N187" s="227" t="s">
        <v>43</v>
      </c>
      <c r="O187" s="92"/>
      <c r="P187" s="228">
        <f>O187*H187</f>
        <v>0</v>
      </c>
      <c r="Q187" s="228">
        <v>0.066879999999999995</v>
      </c>
      <c r="R187" s="228">
        <f>Q187*H187</f>
        <v>2.3193983999999999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150</v>
      </c>
      <c r="AT187" s="230" t="s">
        <v>145</v>
      </c>
      <c r="AU187" s="230" t="s">
        <v>151</v>
      </c>
      <c r="AY187" s="18" t="s">
        <v>142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151</v>
      </c>
      <c r="BK187" s="231">
        <f>ROUND(I187*H187,2)</f>
        <v>0</v>
      </c>
      <c r="BL187" s="18" t="s">
        <v>150</v>
      </c>
      <c r="BM187" s="230" t="s">
        <v>215</v>
      </c>
    </row>
    <row r="188" s="13" customFormat="1">
      <c r="A188" s="13"/>
      <c r="B188" s="232"/>
      <c r="C188" s="233"/>
      <c r="D188" s="234" t="s">
        <v>153</v>
      </c>
      <c r="E188" s="235" t="s">
        <v>1</v>
      </c>
      <c r="F188" s="236" t="s">
        <v>163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153</v>
      </c>
      <c r="AU188" s="242" t="s">
        <v>151</v>
      </c>
      <c r="AV188" s="13" t="s">
        <v>85</v>
      </c>
      <c r="AW188" s="13" t="s">
        <v>32</v>
      </c>
      <c r="AX188" s="13" t="s">
        <v>77</v>
      </c>
      <c r="AY188" s="242" t="s">
        <v>142</v>
      </c>
    </row>
    <row r="189" s="14" customFormat="1">
      <c r="A189" s="14"/>
      <c r="B189" s="243"/>
      <c r="C189" s="244"/>
      <c r="D189" s="234" t="s">
        <v>153</v>
      </c>
      <c r="E189" s="245" t="s">
        <v>1</v>
      </c>
      <c r="F189" s="246" t="s">
        <v>216</v>
      </c>
      <c r="G189" s="244"/>
      <c r="H189" s="247">
        <v>34.68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153</v>
      </c>
      <c r="AU189" s="253" t="s">
        <v>151</v>
      </c>
      <c r="AV189" s="14" t="s">
        <v>151</v>
      </c>
      <c r="AW189" s="14" t="s">
        <v>32</v>
      </c>
      <c r="AX189" s="14" t="s">
        <v>85</v>
      </c>
      <c r="AY189" s="253" t="s">
        <v>142</v>
      </c>
    </row>
    <row r="190" s="2" customFormat="1" ht="24.15" customHeight="1">
      <c r="A190" s="39"/>
      <c r="B190" s="40"/>
      <c r="C190" s="219" t="s">
        <v>217</v>
      </c>
      <c r="D190" s="219" t="s">
        <v>145</v>
      </c>
      <c r="E190" s="220" t="s">
        <v>218</v>
      </c>
      <c r="F190" s="221" t="s">
        <v>219</v>
      </c>
      <c r="G190" s="222" t="s">
        <v>220</v>
      </c>
      <c r="H190" s="223">
        <v>26.434999999999999</v>
      </c>
      <c r="I190" s="224"/>
      <c r="J190" s="225">
        <f>ROUND(I190*H190,2)</f>
        <v>0</v>
      </c>
      <c r="K190" s="221" t="s">
        <v>149</v>
      </c>
      <c r="L190" s="45"/>
      <c r="M190" s="226" t="s">
        <v>1</v>
      </c>
      <c r="N190" s="227" t="s">
        <v>43</v>
      </c>
      <c r="O190" s="92"/>
      <c r="P190" s="228">
        <f>O190*H190</f>
        <v>0</v>
      </c>
      <c r="Q190" s="228">
        <v>8.0000000000000007E-05</v>
      </c>
      <c r="R190" s="228">
        <f>Q190*H190</f>
        <v>0.0021148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150</v>
      </c>
      <c r="AT190" s="230" t="s">
        <v>145</v>
      </c>
      <c r="AU190" s="230" t="s">
        <v>151</v>
      </c>
      <c r="AY190" s="18" t="s">
        <v>142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151</v>
      </c>
      <c r="BK190" s="231">
        <f>ROUND(I190*H190,2)</f>
        <v>0</v>
      </c>
      <c r="BL190" s="18" t="s">
        <v>150</v>
      </c>
      <c r="BM190" s="230" t="s">
        <v>221</v>
      </c>
    </row>
    <row r="191" s="13" customFormat="1">
      <c r="A191" s="13"/>
      <c r="B191" s="232"/>
      <c r="C191" s="233"/>
      <c r="D191" s="234" t="s">
        <v>153</v>
      </c>
      <c r="E191" s="235" t="s">
        <v>1</v>
      </c>
      <c r="F191" s="236" t="s">
        <v>163</v>
      </c>
      <c r="G191" s="233"/>
      <c r="H191" s="235" t="s">
        <v>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153</v>
      </c>
      <c r="AU191" s="242" t="s">
        <v>151</v>
      </c>
      <c r="AV191" s="13" t="s">
        <v>85</v>
      </c>
      <c r="AW191" s="13" t="s">
        <v>32</v>
      </c>
      <c r="AX191" s="13" t="s">
        <v>77</v>
      </c>
      <c r="AY191" s="242" t="s">
        <v>142</v>
      </c>
    </row>
    <row r="192" s="14" customFormat="1">
      <c r="A192" s="14"/>
      <c r="B192" s="243"/>
      <c r="C192" s="244"/>
      <c r="D192" s="234" t="s">
        <v>153</v>
      </c>
      <c r="E192" s="245" t="s">
        <v>1</v>
      </c>
      <c r="F192" s="246" t="s">
        <v>222</v>
      </c>
      <c r="G192" s="244"/>
      <c r="H192" s="247">
        <v>15.6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153</v>
      </c>
      <c r="AU192" s="253" t="s">
        <v>151</v>
      </c>
      <c r="AV192" s="14" t="s">
        <v>151</v>
      </c>
      <c r="AW192" s="14" t="s">
        <v>32</v>
      </c>
      <c r="AX192" s="14" t="s">
        <v>77</v>
      </c>
      <c r="AY192" s="253" t="s">
        <v>142</v>
      </c>
    </row>
    <row r="193" s="13" customFormat="1">
      <c r="A193" s="13"/>
      <c r="B193" s="232"/>
      <c r="C193" s="233"/>
      <c r="D193" s="234" t="s">
        <v>153</v>
      </c>
      <c r="E193" s="235" t="s">
        <v>1</v>
      </c>
      <c r="F193" s="236" t="s">
        <v>165</v>
      </c>
      <c r="G193" s="233"/>
      <c r="H193" s="235" t="s">
        <v>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153</v>
      </c>
      <c r="AU193" s="242" t="s">
        <v>151</v>
      </c>
      <c r="AV193" s="13" t="s">
        <v>85</v>
      </c>
      <c r="AW193" s="13" t="s">
        <v>32</v>
      </c>
      <c r="AX193" s="13" t="s">
        <v>77</v>
      </c>
      <c r="AY193" s="242" t="s">
        <v>142</v>
      </c>
    </row>
    <row r="194" s="14" customFormat="1">
      <c r="A194" s="14"/>
      <c r="B194" s="243"/>
      <c r="C194" s="244"/>
      <c r="D194" s="234" t="s">
        <v>153</v>
      </c>
      <c r="E194" s="245" t="s">
        <v>1</v>
      </c>
      <c r="F194" s="246" t="s">
        <v>223</v>
      </c>
      <c r="G194" s="244"/>
      <c r="H194" s="247">
        <v>10.335000000000001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153</v>
      </c>
      <c r="AU194" s="253" t="s">
        <v>151</v>
      </c>
      <c r="AV194" s="14" t="s">
        <v>151</v>
      </c>
      <c r="AW194" s="14" t="s">
        <v>32</v>
      </c>
      <c r="AX194" s="14" t="s">
        <v>77</v>
      </c>
      <c r="AY194" s="253" t="s">
        <v>142</v>
      </c>
    </row>
    <row r="195" s="13" customFormat="1">
      <c r="A195" s="13"/>
      <c r="B195" s="232"/>
      <c r="C195" s="233"/>
      <c r="D195" s="234" t="s">
        <v>153</v>
      </c>
      <c r="E195" s="235" t="s">
        <v>1</v>
      </c>
      <c r="F195" s="236" t="s">
        <v>208</v>
      </c>
      <c r="G195" s="233"/>
      <c r="H195" s="235" t="s">
        <v>1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153</v>
      </c>
      <c r="AU195" s="242" t="s">
        <v>151</v>
      </c>
      <c r="AV195" s="13" t="s">
        <v>85</v>
      </c>
      <c r="AW195" s="13" t="s">
        <v>32</v>
      </c>
      <c r="AX195" s="13" t="s">
        <v>77</v>
      </c>
      <c r="AY195" s="242" t="s">
        <v>142</v>
      </c>
    </row>
    <row r="196" s="14" customFormat="1">
      <c r="A196" s="14"/>
      <c r="B196" s="243"/>
      <c r="C196" s="244"/>
      <c r="D196" s="234" t="s">
        <v>153</v>
      </c>
      <c r="E196" s="245" t="s">
        <v>1</v>
      </c>
      <c r="F196" s="246" t="s">
        <v>224</v>
      </c>
      <c r="G196" s="244"/>
      <c r="H196" s="247">
        <v>0.5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153</v>
      </c>
      <c r="AU196" s="253" t="s">
        <v>151</v>
      </c>
      <c r="AV196" s="14" t="s">
        <v>151</v>
      </c>
      <c r="AW196" s="14" t="s">
        <v>32</v>
      </c>
      <c r="AX196" s="14" t="s">
        <v>77</v>
      </c>
      <c r="AY196" s="253" t="s">
        <v>142</v>
      </c>
    </row>
    <row r="197" s="15" customFormat="1">
      <c r="A197" s="15"/>
      <c r="B197" s="254"/>
      <c r="C197" s="255"/>
      <c r="D197" s="234" t="s">
        <v>153</v>
      </c>
      <c r="E197" s="256" t="s">
        <v>1</v>
      </c>
      <c r="F197" s="257" t="s">
        <v>158</v>
      </c>
      <c r="G197" s="255"/>
      <c r="H197" s="258">
        <v>26.434999999999999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153</v>
      </c>
      <c r="AU197" s="264" t="s">
        <v>151</v>
      </c>
      <c r="AV197" s="15" t="s">
        <v>150</v>
      </c>
      <c r="AW197" s="15" t="s">
        <v>32</v>
      </c>
      <c r="AX197" s="15" t="s">
        <v>85</v>
      </c>
      <c r="AY197" s="264" t="s">
        <v>142</v>
      </c>
    </row>
    <row r="198" s="2" customFormat="1" ht="24.15" customHeight="1">
      <c r="A198" s="39"/>
      <c r="B198" s="40"/>
      <c r="C198" s="219" t="s">
        <v>225</v>
      </c>
      <c r="D198" s="219" t="s">
        <v>145</v>
      </c>
      <c r="E198" s="220" t="s">
        <v>226</v>
      </c>
      <c r="F198" s="221" t="s">
        <v>227</v>
      </c>
      <c r="G198" s="222" t="s">
        <v>220</v>
      </c>
      <c r="H198" s="223">
        <v>12.800000000000001</v>
      </c>
      <c r="I198" s="224"/>
      <c r="J198" s="225">
        <f>ROUND(I198*H198,2)</f>
        <v>0</v>
      </c>
      <c r="K198" s="221" t="s">
        <v>149</v>
      </c>
      <c r="L198" s="45"/>
      <c r="M198" s="226" t="s">
        <v>1</v>
      </c>
      <c r="N198" s="227" t="s">
        <v>43</v>
      </c>
      <c r="O198" s="92"/>
      <c r="P198" s="228">
        <f>O198*H198</f>
        <v>0</v>
      </c>
      <c r="Q198" s="228">
        <v>0.00012</v>
      </c>
      <c r="R198" s="228">
        <f>Q198*H198</f>
        <v>0.001536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150</v>
      </c>
      <c r="AT198" s="230" t="s">
        <v>145</v>
      </c>
      <c r="AU198" s="230" t="s">
        <v>151</v>
      </c>
      <c r="AY198" s="18" t="s">
        <v>142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151</v>
      </c>
      <c r="BK198" s="231">
        <f>ROUND(I198*H198,2)</f>
        <v>0</v>
      </c>
      <c r="BL198" s="18" t="s">
        <v>150</v>
      </c>
      <c r="BM198" s="230" t="s">
        <v>228</v>
      </c>
    </row>
    <row r="199" s="13" customFormat="1">
      <c r="A199" s="13"/>
      <c r="B199" s="232"/>
      <c r="C199" s="233"/>
      <c r="D199" s="234" t="s">
        <v>153</v>
      </c>
      <c r="E199" s="235" t="s">
        <v>1</v>
      </c>
      <c r="F199" s="236" t="s">
        <v>163</v>
      </c>
      <c r="G199" s="233"/>
      <c r="H199" s="235" t="s">
        <v>1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153</v>
      </c>
      <c r="AU199" s="242" t="s">
        <v>151</v>
      </c>
      <c r="AV199" s="13" t="s">
        <v>85</v>
      </c>
      <c r="AW199" s="13" t="s">
        <v>32</v>
      </c>
      <c r="AX199" s="13" t="s">
        <v>77</v>
      </c>
      <c r="AY199" s="242" t="s">
        <v>142</v>
      </c>
    </row>
    <row r="200" s="14" customFormat="1">
      <c r="A200" s="14"/>
      <c r="B200" s="243"/>
      <c r="C200" s="244"/>
      <c r="D200" s="234" t="s">
        <v>153</v>
      </c>
      <c r="E200" s="245" t="s">
        <v>1</v>
      </c>
      <c r="F200" s="246" t="s">
        <v>229</v>
      </c>
      <c r="G200" s="244"/>
      <c r="H200" s="247">
        <v>12.800000000000001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153</v>
      </c>
      <c r="AU200" s="253" t="s">
        <v>151</v>
      </c>
      <c r="AV200" s="14" t="s">
        <v>151</v>
      </c>
      <c r="AW200" s="14" t="s">
        <v>32</v>
      </c>
      <c r="AX200" s="14" t="s">
        <v>85</v>
      </c>
      <c r="AY200" s="253" t="s">
        <v>142</v>
      </c>
    </row>
    <row r="201" s="2" customFormat="1" ht="24.15" customHeight="1">
      <c r="A201" s="39"/>
      <c r="B201" s="40"/>
      <c r="C201" s="219" t="s">
        <v>230</v>
      </c>
      <c r="D201" s="219" t="s">
        <v>145</v>
      </c>
      <c r="E201" s="220" t="s">
        <v>231</v>
      </c>
      <c r="F201" s="221" t="s">
        <v>232</v>
      </c>
      <c r="G201" s="222" t="s">
        <v>220</v>
      </c>
      <c r="H201" s="223">
        <v>60</v>
      </c>
      <c r="I201" s="224"/>
      <c r="J201" s="225">
        <f>ROUND(I201*H201,2)</f>
        <v>0</v>
      </c>
      <c r="K201" s="221" t="s">
        <v>149</v>
      </c>
      <c r="L201" s="45"/>
      <c r="M201" s="226" t="s">
        <v>1</v>
      </c>
      <c r="N201" s="227" t="s">
        <v>43</v>
      </c>
      <c r="O201" s="92"/>
      <c r="P201" s="228">
        <f>O201*H201</f>
        <v>0</v>
      </c>
      <c r="Q201" s="228">
        <v>0.00020000000000000001</v>
      </c>
      <c r="R201" s="228">
        <f>Q201*H201</f>
        <v>0.012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150</v>
      </c>
      <c r="AT201" s="230" t="s">
        <v>145</v>
      </c>
      <c r="AU201" s="230" t="s">
        <v>151</v>
      </c>
      <c r="AY201" s="18" t="s">
        <v>142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151</v>
      </c>
      <c r="BK201" s="231">
        <f>ROUND(I201*H201,2)</f>
        <v>0</v>
      </c>
      <c r="BL201" s="18" t="s">
        <v>150</v>
      </c>
      <c r="BM201" s="230" t="s">
        <v>233</v>
      </c>
    </row>
    <row r="202" s="13" customFormat="1">
      <c r="A202" s="13"/>
      <c r="B202" s="232"/>
      <c r="C202" s="233"/>
      <c r="D202" s="234" t="s">
        <v>153</v>
      </c>
      <c r="E202" s="235" t="s">
        <v>1</v>
      </c>
      <c r="F202" s="236" t="s">
        <v>163</v>
      </c>
      <c r="G202" s="233"/>
      <c r="H202" s="235" t="s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153</v>
      </c>
      <c r="AU202" s="242" t="s">
        <v>151</v>
      </c>
      <c r="AV202" s="13" t="s">
        <v>85</v>
      </c>
      <c r="AW202" s="13" t="s">
        <v>32</v>
      </c>
      <c r="AX202" s="13" t="s">
        <v>77</v>
      </c>
      <c r="AY202" s="242" t="s">
        <v>142</v>
      </c>
    </row>
    <row r="203" s="14" customFormat="1">
      <c r="A203" s="14"/>
      <c r="B203" s="243"/>
      <c r="C203" s="244"/>
      <c r="D203" s="234" t="s">
        <v>153</v>
      </c>
      <c r="E203" s="245" t="s">
        <v>1</v>
      </c>
      <c r="F203" s="246" t="s">
        <v>234</v>
      </c>
      <c r="G203" s="244"/>
      <c r="H203" s="247">
        <v>45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153</v>
      </c>
      <c r="AU203" s="253" t="s">
        <v>151</v>
      </c>
      <c r="AV203" s="14" t="s">
        <v>151</v>
      </c>
      <c r="AW203" s="14" t="s">
        <v>32</v>
      </c>
      <c r="AX203" s="14" t="s">
        <v>77</v>
      </c>
      <c r="AY203" s="253" t="s">
        <v>142</v>
      </c>
    </row>
    <row r="204" s="13" customFormat="1">
      <c r="A204" s="13"/>
      <c r="B204" s="232"/>
      <c r="C204" s="233"/>
      <c r="D204" s="234" t="s">
        <v>153</v>
      </c>
      <c r="E204" s="235" t="s">
        <v>1</v>
      </c>
      <c r="F204" s="236" t="s">
        <v>165</v>
      </c>
      <c r="G204" s="233"/>
      <c r="H204" s="235" t="s">
        <v>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153</v>
      </c>
      <c r="AU204" s="242" t="s">
        <v>151</v>
      </c>
      <c r="AV204" s="13" t="s">
        <v>85</v>
      </c>
      <c r="AW204" s="13" t="s">
        <v>32</v>
      </c>
      <c r="AX204" s="13" t="s">
        <v>77</v>
      </c>
      <c r="AY204" s="242" t="s">
        <v>142</v>
      </c>
    </row>
    <row r="205" s="14" customFormat="1">
      <c r="A205" s="14"/>
      <c r="B205" s="243"/>
      <c r="C205" s="244"/>
      <c r="D205" s="234" t="s">
        <v>153</v>
      </c>
      <c r="E205" s="245" t="s">
        <v>1</v>
      </c>
      <c r="F205" s="246" t="s">
        <v>235</v>
      </c>
      <c r="G205" s="244"/>
      <c r="H205" s="247">
        <v>15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153</v>
      </c>
      <c r="AU205" s="253" t="s">
        <v>151</v>
      </c>
      <c r="AV205" s="14" t="s">
        <v>151</v>
      </c>
      <c r="AW205" s="14" t="s">
        <v>32</v>
      </c>
      <c r="AX205" s="14" t="s">
        <v>77</v>
      </c>
      <c r="AY205" s="253" t="s">
        <v>142</v>
      </c>
    </row>
    <row r="206" s="15" customFormat="1">
      <c r="A206" s="15"/>
      <c r="B206" s="254"/>
      <c r="C206" s="255"/>
      <c r="D206" s="234" t="s">
        <v>153</v>
      </c>
      <c r="E206" s="256" t="s">
        <v>1</v>
      </c>
      <c r="F206" s="257" t="s">
        <v>158</v>
      </c>
      <c r="G206" s="255"/>
      <c r="H206" s="258">
        <v>60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153</v>
      </c>
      <c r="AU206" s="264" t="s">
        <v>151</v>
      </c>
      <c r="AV206" s="15" t="s">
        <v>150</v>
      </c>
      <c r="AW206" s="15" t="s">
        <v>32</v>
      </c>
      <c r="AX206" s="15" t="s">
        <v>85</v>
      </c>
      <c r="AY206" s="264" t="s">
        <v>142</v>
      </c>
    </row>
    <row r="207" s="2" customFormat="1" ht="24.15" customHeight="1">
      <c r="A207" s="39"/>
      <c r="B207" s="40"/>
      <c r="C207" s="219" t="s">
        <v>8</v>
      </c>
      <c r="D207" s="219" t="s">
        <v>145</v>
      </c>
      <c r="E207" s="220" t="s">
        <v>236</v>
      </c>
      <c r="F207" s="221" t="s">
        <v>237</v>
      </c>
      <c r="G207" s="222" t="s">
        <v>148</v>
      </c>
      <c r="H207" s="223">
        <v>1.05</v>
      </c>
      <c r="I207" s="224"/>
      <c r="J207" s="225">
        <f>ROUND(I207*H207,2)</f>
        <v>0</v>
      </c>
      <c r="K207" s="221" t="s">
        <v>149</v>
      </c>
      <c r="L207" s="45"/>
      <c r="M207" s="226" t="s">
        <v>1</v>
      </c>
      <c r="N207" s="227" t="s">
        <v>43</v>
      </c>
      <c r="O207" s="92"/>
      <c r="P207" s="228">
        <f>O207*H207</f>
        <v>0</v>
      </c>
      <c r="Q207" s="228">
        <v>0.17818000000000001</v>
      </c>
      <c r="R207" s="228">
        <f>Q207*H207</f>
        <v>0.18708900000000001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150</v>
      </c>
      <c r="AT207" s="230" t="s">
        <v>145</v>
      </c>
      <c r="AU207" s="230" t="s">
        <v>151</v>
      </c>
      <c r="AY207" s="18" t="s">
        <v>142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151</v>
      </c>
      <c r="BK207" s="231">
        <f>ROUND(I207*H207,2)</f>
        <v>0</v>
      </c>
      <c r="BL207" s="18" t="s">
        <v>150</v>
      </c>
      <c r="BM207" s="230" t="s">
        <v>238</v>
      </c>
    </row>
    <row r="208" s="13" customFormat="1">
      <c r="A208" s="13"/>
      <c r="B208" s="232"/>
      <c r="C208" s="233"/>
      <c r="D208" s="234" t="s">
        <v>153</v>
      </c>
      <c r="E208" s="235" t="s">
        <v>1</v>
      </c>
      <c r="F208" s="236" t="s">
        <v>185</v>
      </c>
      <c r="G208" s="233"/>
      <c r="H208" s="235" t="s">
        <v>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153</v>
      </c>
      <c r="AU208" s="242" t="s">
        <v>151</v>
      </c>
      <c r="AV208" s="13" t="s">
        <v>85</v>
      </c>
      <c r="AW208" s="13" t="s">
        <v>32</v>
      </c>
      <c r="AX208" s="13" t="s">
        <v>77</v>
      </c>
      <c r="AY208" s="242" t="s">
        <v>142</v>
      </c>
    </row>
    <row r="209" s="14" customFormat="1">
      <c r="A209" s="14"/>
      <c r="B209" s="243"/>
      <c r="C209" s="244"/>
      <c r="D209" s="234" t="s">
        <v>153</v>
      </c>
      <c r="E209" s="245" t="s">
        <v>1</v>
      </c>
      <c r="F209" s="246" t="s">
        <v>239</v>
      </c>
      <c r="G209" s="244"/>
      <c r="H209" s="247">
        <v>0.29999999999999999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153</v>
      </c>
      <c r="AU209" s="253" t="s">
        <v>151</v>
      </c>
      <c r="AV209" s="14" t="s">
        <v>151</v>
      </c>
      <c r="AW209" s="14" t="s">
        <v>32</v>
      </c>
      <c r="AX209" s="14" t="s">
        <v>77</v>
      </c>
      <c r="AY209" s="253" t="s">
        <v>142</v>
      </c>
    </row>
    <row r="210" s="13" customFormat="1">
      <c r="A210" s="13"/>
      <c r="B210" s="232"/>
      <c r="C210" s="233"/>
      <c r="D210" s="234" t="s">
        <v>153</v>
      </c>
      <c r="E210" s="235" t="s">
        <v>1</v>
      </c>
      <c r="F210" s="236" t="s">
        <v>187</v>
      </c>
      <c r="G210" s="233"/>
      <c r="H210" s="235" t="s">
        <v>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153</v>
      </c>
      <c r="AU210" s="242" t="s">
        <v>151</v>
      </c>
      <c r="AV210" s="13" t="s">
        <v>85</v>
      </c>
      <c r="AW210" s="13" t="s">
        <v>32</v>
      </c>
      <c r="AX210" s="13" t="s">
        <v>77</v>
      </c>
      <c r="AY210" s="242" t="s">
        <v>142</v>
      </c>
    </row>
    <row r="211" s="14" customFormat="1">
      <c r="A211" s="14"/>
      <c r="B211" s="243"/>
      <c r="C211" s="244"/>
      <c r="D211" s="234" t="s">
        <v>153</v>
      </c>
      <c r="E211" s="245" t="s">
        <v>1</v>
      </c>
      <c r="F211" s="246" t="s">
        <v>240</v>
      </c>
      <c r="G211" s="244"/>
      <c r="H211" s="247">
        <v>0.27000000000000002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153</v>
      </c>
      <c r="AU211" s="253" t="s">
        <v>151</v>
      </c>
      <c r="AV211" s="14" t="s">
        <v>151</v>
      </c>
      <c r="AW211" s="14" t="s">
        <v>32</v>
      </c>
      <c r="AX211" s="14" t="s">
        <v>77</v>
      </c>
      <c r="AY211" s="253" t="s">
        <v>142</v>
      </c>
    </row>
    <row r="212" s="13" customFormat="1">
      <c r="A212" s="13"/>
      <c r="B212" s="232"/>
      <c r="C212" s="233"/>
      <c r="D212" s="234" t="s">
        <v>153</v>
      </c>
      <c r="E212" s="235" t="s">
        <v>1</v>
      </c>
      <c r="F212" s="236" t="s">
        <v>189</v>
      </c>
      <c r="G212" s="233"/>
      <c r="H212" s="235" t="s">
        <v>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153</v>
      </c>
      <c r="AU212" s="242" t="s">
        <v>151</v>
      </c>
      <c r="AV212" s="13" t="s">
        <v>85</v>
      </c>
      <c r="AW212" s="13" t="s">
        <v>32</v>
      </c>
      <c r="AX212" s="13" t="s">
        <v>77</v>
      </c>
      <c r="AY212" s="242" t="s">
        <v>142</v>
      </c>
    </row>
    <row r="213" s="14" customFormat="1">
      <c r="A213" s="14"/>
      <c r="B213" s="243"/>
      <c r="C213" s="244"/>
      <c r="D213" s="234" t="s">
        <v>153</v>
      </c>
      <c r="E213" s="245" t="s">
        <v>1</v>
      </c>
      <c r="F213" s="246" t="s">
        <v>241</v>
      </c>
      <c r="G213" s="244"/>
      <c r="H213" s="247">
        <v>0.47999999999999998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153</v>
      </c>
      <c r="AU213" s="253" t="s">
        <v>151</v>
      </c>
      <c r="AV213" s="14" t="s">
        <v>151</v>
      </c>
      <c r="AW213" s="14" t="s">
        <v>32</v>
      </c>
      <c r="AX213" s="14" t="s">
        <v>77</v>
      </c>
      <c r="AY213" s="253" t="s">
        <v>142</v>
      </c>
    </row>
    <row r="214" s="15" customFormat="1">
      <c r="A214" s="15"/>
      <c r="B214" s="254"/>
      <c r="C214" s="255"/>
      <c r="D214" s="234" t="s">
        <v>153</v>
      </c>
      <c r="E214" s="256" t="s">
        <v>1</v>
      </c>
      <c r="F214" s="257" t="s">
        <v>158</v>
      </c>
      <c r="G214" s="255"/>
      <c r="H214" s="258">
        <v>1.05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153</v>
      </c>
      <c r="AU214" s="264" t="s">
        <v>151</v>
      </c>
      <c r="AV214" s="15" t="s">
        <v>150</v>
      </c>
      <c r="AW214" s="15" t="s">
        <v>32</v>
      </c>
      <c r="AX214" s="15" t="s">
        <v>85</v>
      </c>
      <c r="AY214" s="264" t="s">
        <v>142</v>
      </c>
    </row>
    <row r="215" s="2" customFormat="1" ht="16.5" customHeight="1">
      <c r="A215" s="39"/>
      <c r="B215" s="40"/>
      <c r="C215" s="219" t="s">
        <v>242</v>
      </c>
      <c r="D215" s="219" t="s">
        <v>145</v>
      </c>
      <c r="E215" s="220" t="s">
        <v>243</v>
      </c>
      <c r="F215" s="221" t="s">
        <v>244</v>
      </c>
      <c r="G215" s="222" t="s">
        <v>148</v>
      </c>
      <c r="H215" s="223">
        <v>9.9060000000000006</v>
      </c>
      <c r="I215" s="224"/>
      <c r="J215" s="225">
        <f>ROUND(I215*H215,2)</f>
        <v>0</v>
      </c>
      <c r="K215" s="221" t="s">
        <v>149</v>
      </c>
      <c r="L215" s="45"/>
      <c r="M215" s="226" t="s">
        <v>1</v>
      </c>
      <c r="N215" s="227" t="s">
        <v>43</v>
      </c>
      <c r="O215" s="92"/>
      <c r="P215" s="228">
        <f>O215*H215</f>
        <v>0</v>
      </c>
      <c r="Q215" s="228">
        <v>0.079909999999999995</v>
      </c>
      <c r="R215" s="228">
        <f>Q215*H215</f>
        <v>0.79158846000000005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150</v>
      </c>
      <c r="AT215" s="230" t="s">
        <v>145</v>
      </c>
      <c r="AU215" s="230" t="s">
        <v>151</v>
      </c>
      <c r="AY215" s="18" t="s">
        <v>142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151</v>
      </c>
      <c r="BK215" s="231">
        <f>ROUND(I215*H215,2)</f>
        <v>0</v>
      </c>
      <c r="BL215" s="18" t="s">
        <v>150</v>
      </c>
      <c r="BM215" s="230" t="s">
        <v>245</v>
      </c>
    </row>
    <row r="216" s="13" customFormat="1">
      <c r="A216" s="13"/>
      <c r="B216" s="232"/>
      <c r="C216" s="233"/>
      <c r="D216" s="234" t="s">
        <v>153</v>
      </c>
      <c r="E216" s="235" t="s">
        <v>1</v>
      </c>
      <c r="F216" s="236" t="s">
        <v>246</v>
      </c>
      <c r="G216" s="233"/>
      <c r="H216" s="235" t="s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153</v>
      </c>
      <c r="AU216" s="242" t="s">
        <v>151</v>
      </c>
      <c r="AV216" s="13" t="s">
        <v>85</v>
      </c>
      <c r="AW216" s="13" t="s">
        <v>32</v>
      </c>
      <c r="AX216" s="13" t="s">
        <v>77</v>
      </c>
      <c r="AY216" s="242" t="s">
        <v>142</v>
      </c>
    </row>
    <row r="217" s="14" customFormat="1">
      <c r="A217" s="14"/>
      <c r="B217" s="243"/>
      <c r="C217" s="244"/>
      <c r="D217" s="234" t="s">
        <v>153</v>
      </c>
      <c r="E217" s="245" t="s">
        <v>1</v>
      </c>
      <c r="F217" s="246" t="s">
        <v>247</v>
      </c>
      <c r="G217" s="244"/>
      <c r="H217" s="247">
        <v>7.4359999999999999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153</v>
      </c>
      <c r="AU217" s="253" t="s">
        <v>151</v>
      </c>
      <c r="AV217" s="14" t="s">
        <v>151</v>
      </c>
      <c r="AW217" s="14" t="s">
        <v>32</v>
      </c>
      <c r="AX217" s="14" t="s">
        <v>77</v>
      </c>
      <c r="AY217" s="253" t="s">
        <v>142</v>
      </c>
    </row>
    <row r="218" s="13" customFormat="1">
      <c r="A218" s="13"/>
      <c r="B218" s="232"/>
      <c r="C218" s="233"/>
      <c r="D218" s="234" t="s">
        <v>153</v>
      </c>
      <c r="E218" s="235" t="s">
        <v>1</v>
      </c>
      <c r="F218" s="236" t="s">
        <v>248</v>
      </c>
      <c r="G218" s="233"/>
      <c r="H218" s="235" t="s">
        <v>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153</v>
      </c>
      <c r="AU218" s="242" t="s">
        <v>151</v>
      </c>
      <c r="AV218" s="13" t="s">
        <v>85</v>
      </c>
      <c r="AW218" s="13" t="s">
        <v>32</v>
      </c>
      <c r="AX218" s="13" t="s">
        <v>77</v>
      </c>
      <c r="AY218" s="242" t="s">
        <v>142</v>
      </c>
    </row>
    <row r="219" s="14" customFormat="1">
      <c r="A219" s="14"/>
      <c r="B219" s="243"/>
      <c r="C219" s="244"/>
      <c r="D219" s="234" t="s">
        <v>153</v>
      </c>
      <c r="E219" s="245" t="s">
        <v>1</v>
      </c>
      <c r="F219" s="246" t="s">
        <v>249</v>
      </c>
      <c r="G219" s="244"/>
      <c r="H219" s="247">
        <v>2.4700000000000002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153</v>
      </c>
      <c r="AU219" s="253" t="s">
        <v>151</v>
      </c>
      <c r="AV219" s="14" t="s">
        <v>151</v>
      </c>
      <c r="AW219" s="14" t="s">
        <v>32</v>
      </c>
      <c r="AX219" s="14" t="s">
        <v>77</v>
      </c>
      <c r="AY219" s="253" t="s">
        <v>142</v>
      </c>
    </row>
    <row r="220" s="15" customFormat="1">
      <c r="A220" s="15"/>
      <c r="B220" s="254"/>
      <c r="C220" s="255"/>
      <c r="D220" s="234" t="s">
        <v>153</v>
      </c>
      <c r="E220" s="256" t="s">
        <v>1</v>
      </c>
      <c r="F220" s="257" t="s">
        <v>158</v>
      </c>
      <c r="G220" s="255"/>
      <c r="H220" s="258">
        <v>9.9060000000000006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153</v>
      </c>
      <c r="AU220" s="264" t="s">
        <v>151</v>
      </c>
      <c r="AV220" s="15" t="s">
        <v>150</v>
      </c>
      <c r="AW220" s="15" t="s">
        <v>32</v>
      </c>
      <c r="AX220" s="15" t="s">
        <v>85</v>
      </c>
      <c r="AY220" s="264" t="s">
        <v>142</v>
      </c>
    </row>
    <row r="221" s="12" customFormat="1" ht="22.8" customHeight="1">
      <c r="A221" s="12"/>
      <c r="B221" s="203"/>
      <c r="C221" s="204"/>
      <c r="D221" s="205" t="s">
        <v>76</v>
      </c>
      <c r="E221" s="217" t="s">
        <v>164</v>
      </c>
      <c r="F221" s="217" t="s">
        <v>250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f>SUM(P222:P427)</f>
        <v>0</v>
      </c>
      <c r="Q221" s="211"/>
      <c r="R221" s="212">
        <f>SUM(R222:R427)</f>
        <v>37.838413100000004</v>
      </c>
      <c r="S221" s="211"/>
      <c r="T221" s="213">
        <f>SUM(T222:T427)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85</v>
      </c>
      <c r="AT221" s="215" t="s">
        <v>76</v>
      </c>
      <c r="AU221" s="215" t="s">
        <v>85</v>
      </c>
      <c r="AY221" s="214" t="s">
        <v>142</v>
      </c>
      <c r="BK221" s="216">
        <f>SUM(BK222:BK427)</f>
        <v>0</v>
      </c>
    </row>
    <row r="222" s="2" customFormat="1" ht="24.15" customHeight="1">
      <c r="A222" s="39"/>
      <c r="B222" s="40"/>
      <c r="C222" s="219" t="s">
        <v>251</v>
      </c>
      <c r="D222" s="219" t="s">
        <v>145</v>
      </c>
      <c r="E222" s="220" t="s">
        <v>252</v>
      </c>
      <c r="F222" s="221" t="s">
        <v>253</v>
      </c>
      <c r="G222" s="222" t="s">
        <v>148</v>
      </c>
      <c r="H222" s="223">
        <v>290.60000000000002</v>
      </c>
      <c r="I222" s="224"/>
      <c r="J222" s="225">
        <f>ROUND(I222*H222,2)</f>
        <v>0</v>
      </c>
      <c r="K222" s="221" t="s">
        <v>149</v>
      </c>
      <c r="L222" s="45"/>
      <c r="M222" s="226" t="s">
        <v>1</v>
      </c>
      <c r="N222" s="227" t="s">
        <v>43</v>
      </c>
      <c r="O222" s="92"/>
      <c r="P222" s="228">
        <f>O222*H222</f>
        <v>0</v>
      </c>
      <c r="Q222" s="228">
        <v>0.00025999999999999998</v>
      </c>
      <c r="R222" s="228">
        <f>Q222*H222</f>
        <v>0.075555999999999998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150</v>
      </c>
      <c r="AT222" s="230" t="s">
        <v>145</v>
      </c>
      <c r="AU222" s="230" t="s">
        <v>151</v>
      </c>
      <c r="AY222" s="18" t="s">
        <v>142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151</v>
      </c>
      <c r="BK222" s="231">
        <f>ROUND(I222*H222,2)</f>
        <v>0</v>
      </c>
      <c r="BL222" s="18" t="s">
        <v>150</v>
      </c>
      <c r="BM222" s="230" t="s">
        <v>254</v>
      </c>
    </row>
    <row r="223" s="13" customFormat="1">
      <c r="A223" s="13"/>
      <c r="B223" s="232"/>
      <c r="C223" s="233"/>
      <c r="D223" s="234" t="s">
        <v>153</v>
      </c>
      <c r="E223" s="235" t="s">
        <v>1</v>
      </c>
      <c r="F223" s="236" t="s">
        <v>163</v>
      </c>
      <c r="G223" s="233"/>
      <c r="H223" s="235" t="s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153</v>
      </c>
      <c r="AU223" s="242" t="s">
        <v>151</v>
      </c>
      <c r="AV223" s="13" t="s">
        <v>85</v>
      </c>
      <c r="AW223" s="13" t="s">
        <v>32</v>
      </c>
      <c r="AX223" s="13" t="s">
        <v>77</v>
      </c>
      <c r="AY223" s="242" t="s">
        <v>142</v>
      </c>
    </row>
    <row r="224" s="13" customFormat="1">
      <c r="A224" s="13"/>
      <c r="B224" s="232"/>
      <c r="C224" s="233"/>
      <c r="D224" s="234" t="s">
        <v>153</v>
      </c>
      <c r="E224" s="235" t="s">
        <v>1</v>
      </c>
      <c r="F224" s="236" t="s">
        <v>255</v>
      </c>
      <c r="G224" s="233"/>
      <c r="H224" s="235" t="s">
        <v>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153</v>
      </c>
      <c r="AU224" s="242" t="s">
        <v>151</v>
      </c>
      <c r="AV224" s="13" t="s">
        <v>85</v>
      </c>
      <c r="AW224" s="13" t="s">
        <v>32</v>
      </c>
      <c r="AX224" s="13" t="s">
        <v>77</v>
      </c>
      <c r="AY224" s="242" t="s">
        <v>142</v>
      </c>
    </row>
    <row r="225" s="14" customFormat="1">
      <c r="A225" s="14"/>
      <c r="B225" s="243"/>
      <c r="C225" s="244"/>
      <c r="D225" s="234" t="s">
        <v>153</v>
      </c>
      <c r="E225" s="245" t="s">
        <v>1</v>
      </c>
      <c r="F225" s="246" t="s">
        <v>256</v>
      </c>
      <c r="G225" s="244"/>
      <c r="H225" s="247">
        <v>101.88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153</v>
      </c>
      <c r="AU225" s="253" t="s">
        <v>151</v>
      </c>
      <c r="AV225" s="14" t="s">
        <v>151</v>
      </c>
      <c r="AW225" s="14" t="s">
        <v>32</v>
      </c>
      <c r="AX225" s="14" t="s">
        <v>77</v>
      </c>
      <c r="AY225" s="253" t="s">
        <v>142</v>
      </c>
    </row>
    <row r="226" s="13" customFormat="1">
      <c r="A226" s="13"/>
      <c r="B226" s="232"/>
      <c r="C226" s="233"/>
      <c r="D226" s="234" t="s">
        <v>153</v>
      </c>
      <c r="E226" s="235" t="s">
        <v>1</v>
      </c>
      <c r="F226" s="236" t="s">
        <v>257</v>
      </c>
      <c r="G226" s="233"/>
      <c r="H226" s="235" t="s">
        <v>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153</v>
      </c>
      <c r="AU226" s="242" t="s">
        <v>151</v>
      </c>
      <c r="AV226" s="13" t="s">
        <v>85</v>
      </c>
      <c r="AW226" s="13" t="s">
        <v>32</v>
      </c>
      <c r="AX226" s="13" t="s">
        <v>77</v>
      </c>
      <c r="AY226" s="242" t="s">
        <v>142</v>
      </c>
    </row>
    <row r="227" s="13" customFormat="1">
      <c r="A227" s="13"/>
      <c r="B227" s="232"/>
      <c r="C227" s="233"/>
      <c r="D227" s="234" t="s">
        <v>153</v>
      </c>
      <c r="E227" s="235" t="s">
        <v>1</v>
      </c>
      <c r="F227" s="236" t="s">
        <v>258</v>
      </c>
      <c r="G227" s="233"/>
      <c r="H227" s="235" t="s">
        <v>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153</v>
      </c>
      <c r="AU227" s="242" t="s">
        <v>151</v>
      </c>
      <c r="AV227" s="13" t="s">
        <v>85</v>
      </c>
      <c r="AW227" s="13" t="s">
        <v>32</v>
      </c>
      <c r="AX227" s="13" t="s">
        <v>77</v>
      </c>
      <c r="AY227" s="242" t="s">
        <v>142</v>
      </c>
    </row>
    <row r="228" s="14" customFormat="1">
      <c r="A228" s="14"/>
      <c r="B228" s="243"/>
      <c r="C228" s="244"/>
      <c r="D228" s="234" t="s">
        <v>153</v>
      </c>
      <c r="E228" s="245" t="s">
        <v>1</v>
      </c>
      <c r="F228" s="246" t="s">
        <v>259</v>
      </c>
      <c r="G228" s="244"/>
      <c r="H228" s="247">
        <v>147.84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153</v>
      </c>
      <c r="AU228" s="253" t="s">
        <v>151</v>
      </c>
      <c r="AV228" s="14" t="s">
        <v>151</v>
      </c>
      <c r="AW228" s="14" t="s">
        <v>32</v>
      </c>
      <c r="AX228" s="14" t="s">
        <v>77</v>
      </c>
      <c r="AY228" s="253" t="s">
        <v>142</v>
      </c>
    </row>
    <row r="229" s="13" customFormat="1">
      <c r="A229" s="13"/>
      <c r="B229" s="232"/>
      <c r="C229" s="233"/>
      <c r="D229" s="234" t="s">
        <v>153</v>
      </c>
      <c r="E229" s="235" t="s">
        <v>1</v>
      </c>
      <c r="F229" s="236" t="s">
        <v>208</v>
      </c>
      <c r="G229" s="233"/>
      <c r="H229" s="235" t="s">
        <v>1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153</v>
      </c>
      <c r="AU229" s="242" t="s">
        <v>151</v>
      </c>
      <c r="AV229" s="13" t="s">
        <v>85</v>
      </c>
      <c r="AW229" s="13" t="s">
        <v>32</v>
      </c>
      <c r="AX229" s="13" t="s">
        <v>77</v>
      </c>
      <c r="AY229" s="242" t="s">
        <v>142</v>
      </c>
    </row>
    <row r="230" s="13" customFormat="1">
      <c r="A230" s="13"/>
      <c r="B230" s="232"/>
      <c r="C230" s="233"/>
      <c r="D230" s="234" t="s">
        <v>153</v>
      </c>
      <c r="E230" s="235" t="s">
        <v>1</v>
      </c>
      <c r="F230" s="236" t="s">
        <v>260</v>
      </c>
      <c r="G230" s="233"/>
      <c r="H230" s="235" t="s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153</v>
      </c>
      <c r="AU230" s="242" t="s">
        <v>151</v>
      </c>
      <c r="AV230" s="13" t="s">
        <v>85</v>
      </c>
      <c r="AW230" s="13" t="s">
        <v>32</v>
      </c>
      <c r="AX230" s="13" t="s">
        <v>77</v>
      </c>
      <c r="AY230" s="242" t="s">
        <v>142</v>
      </c>
    </row>
    <row r="231" s="14" customFormat="1">
      <c r="A231" s="14"/>
      <c r="B231" s="243"/>
      <c r="C231" s="244"/>
      <c r="D231" s="234" t="s">
        <v>153</v>
      </c>
      <c r="E231" s="245" t="s">
        <v>1</v>
      </c>
      <c r="F231" s="246" t="s">
        <v>261</v>
      </c>
      <c r="G231" s="244"/>
      <c r="H231" s="247">
        <v>40.880000000000003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153</v>
      </c>
      <c r="AU231" s="253" t="s">
        <v>151</v>
      </c>
      <c r="AV231" s="14" t="s">
        <v>151</v>
      </c>
      <c r="AW231" s="14" t="s">
        <v>32</v>
      </c>
      <c r="AX231" s="14" t="s">
        <v>77</v>
      </c>
      <c r="AY231" s="253" t="s">
        <v>142</v>
      </c>
    </row>
    <row r="232" s="15" customFormat="1">
      <c r="A232" s="15"/>
      <c r="B232" s="254"/>
      <c r="C232" s="255"/>
      <c r="D232" s="234" t="s">
        <v>153</v>
      </c>
      <c r="E232" s="256" t="s">
        <v>1</v>
      </c>
      <c r="F232" s="257" t="s">
        <v>158</v>
      </c>
      <c r="G232" s="255"/>
      <c r="H232" s="258">
        <v>290.60000000000002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153</v>
      </c>
      <c r="AU232" s="264" t="s">
        <v>151</v>
      </c>
      <c r="AV232" s="15" t="s">
        <v>150</v>
      </c>
      <c r="AW232" s="15" t="s">
        <v>32</v>
      </c>
      <c r="AX232" s="15" t="s">
        <v>85</v>
      </c>
      <c r="AY232" s="264" t="s">
        <v>142</v>
      </c>
    </row>
    <row r="233" s="2" customFormat="1" ht="24.15" customHeight="1">
      <c r="A233" s="39"/>
      <c r="B233" s="40"/>
      <c r="C233" s="219" t="s">
        <v>262</v>
      </c>
      <c r="D233" s="219" t="s">
        <v>145</v>
      </c>
      <c r="E233" s="220" t="s">
        <v>263</v>
      </c>
      <c r="F233" s="221" t="s">
        <v>264</v>
      </c>
      <c r="G233" s="222" t="s">
        <v>148</v>
      </c>
      <c r="H233" s="223">
        <v>290.60000000000002</v>
      </c>
      <c r="I233" s="224"/>
      <c r="J233" s="225">
        <f>ROUND(I233*H233,2)</f>
        <v>0</v>
      </c>
      <c r="K233" s="221" t="s">
        <v>149</v>
      </c>
      <c r="L233" s="45"/>
      <c r="M233" s="226" t="s">
        <v>1</v>
      </c>
      <c r="N233" s="227" t="s">
        <v>43</v>
      </c>
      <c r="O233" s="92"/>
      <c r="P233" s="228">
        <f>O233*H233</f>
        <v>0</v>
      </c>
      <c r="Q233" s="228">
        <v>0.0040000000000000001</v>
      </c>
      <c r="R233" s="228">
        <f>Q233*H233</f>
        <v>1.1624000000000001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150</v>
      </c>
      <c r="AT233" s="230" t="s">
        <v>145</v>
      </c>
      <c r="AU233" s="230" t="s">
        <v>151</v>
      </c>
      <c r="AY233" s="18" t="s">
        <v>142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151</v>
      </c>
      <c r="BK233" s="231">
        <f>ROUND(I233*H233,2)</f>
        <v>0</v>
      </c>
      <c r="BL233" s="18" t="s">
        <v>150</v>
      </c>
      <c r="BM233" s="230" t="s">
        <v>265</v>
      </c>
    </row>
    <row r="234" s="13" customFormat="1">
      <c r="A234" s="13"/>
      <c r="B234" s="232"/>
      <c r="C234" s="233"/>
      <c r="D234" s="234" t="s">
        <v>153</v>
      </c>
      <c r="E234" s="235" t="s">
        <v>1</v>
      </c>
      <c r="F234" s="236" t="s">
        <v>163</v>
      </c>
      <c r="G234" s="233"/>
      <c r="H234" s="235" t="s">
        <v>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153</v>
      </c>
      <c r="AU234" s="242" t="s">
        <v>151</v>
      </c>
      <c r="AV234" s="13" t="s">
        <v>85</v>
      </c>
      <c r="AW234" s="13" t="s">
        <v>32</v>
      </c>
      <c r="AX234" s="13" t="s">
        <v>77</v>
      </c>
      <c r="AY234" s="242" t="s">
        <v>142</v>
      </c>
    </row>
    <row r="235" s="13" customFormat="1">
      <c r="A235" s="13"/>
      <c r="B235" s="232"/>
      <c r="C235" s="233"/>
      <c r="D235" s="234" t="s">
        <v>153</v>
      </c>
      <c r="E235" s="235" t="s">
        <v>1</v>
      </c>
      <c r="F235" s="236" t="s">
        <v>255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153</v>
      </c>
      <c r="AU235" s="242" t="s">
        <v>151</v>
      </c>
      <c r="AV235" s="13" t="s">
        <v>85</v>
      </c>
      <c r="AW235" s="13" t="s">
        <v>32</v>
      </c>
      <c r="AX235" s="13" t="s">
        <v>77</v>
      </c>
      <c r="AY235" s="242" t="s">
        <v>142</v>
      </c>
    </row>
    <row r="236" s="14" customFormat="1">
      <c r="A236" s="14"/>
      <c r="B236" s="243"/>
      <c r="C236" s="244"/>
      <c r="D236" s="234" t="s">
        <v>153</v>
      </c>
      <c r="E236" s="245" t="s">
        <v>1</v>
      </c>
      <c r="F236" s="246" t="s">
        <v>256</v>
      </c>
      <c r="G236" s="244"/>
      <c r="H236" s="247">
        <v>101.88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153</v>
      </c>
      <c r="AU236" s="253" t="s">
        <v>151</v>
      </c>
      <c r="AV236" s="14" t="s">
        <v>151</v>
      </c>
      <c r="AW236" s="14" t="s">
        <v>32</v>
      </c>
      <c r="AX236" s="14" t="s">
        <v>77</v>
      </c>
      <c r="AY236" s="253" t="s">
        <v>142</v>
      </c>
    </row>
    <row r="237" s="13" customFormat="1">
      <c r="A237" s="13"/>
      <c r="B237" s="232"/>
      <c r="C237" s="233"/>
      <c r="D237" s="234" t="s">
        <v>153</v>
      </c>
      <c r="E237" s="235" t="s">
        <v>1</v>
      </c>
      <c r="F237" s="236" t="s">
        <v>257</v>
      </c>
      <c r="G237" s="233"/>
      <c r="H237" s="235" t="s">
        <v>1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153</v>
      </c>
      <c r="AU237" s="242" t="s">
        <v>151</v>
      </c>
      <c r="AV237" s="13" t="s">
        <v>85</v>
      </c>
      <c r="AW237" s="13" t="s">
        <v>32</v>
      </c>
      <c r="AX237" s="13" t="s">
        <v>77</v>
      </c>
      <c r="AY237" s="242" t="s">
        <v>142</v>
      </c>
    </row>
    <row r="238" s="13" customFormat="1">
      <c r="A238" s="13"/>
      <c r="B238" s="232"/>
      <c r="C238" s="233"/>
      <c r="D238" s="234" t="s">
        <v>153</v>
      </c>
      <c r="E238" s="235" t="s">
        <v>1</v>
      </c>
      <c r="F238" s="236" t="s">
        <v>258</v>
      </c>
      <c r="G238" s="233"/>
      <c r="H238" s="235" t="s">
        <v>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153</v>
      </c>
      <c r="AU238" s="242" t="s">
        <v>151</v>
      </c>
      <c r="AV238" s="13" t="s">
        <v>85</v>
      </c>
      <c r="AW238" s="13" t="s">
        <v>32</v>
      </c>
      <c r="AX238" s="13" t="s">
        <v>77</v>
      </c>
      <c r="AY238" s="242" t="s">
        <v>142</v>
      </c>
    </row>
    <row r="239" s="14" customFormat="1">
      <c r="A239" s="14"/>
      <c r="B239" s="243"/>
      <c r="C239" s="244"/>
      <c r="D239" s="234" t="s">
        <v>153</v>
      </c>
      <c r="E239" s="245" t="s">
        <v>1</v>
      </c>
      <c r="F239" s="246" t="s">
        <v>259</v>
      </c>
      <c r="G239" s="244"/>
      <c r="H239" s="247">
        <v>147.84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153</v>
      </c>
      <c r="AU239" s="253" t="s">
        <v>151</v>
      </c>
      <c r="AV239" s="14" t="s">
        <v>151</v>
      </c>
      <c r="AW239" s="14" t="s">
        <v>32</v>
      </c>
      <c r="AX239" s="14" t="s">
        <v>77</v>
      </c>
      <c r="AY239" s="253" t="s">
        <v>142</v>
      </c>
    </row>
    <row r="240" s="13" customFormat="1">
      <c r="A240" s="13"/>
      <c r="B240" s="232"/>
      <c r="C240" s="233"/>
      <c r="D240" s="234" t="s">
        <v>153</v>
      </c>
      <c r="E240" s="235" t="s">
        <v>1</v>
      </c>
      <c r="F240" s="236" t="s">
        <v>208</v>
      </c>
      <c r="G240" s="233"/>
      <c r="H240" s="235" t="s">
        <v>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153</v>
      </c>
      <c r="AU240" s="242" t="s">
        <v>151</v>
      </c>
      <c r="AV240" s="13" t="s">
        <v>85</v>
      </c>
      <c r="AW240" s="13" t="s">
        <v>32</v>
      </c>
      <c r="AX240" s="13" t="s">
        <v>77</v>
      </c>
      <c r="AY240" s="242" t="s">
        <v>142</v>
      </c>
    </row>
    <row r="241" s="13" customFormat="1">
      <c r="A241" s="13"/>
      <c r="B241" s="232"/>
      <c r="C241" s="233"/>
      <c r="D241" s="234" t="s">
        <v>153</v>
      </c>
      <c r="E241" s="235" t="s">
        <v>1</v>
      </c>
      <c r="F241" s="236" t="s">
        <v>260</v>
      </c>
      <c r="G241" s="233"/>
      <c r="H241" s="235" t="s">
        <v>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153</v>
      </c>
      <c r="AU241" s="242" t="s">
        <v>151</v>
      </c>
      <c r="AV241" s="13" t="s">
        <v>85</v>
      </c>
      <c r="AW241" s="13" t="s">
        <v>32</v>
      </c>
      <c r="AX241" s="13" t="s">
        <v>77</v>
      </c>
      <c r="AY241" s="242" t="s">
        <v>142</v>
      </c>
    </row>
    <row r="242" s="14" customFormat="1">
      <c r="A242" s="14"/>
      <c r="B242" s="243"/>
      <c r="C242" s="244"/>
      <c r="D242" s="234" t="s">
        <v>153</v>
      </c>
      <c r="E242" s="245" t="s">
        <v>1</v>
      </c>
      <c r="F242" s="246" t="s">
        <v>261</v>
      </c>
      <c r="G242" s="244"/>
      <c r="H242" s="247">
        <v>40.880000000000003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153</v>
      </c>
      <c r="AU242" s="253" t="s">
        <v>151</v>
      </c>
      <c r="AV242" s="14" t="s">
        <v>151</v>
      </c>
      <c r="AW242" s="14" t="s">
        <v>32</v>
      </c>
      <c r="AX242" s="14" t="s">
        <v>77</v>
      </c>
      <c r="AY242" s="253" t="s">
        <v>142</v>
      </c>
    </row>
    <row r="243" s="15" customFormat="1">
      <c r="A243" s="15"/>
      <c r="B243" s="254"/>
      <c r="C243" s="255"/>
      <c r="D243" s="234" t="s">
        <v>153</v>
      </c>
      <c r="E243" s="256" t="s">
        <v>1</v>
      </c>
      <c r="F243" s="257" t="s">
        <v>158</v>
      </c>
      <c r="G243" s="255"/>
      <c r="H243" s="258">
        <v>290.60000000000002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153</v>
      </c>
      <c r="AU243" s="264" t="s">
        <v>151</v>
      </c>
      <c r="AV243" s="15" t="s">
        <v>150</v>
      </c>
      <c r="AW243" s="15" t="s">
        <v>32</v>
      </c>
      <c r="AX243" s="15" t="s">
        <v>85</v>
      </c>
      <c r="AY243" s="264" t="s">
        <v>142</v>
      </c>
    </row>
    <row r="244" s="2" customFormat="1" ht="24.15" customHeight="1">
      <c r="A244" s="39"/>
      <c r="B244" s="40"/>
      <c r="C244" s="219" t="s">
        <v>266</v>
      </c>
      <c r="D244" s="219" t="s">
        <v>145</v>
      </c>
      <c r="E244" s="220" t="s">
        <v>267</v>
      </c>
      <c r="F244" s="221" t="s">
        <v>268</v>
      </c>
      <c r="G244" s="222" t="s">
        <v>148</v>
      </c>
      <c r="H244" s="223">
        <v>290.60000000000002</v>
      </c>
      <c r="I244" s="224"/>
      <c r="J244" s="225">
        <f>ROUND(I244*H244,2)</f>
        <v>0</v>
      </c>
      <c r="K244" s="221" t="s">
        <v>149</v>
      </c>
      <c r="L244" s="45"/>
      <c r="M244" s="226" t="s">
        <v>1</v>
      </c>
      <c r="N244" s="227" t="s">
        <v>43</v>
      </c>
      <c r="O244" s="92"/>
      <c r="P244" s="228">
        <f>O244*H244</f>
        <v>0</v>
      </c>
      <c r="Q244" s="228">
        <v>0.0051000000000000004</v>
      </c>
      <c r="R244" s="228">
        <f>Q244*H244</f>
        <v>1.4820600000000002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150</v>
      </c>
      <c r="AT244" s="230" t="s">
        <v>145</v>
      </c>
      <c r="AU244" s="230" t="s">
        <v>151</v>
      </c>
      <c r="AY244" s="18" t="s">
        <v>142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151</v>
      </c>
      <c r="BK244" s="231">
        <f>ROUND(I244*H244,2)</f>
        <v>0</v>
      </c>
      <c r="BL244" s="18" t="s">
        <v>150</v>
      </c>
      <c r="BM244" s="230" t="s">
        <v>269</v>
      </c>
    </row>
    <row r="245" s="13" customFormat="1">
      <c r="A245" s="13"/>
      <c r="B245" s="232"/>
      <c r="C245" s="233"/>
      <c r="D245" s="234" t="s">
        <v>153</v>
      </c>
      <c r="E245" s="235" t="s">
        <v>1</v>
      </c>
      <c r="F245" s="236" t="s">
        <v>163</v>
      </c>
      <c r="G245" s="233"/>
      <c r="H245" s="235" t="s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153</v>
      </c>
      <c r="AU245" s="242" t="s">
        <v>151</v>
      </c>
      <c r="AV245" s="13" t="s">
        <v>85</v>
      </c>
      <c r="AW245" s="13" t="s">
        <v>32</v>
      </c>
      <c r="AX245" s="13" t="s">
        <v>77</v>
      </c>
      <c r="AY245" s="242" t="s">
        <v>142</v>
      </c>
    </row>
    <row r="246" s="13" customFormat="1">
      <c r="A246" s="13"/>
      <c r="B246" s="232"/>
      <c r="C246" s="233"/>
      <c r="D246" s="234" t="s">
        <v>153</v>
      </c>
      <c r="E246" s="235" t="s">
        <v>1</v>
      </c>
      <c r="F246" s="236" t="s">
        <v>255</v>
      </c>
      <c r="G246" s="233"/>
      <c r="H246" s="235" t="s">
        <v>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153</v>
      </c>
      <c r="AU246" s="242" t="s">
        <v>151</v>
      </c>
      <c r="AV246" s="13" t="s">
        <v>85</v>
      </c>
      <c r="AW246" s="13" t="s">
        <v>32</v>
      </c>
      <c r="AX246" s="13" t="s">
        <v>77</v>
      </c>
      <c r="AY246" s="242" t="s">
        <v>142</v>
      </c>
    </row>
    <row r="247" s="14" customFormat="1">
      <c r="A247" s="14"/>
      <c r="B247" s="243"/>
      <c r="C247" s="244"/>
      <c r="D247" s="234" t="s">
        <v>153</v>
      </c>
      <c r="E247" s="245" t="s">
        <v>1</v>
      </c>
      <c r="F247" s="246" t="s">
        <v>256</v>
      </c>
      <c r="G247" s="244"/>
      <c r="H247" s="247">
        <v>101.88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153</v>
      </c>
      <c r="AU247" s="253" t="s">
        <v>151</v>
      </c>
      <c r="AV247" s="14" t="s">
        <v>151</v>
      </c>
      <c r="AW247" s="14" t="s">
        <v>32</v>
      </c>
      <c r="AX247" s="14" t="s">
        <v>77</v>
      </c>
      <c r="AY247" s="253" t="s">
        <v>142</v>
      </c>
    </row>
    <row r="248" s="13" customFormat="1">
      <c r="A248" s="13"/>
      <c r="B248" s="232"/>
      <c r="C248" s="233"/>
      <c r="D248" s="234" t="s">
        <v>153</v>
      </c>
      <c r="E248" s="235" t="s">
        <v>1</v>
      </c>
      <c r="F248" s="236" t="s">
        <v>257</v>
      </c>
      <c r="G248" s="233"/>
      <c r="H248" s="235" t="s">
        <v>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153</v>
      </c>
      <c r="AU248" s="242" t="s">
        <v>151</v>
      </c>
      <c r="AV248" s="13" t="s">
        <v>85</v>
      </c>
      <c r="AW248" s="13" t="s">
        <v>32</v>
      </c>
      <c r="AX248" s="13" t="s">
        <v>77</v>
      </c>
      <c r="AY248" s="242" t="s">
        <v>142</v>
      </c>
    </row>
    <row r="249" s="13" customFormat="1">
      <c r="A249" s="13"/>
      <c r="B249" s="232"/>
      <c r="C249" s="233"/>
      <c r="D249" s="234" t="s">
        <v>153</v>
      </c>
      <c r="E249" s="235" t="s">
        <v>1</v>
      </c>
      <c r="F249" s="236" t="s">
        <v>258</v>
      </c>
      <c r="G249" s="233"/>
      <c r="H249" s="235" t="s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153</v>
      </c>
      <c r="AU249" s="242" t="s">
        <v>151</v>
      </c>
      <c r="AV249" s="13" t="s">
        <v>85</v>
      </c>
      <c r="AW249" s="13" t="s">
        <v>32</v>
      </c>
      <c r="AX249" s="13" t="s">
        <v>77</v>
      </c>
      <c r="AY249" s="242" t="s">
        <v>142</v>
      </c>
    </row>
    <row r="250" s="14" customFormat="1">
      <c r="A250" s="14"/>
      <c r="B250" s="243"/>
      <c r="C250" s="244"/>
      <c r="D250" s="234" t="s">
        <v>153</v>
      </c>
      <c r="E250" s="245" t="s">
        <v>1</v>
      </c>
      <c r="F250" s="246" t="s">
        <v>259</v>
      </c>
      <c r="G250" s="244"/>
      <c r="H250" s="247">
        <v>147.84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153</v>
      </c>
      <c r="AU250" s="253" t="s">
        <v>151</v>
      </c>
      <c r="AV250" s="14" t="s">
        <v>151</v>
      </c>
      <c r="AW250" s="14" t="s">
        <v>32</v>
      </c>
      <c r="AX250" s="14" t="s">
        <v>77</v>
      </c>
      <c r="AY250" s="253" t="s">
        <v>142</v>
      </c>
    </row>
    <row r="251" s="13" customFormat="1">
      <c r="A251" s="13"/>
      <c r="B251" s="232"/>
      <c r="C251" s="233"/>
      <c r="D251" s="234" t="s">
        <v>153</v>
      </c>
      <c r="E251" s="235" t="s">
        <v>1</v>
      </c>
      <c r="F251" s="236" t="s">
        <v>208</v>
      </c>
      <c r="G251" s="233"/>
      <c r="H251" s="235" t="s">
        <v>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153</v>
      </c>
      <c r="AU251" s="242" t="s">
        <v>151</v>
      </c>
      <c r="AV251" s="13" t="s">
        <v>85</v>
      </c>
      <c r="AW251" s="13" t="s">
        <v>32</v>
      </c>
      <c r="AX251" s="13" t="s">
        <v>77</v>
      </c>
      <c r="AY251" s="242" t="s">
        <v>142</v>
      </c>
    </row>
    <row r="252" s="13" customFormat="1">
      <c r="A252" s="13"/>
      <c r="B252" s="232"/>
      <c r="C252" s="233"/>
      <c r="D252" s="234" t="s">
        <v>153</v>
      </c>
      <c r="E252" s="235" t="s">
        <v>1</v>
      </c>
      <c r="F252" s="236" t="s">
        <v>260</v>
      </c>
      <c r="G252" s="233"/>
      <c r="H252" s="235" t="s">
        <v>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153</v>
      </c>
      <c r="AU252" s="242" t="s">
        <v>151</v>
      </c>
      <c r="AV252" s="13" t="s">
        <v>85</v>
      </c>
      <c r="AW252" s="13" t="s">
        <v>32</v>
      </c>
      <c r="AX252" s="13" t="s">
        <v>77</v>
      </c>
      <c r="AY252" s="242" t="s">
        <v>142</v>
      </c>
    </row>
    <row r="253" s="14" customFormat="1">
      <c r="A253" s="14"/>
      <c r="B253" s="243"/>
      <c r="C253" s="244"/>
      <c r="D253" s="234" t="s">
        <v>153</v>
      </c>
      <c r="E253" s="245" t="s">
        <v>1</v>
      </c>
      <c r="F253" s="246" t="s">
        <v>261</v>
      </c>
      <c r="G253" s="244"/>
      <c r="H253" s="247">
        <v>40.880000000000003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153</v>
      </c>
      <c r="AU253" s="253" t="s">
        <v>151</v>
      </c>
      <c r="AV253" s="14" t="s">
        <v>151</v>
      </c>
      <c r="AW253" s="14" t="s">
        <v>32</v>
      </c>
      <c r="AX253" s="14" t="s">
        <v>77</v>
      </c>
      <c r="AY253" s="253" t="s">
        <v>142</v>
      </c>
    </row>
    <row r="254" s="15" customFormat="1">
      <c r="A254" s="15"/>
      <c r="B254" s="254"/>
      <c r="C254" s="255"/>
      <c r="D254" s="234" t="s">
        <v>153</v>
      </c>
      <c r="E254" s="256" t="s">
        <v>1</v>
      </c>
      <c r="F254" s="257" t="s">
        <v>158</v>
      </c>
      <c r="G254" s="255"/>
      <c r="H254" s="258">
        <v>290.60000000000002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153</v>
      </c>
      <c r="AU254" s="264" t="s">
        <v>151</v>
      </c>
      <c r="AV254" s="15" t="s">
        <v>150</v>
      </c>
      <c r="AW254" s="15" t="s">
        <v>32</v>
      </c>
      <c r="AX254" s="15" t="s">
        <v>85</v>
      </c>
      <c r="AY254" s="264" t="s">
        <v>142</v>
      </c>
    </row>
    <row r="255" s="2" customFormat="1" ht="24.15" customHeight="1">
      <c r="A255" s="39"/>
      <c r="B255" s="40"/>
      <c r="C255" s="219" t="s">
        <v>270</v>
      </c>
      <c r="D255" s="219" t="s">
        <v>145</v>
      </c>
      <c r="E255" s="220" t="s">
        <v>271</v>
      </c>
      <c r="F255" s="221" t="s">
        <v>272</v>
      </c>
      <c r="G255" s="222" t="s">
        <v>148</v>
      </c>
      <c r="H255" s="223">
        <v>2931.5700000000002</v>
      </c>
      <c r="I255" s="224"/>
      <c r="J255" s="225">
        <f>ROUND(I255*H255,2)</f>
        <v>0</v>
      </c>
      <c r="K255" s="221" t="s">
        <v>149</v>
      </c>
      <c r="L255" s="45"/>
      <c r="M255" s="226" t="s">
        <v>1</v>
      </c>
      <c r="N255" s="227" t="s">
        <v>43</v>
      </c>
      <c r="O255" s="92"/>
      <c r="P255" s="228">
        <f>O255*H255</f>
        <v>0</v>
      </c>
      <c r="Q255" s="228">
        <v>0.00025999999999999998</v>
      </c>
      <c r="R255" s="228">
        <f>Q255*H255</f>
        <v>0.7622082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150</v>
      </c>
      <c r="AT255" s="230" t="s">
        <v>145</v>
      </c>
      <c r="AU255" s="230" t="s">
        <v>151</v>
      </c>
      <c r="AY255" s="18" t="s">
        <v>142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151</v>
      </c>
      <c r="BK255" s="231">
        <f>ROUND(I255*H255,2)</f>
        <v>0</v>
      </c>
      <c r="BL255" s="18" t="s">
        <v>150</v>
      </c>
      <c r="BM255" s="230" t="s">
        <v>273</v>
      </c>
    </row>
    <row r="256" s="13" customFormat="1">
      <c r="A256" s="13"/>
      <c r="B256" s="232"/>
      <c r="C256" s="233"/>
      <c r="D256" s="234" t="s">
        <v>153</v>
      </c>
      <c r="E256" s="235" t="s">
        <v>1</v>
      </c>
      <c r="F256" s="236" t="s">
        <v>274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153</v>
      </c>
      <c r="AU256" s="242" t="s">
        <v>151</v>
      </c>
      <c r="AV256" s="13" t="s">
        <v>85</v>
      </c>
      <c r="AW256" s="13" t="s">
        <v>32</v>
      </c>
      <c r="AX256" s="13" t="s">
        <v>77</v>
      </c>
      <c r="AY256" s="242" t="s">
        <v>142</v>
      </c>
    </row>
    <row r="257" s="14" customFormat="1">
      <c r="A257" s="14"/>
      <c r="B257" s="243"/>
      <c r="C257" s="244"/>
      <c r="D257" s="234" t="s">
        <v>153</v>
      </c>
      <c r="E257" s="245" t="s">
        <v>1</v>
      </c>
      <c r="F257" s="246" t="s">
        <v>275</v>
      </c>
      <c r="G257" s="244"/>
      <c r="H257" s="247">
        <v>977.93499999999995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153</v>
      </c>
      <c r="AU257" s="253" t="s">
        <v>151</v>
      </c>
      <c r="AV257" s="14" t="s">
        <v>151</v>
      </c>
      <c r="AW257" s="14" t="s">
        <v>32</v>
      </c>
      <c r="AX257" s="14" t="s">
        <v>77</v>
      </c>
      <c r="AY257" s="253" t="s">
        <v>142</v>
      </c>
    </row>
    <row r="258" s="13" customFormat="1">
      <c r="A258" s="13"/>
      <c r="B258" s="232"/>
      <c r="C258" s="233"/>
      <c r="D258" s="234" t="s">
        <v>153</v>
      </c>
      <c r="E258" s="235" t="s">
        <v>1</v>
      </c>
      <c r="F258" s="236" t="s">
        <v>276</v>
      </c>
      <c r="G258" s="233"/>
      <c r="H258" s="235" t="s">
        <v>1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153</v>
      </c>
      <c r="AU258" s="242" t="s">
        <v>151</v>
      </c>
      <c r="AV258" s="13" t="s">
        <v>85</v>
      </c>
      <c r="AW258" s="13" t="s">
        <v>32</v>
      </c>
      <c r="AX258" s="13" t="s">
        <v>77</v>
      </c>
      <c r="AY258" s="242" t="s">
        <v>142</v>
      </c>
    </row>
    <row r="259" s="14" customFormat="1">
      <c r="A259" s="14"/>
      <c r="B259" s="243"/>
      <c r="C259" s="244"/>
      <c r="D259" s="234" t="s">
        <v>153</v>
      </c>
      <c r="E259" s="245" t="s">
        <v>1</v>
      </c>
      <c r="F259" s="246" t="s">
        <v>277</v>
      </c>
      <c r="G259" s="244"/>
      <c r="H259" s="247">
        <v>50.049999999999997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153</v>
      </c>
      <c r="AU259" s="253" t="s">
        <v>151</v>
      </c>
      <c r="AV259" s="14" t="s">
        <v>151</v>
      </c>
      <c r="AW259" s="14" t="s">
        <v>32</v>
      </c>
      <c r="AX259" s="14" t="s">
        <v>77</v>
      </c>
      <c r="AY259" s="253" t="s">
        <v>142</v>
      </c>
    </row>
    <row r="260" s="14" customFormat="1">
      <c r="A260" s="14"/>
      <c r="B260" s="243"/>
      <c r="C260" s="244"/>
      <c r="D260" s="234" t="s">
        <v>153</v>
      </c>
      <c r="E260" s="245" t="s">
        <v>1</v>
      </c>
      <c r="F260" s="246" t="s">
        <v>278</v>
      </c>
      <c r="G260" s="244"/>
      <c r="H260" s="247">
        <v>17.350000000000001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153</v>
      </c>
      <c r="AU260" s="253" t="s">
        <v>151</v>
      </c>
      <c r="AV260" s="14" t="s">
        <v>151</v>
      </c>
      <c r="AW260" s="14" t="s">
        <v>32</v>
      </c>
      <c r="AX260" s="14" t="s">
        <v>77</v>
      </c>
      <c r="AY260" s="253" t="s">
        <v>142</v>
      </c>
    </row>
    <row r="261" s="13" customFormat="1">
      <c r="A261" s="13"/>
      <c r="B261" s="232"/>
      <c r="C261" s="233"/>
      <c r="D261" s="234" t="s">
        <v>153</v>
      </c>
      <c r="E261" s="235" t="s">
        <v>1</v>
      </c>
      <c r="F261" s="236" t="s">
        <v>279</v>
      </c>
      <c r="G261" s="233"/>
      <c r="H261" s="235" t="s">
        <v>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153</v>
      </c>
      <c r="AU261" s="242" t="s">
        <v>151</v>
      </c>
      <c r="AV261" s="13" t="s">
        <v>85</v>
      </c>
      <c r="AW261" s="13" t="s">
        <v>32</v>
      </c>
      <c r="AX261" s="13" t="s">
        <v>77</v>
      </c>
      <c r="AY261" s="242" t="s">
        <v>142</v>
      </c>
    </row>
    <row r="262" s="14" customFormat="1">
      <c r="A262" s="14"/>
      <c r="B262" s="243"/>
      <c r="C262" s="244"/>
      <c r="D262" s="234" t="s">
        <v>153</v>
      </c>
      <c r="E262" s="245" t="s">
        <v>1</v>
      </c>
      <c r="F262" s="246" t="s">
        <v>280</v>
      </c>
      <c r="G262" s="244"/>
      <c r="H262" s="247">
        <v>1479.0350000000001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153</v>
      </c>
      <c r="AU262" s="253" t="s">
        <v>151</v>
      </c>
      <c r="AV262" s="14" t="s">
        <v>151</v>
      </c>
      <c r="AW262" s="14" t="s">
        <v>32</v>
      </c>
      <c r="AX262" s="14" t="s">
        <v>77</v>
      </c>
      <c r="AY262" s="253" t="s">
        <v>142</v>
      </c>
    </row>
    <row r="263" s="13" customFormat="1">
      <c r="A263" s="13"/>
      <c r="B263" s="232"/>
      <c r="C263" s="233"/>
      <c r="D263" s="234" t="s">
        <v>153</v>
      </c>
      <c r="E263" s="235" t="s">
        <v>1</v>
      </c>
      <c r="F263" s="236" t="s">
        <v>281</v>
      </c>
      <c r="G263" s="233"/>
      <c r="H263" s="235" t="s">
        <v>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153</v>
      </c>
      <c r="AU263" s="242" t="s">
        <v>151</v>
      </c>
      <c r="AV263" s="13" t="s">
        <v>85</v>
      </c>
      <c r="AW263" s="13" t="s">
        <v>32</v>
      </c>
      <c r="AX263" s="13" t="s">
        <v>77</v>
      </c>
      <c r="AY263" s="242" t="s">
        <v>142</v>
      </c>
    </row>
    <row r="264" s="14" customFormat="1">
      <c r="A264" s="14"/>
      <c r="B264" s="243"/>
      <c r="C264" s="244"/>
      <c r="D264" s="234" t="s">
        <v>153</v>
      </c>
      <c r="E264" s="245" t="s">
        <v>1</v>
      </c>
      <c r="F264" s="246" t="s">
        <v>282</v>
      </c>
      <c r="G264" s="244"/>
      <c r="H264" s="247">
        <v>43.170000000000002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153</v>
      </c>
      <c r="AU264" s="253" t="s">
        <v>151</v>
      </c>
      <c r="AV264" s="14" t="s">
        <v>151</v>
      </c>
      <c r="AW264" s="14" t="s">
        <v>32</v>
      </c>
      <c r="AX264" s="14" t="s">
        <v>77</v>
      </c>
      <c r="AY264" s="253" t="s">
        <v>142</v>
      </c>
    </row>
    <row r="265" s="13" customFormat="1">
      <c r="A265" s="13"/>
      <c r="B265" s="232"/>
      <c r="C265" s="233"/>
      <c r="D265" s="234" t="s">
        <v>153</v>
      </c>
      <c r="E265" s="235" t="s">
        <v>1</v>
      </c>
      <c r="F265" s="236" t="s">
        <v>283</v>
      </c>
      <c r="G265" s="233"/>
      <c r="H265" s="235" t="s">
        <v>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153</v>
      </c>
      <c r="AU265" s="242" t="s">
        <v>151</v>
      </c>
      <c r="AV265" s="13" t="s">
        <v>85</v>
      </c>
      <c r="AW265" s="13" t="s">
        <v>32</v>
      </c>
      <c r="AX265" s="13" t="s">
        <v>77</v>
      </c>
      <c r="AY265" s="242" t="s">
        <v>142</v>
      </c>
    </row>
    <row r="266" s="14" customFormat="1">
      <c r="A266" s="14"/>
      <c r="B266" s="243"/>
      <c r="C266" s="244"/>
      <c r="D266" s="234" t="s">
        <v>153</v>
      </c>
      <c r="E266" s="245" t="s">
        <v>1</v>
      </c>
      <c r="F266" s="246" t="s">
        <v>284</v>
      </c>
      <c r="G266" s="244"/>
      <c r="H266" s="247">
        <v>362.52999999999997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153</v>
      </c>
      <c r="AU266" s="253" t="s">
        <v>151</v>
      </c>
      <c r="AV266" s="14" t="s">
        <v>151</v>
      </c>
      <c r="AW266" s="14" t="s">
        <v>32</v>
      </c>
      <c r="AX266" s="14" t="s">
        <v>77</v>
      </c>
      <c r="AY266" s="253" t="s">
        <v>142</v>
      </c>
    </row>
    <row r="267" s="13" customFormat="1">
      <c r="A267" s="13"/>
      <c r="B267" s="232"/>
      <c r="C267" s="233"/>
      <c r="D267" s="234" t="s">
        <v>153</v>
      </c>
      <c r="E267" s="235" t="s">
        <v>1</v>
      </c>
      <c r="F267" s="236" t="s">
        <v>285</v>
      </c>
      <c r="G267" s="233"/>
      <c r="H267" s="235" t="s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153</v>
      </c>
      <c r="AU267" s="242" t="s">
        <v>151</v>
      </c>
      <c r="AV267" s="13" t="s">
        <v>85</v>
      </c>
      <c r="AW267" s="13" t="s">
        <v>32</v>
      </c>
      <c r="AX267" s="13" t="s">
        <v>77</v>
      </c>
      <c r="AY267" s="242" t="s">
        <v>142</v>
      </c>
    </row>
    <row r="268" s="14" customFormat="1">
      <c r="A268" s="14"/>
      <c r="B268" s="243"/>
      <c r="C268" s="244"/>
      <c r="D268" s="234" t="s">
        <v>153</v>
      </c>
      <c r="E268" s="245" t="s">
        <v>1</v>
      </c>
      <c r="F268" s="246" t="s">
        <v>209</v>
      </c>
      <c r="G268" s="244"/>
      <c r="H268" s="247">
        <v>1.5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153</v>
      </c>
      <c r="AU268" s="253" t="s">
        <v>151</v>
      </c>
      <c r="AV268" s="14" t="s">
        <v>151</v>
      </c>
      <c r="AW268" s="14" t="s">
        <v>32</v>
      </c>
      <c r="AX268" s="14" t="s">
        <v>77</v>
      </c>
      <c r="AY268" s="253" t="s">
        <v>142</v>
      </c>
    </row>
    <row r="269" s="15" customFormat="1">
      <c r="A269" s="15"/>
      <c r="B269" s="254"/>
      <c r="C269" s="255"/>
      <c r="D269" s="234" t="s">
        <v>153</v>
      </c>
      <c r="E269" s="256" t="s">
        <v>1</v>
      </c>
      <c r="F269" s="257" t="s">
        <v>158</v>
      </c>
      <c r="G269" s="255"/>
      <c r="H269" s="258">
        <v>2931.5700000000002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153</v>
      </c>
      <c r="AU269" s="264" t="s">
        <v>151</v>
      </c>
      <c r="AV269" s="15" t="s">
        <v>150</v>
      </c>
      <c r="AW269" s="15" t="s">
        <v>32</v>
      </c>
      <c r="AX269" s="15" t="s">
        <v>85</v>
      </c>
      <c r="AY269" s="264" t="s">
        <v>142</v>
      </c>
    </row>
    <row r="270" s="2" customFormat="1" ht="24.15" customHeight="1">
      <c r="A270" s="39"/>
      <c r="B270" s="40"/>
      <c r="C270" s="219" t="s">
        <v>7</v>
      </c>
      <c r="D270" s="219" t="s">
        <v>145</v>
      </c>
      <c r="E270" s="220" t="s">
        <v>286</v>
      </c>
      <c r="F270" s="221" t="s">
        <v>287</v>
      </c>
      <c r="G270" s="222" t="s">
        <v>148</v>
      </c>
      <c r="H270" s="223">
        <v>120</v>
      </c>
      <c r="I270" s="224"/>
      <c r="J270" s="225">
        <f>ROUND(I270*H270,2)</f>
        <v>0</v>
      </c>
      <c r="K270" s="221" t="s">
        <v>149</v>
      </c>
      <c r="L270" s="45"/>
      <c r="M270" s="226" t="s">
        <v>1</v>
      </c>
      <c r="N270" s="227" t="s">
        <v>43</v>
      </c>
      <c r="O270" s="92"/>
      <c r="P270" s="228">
        <f>O270*H270</f>
        <v>0</v>
      </c>
      <c r="Q270" s="228">
        <v>0.0043800000000000002</v>
      </c>
      <c r="R270" s="228">
        <f>Q270*H270</f>
        <v>0.52560000000000007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150</v>
      </c>
      <c r="AT270" s="230" t="s">
        <v>145</v>
      </c>
      <c r="AU270" s="230" t="s">
        <v>151</v>
      </c>
      <c r="AY270" s="18" t="s">
        <v>142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151</v>
      </c>
      <c r="BK270" s="231">
        <f>ROUND(I270*H270,2)</f>
        <v>0</v>
      </c>
      <c r="BL270" s="18" t="s">
        <v>150</v>
      </c>
      <c r="BM270" s="230" t="s">
        <v>288</v>
      </c>
    </row>
    <row r="271" s="13" customFormat="1">
      <c r="A271" s="13"/>
      <c r="B271" s="232"/>
      <c r="C271" s="233"/>
      <c r="D271" s="234" t="s">
        <v>153</v>
      </c>
      <c r="E271" s="235" t="s">
        <v>1</v>
      </c>
      <c r="F271" s="236" t="s">
        <v>289</v>
      </c>
      <c r="G271" s="233"/>
      <c r="H271" s="235" t="s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153</v>
      </c>
      <c r="AU271" s="242" t="s">
        <v>151</v>
      </c>
      <c r="AV271" s="13" t="s">
        <v>85</v>
      </c>
      <c r="AW271" s="13" t="s">
        <v>32</v>
      </c>
      <c r="AX271" s="13" t="s">
        <v>77</v>
      </c>
      <c r="AY271" s="242" t="s">
        <v>142</v>
      </c>
    </row>
    <row r="272" s="14" customFormat="1">
      <c r="A272" s="14"/>
      <c r="B272" s="243"/>
      <c r="C272" s="244"/>
      <c r="D272" s="234" t="s">
        <v>153</v>
      </c>
      <c r="E272" s="245" t="s">
        <v>1</v>
      </c>
      <c r="F272" s="246" t="s">
        <v>290</v>
      </c>
      <c r="G272" s="244"/>
      <c r="H272" s="247">
        <v>120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153</v>
      </c>
      <c r="AU272" s="253" t="s">
        <v>151</v>
      </c>
      <c r="AV272" s="14" t="s">
        <v>151</v>
      </c>
      <c r="AW272" s="14" t="s">
        <v>32</v>
      </c>
      <c r="AX272" s="14" t="s">
        <v>85</v>
      </c>
      <c r="AY272" s="253" t="s">
        <v>142</v>
      </c>
    </row>
    <row r="273" s="2" customFormat="1" ht="24.15" customHeight="1">
      <c r="A273" s="39"/>
      <c r="B273" s="40"/>
      <c r="C273" s="219" t="s">
        <v>291</v>
      </c>
      <c r="D273" s="219" t="s">
        <v>145</v>
      </c>
      <c r="E273" s="220" t="s">
        <v>292</v>
      </c>
      <c r="F273" s="221" t="s">
        <v>293</v>
      </c>
      <c r="G273" s="222" t="s">
        <v>148</v>
      </c>
      <c r="H273" s="223">
        <v>2931.5700000000002</v>
      </c>
      <c r="I273" s="224"/>
      <c r="J273" s="225">
        <f>ROUND(I273*H273,2)</f>
        <v>0</v>
      </c>
      <c r="K273" s="221" t="s">
        <v>149</v>
      </c>
      <c r="L273" s="45"/>
      <c r="M273" s="226" t="s">
        <v>1</v>
      </c>
      <c r="N273" s="227" t="s">
        <v>43</v>
      </c>
      <c r="O273" s="92"/>
      <c r="P273" s="228">
        <f>O273*H273</f>
        <v>0</v>
      </c>
      <c r="Q273" s="228">
        <v>0.0040000000000000001</v>
      </c>
      <c r="R273" s="228">
        <f>Q273*H273</f>
        <v>11.726280000000001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150</v>
      </c>
      <c r="AT273" s="230" t="s">
        <v>145</v>
      </c>
      <c r="AU273" s="230" t="s">
        <v>151</v>
      </c>
      <c r="AY273" s="18" t="s">
        <v>142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151</v>
      </c>
      <c r="BK273" s="231">
        <f>ROUND(I273*H273,2)</f>
        <v>0</v>
      </c>
      <c r="BL273" s="18" t="s">
        <v>150</v>
      </c>
      <c r="BM273" s="230" t="s">
        <v>294</v>
      </c>
    </row>
    <row r="274" s="13" customFormat="1">
      <c r="A274" s="13"/>
      <c r="B274" s="232"/>
      <c r="C274" s="233"/>
      <c r="D274" s="234" t="s">
        <v>153</v>
      </c>
      <c r="E274" s="235" t="s">
        <v>1</v>
      </c>
      <c r="F274" s="236" t="s">
        <v>274</v>
      </c>
      <c r="G274" s="233"/>
      <c r="H274" s="235" t="s">
        <v>1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153</v>
      </c>
      <c r="AU274" s="242" t="s">
        <v>151</v>
      </c>
      <c r="AV274" s="13" t="s">
        <v>85</v>
      </c>
      <c r="AW274" s="13" t="s">
        <v>32</v>
      </c>
      <c r="AX274" s="13" t="s">
        <v>77</v>
      </c>
      <c r="AY274" s="242" t="s">
        <v>142</v>
      </c>
    </row>
    <row r="275" s="14" customFormat="1">
      <c r="A275" s="14"/>
      <c r="B275" s="243"/>
      <c r="C275" s="244"/>
      <c r="D275" s="234" t="s">
        <v>153</v>
      </c>
      <c r="E275" s="245" t="s">
        <v>1</v>
      </c>
      <c r="F275" s="246" t="s">
        <v>275</v>
      </c>
      <c r="G275" s="244"/>
      <c r="H275" s="247">
        <v>977.93499999999995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153</v>
      </c>
      <c r="AU275" s="253" t="s">
        <v>151</v>
      </c>
      <c r="AV275" s="14" t="s">
        <v>151</v>
      </c>
      <c r="AW275" s="14" t="s">
        <v>32</v>
      </c>
      <c r="AX275" s="14" t="s">
        <v>77</v>
      </c>
      <c r="AY275" s="253" t="s">
        <v>142</v>
      </c>
    </row>
    <row r="276" s="13" customFormat="1">
      <c r="A276" s="13"/>
      <c r="B276" s="232"/>
      <c r="C276" s="233"/>
      <c r="D276" s="234" t="s">
        <v>153</v>
      </c>
      <c r="E276" s="235" t="s">
        <v>1</v>
      </c>
      <c r="F276" s="236" t="s">
        <v>276</v>
      </c>
      <c r="G276" s="233"/>
      <c r="H276" s="235" t="s">
        <v>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153</v>
      </c>
      <c r="AU276" s="242" t="s">
        <v>151</v>
      </c>
      <c r="AV276" s="13" t="s">
        <v>85</v>
      </c>
      <c r="AW276" s="13" t="s">
        <v>32</v>
      </c>
      <c r="AX276" s="13" t="s">
        <v>77</v>
      </c>
      <c r="AY276" s="242" t="s">
        <v>142</v>
      </c>
    </row>
    <row r="277" s="14" customFormat="1">
      <c r="A277" s="14"/>
      <c r="B277" s="243"/>
      <c r="C277" s="244"/>
      <c r="D277" s="234" t="s">
        <v>153</v>
      </c>
      <c r="E277" s="245" t="s">
        <v>1</v>
      </c>
      <c r="F277" s="246" t="s">
        <v>277</v>
      </c>
      <c r="G277" s="244"/>
      <c r="H277" s="247">
        <v>50.049999999999997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153</v>
      </c>
      <c r="AU277" s="253" t="s">
        <v>151</v>
      </c>
      <c r="AV277" s="14" t="s">
        <v>151</v>
      </c>
      <c r="AW277" s="14" t="s">
        <v>32</v>
      </c>
      <c r="AX277" s="14" t="s">
        <v>77</v>
      </c>
      <c r="AY277" s="253" t="s">
        <v>142</v>
      </c>
    </row>
    <row r="278" s="14" customFormat="1">
      <c r="A278" s="14"/>
      <c r="B278" s="243"/>
      <c r="C278" s="244"/>
      <c r="D278" s="234" t="s">
        <v>153</v>
      </c>
      <c r="E278" s="245" t="s">
        <v>1</v>
      </c>
      <c r="F278" s="246" t="s">
        <v>278</v>
      </c>
      <c r="G278" s="244"/>
      <c r="H278" s="247">
        <v>17.350000000000001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153</v>
      </c>
      <c r="AU278" s="253" t="s">
        <v>151</v>
      </c>
      <c r="AV278" s="14" t="s">
        <v>151</v>
      </c>
      <c r="AW278" s="14" t="s">
        <v>32</v>
      </c>
      <c r="AX278" s="14" t="s">
        <v>77</v>
      </c>
      <c r="AY278" s="253" t="s">
        <v>142</v>
      </c>
    </row>
    <row r="279" s="13" customFormat="1">
      <c r="A279" s="13"/>
      <c r="B279" s="232"/>
      <c r="C279" s="233"/>
      <c r="D279" s="234" t="s">
        <v>153</v>
      </c>
      <c r="E279" s="235" t="s">
        <v>1</v>
      </c>
      <c r="F279" s="236" t="s">
        <v>279</v>
      </c>
      <c r="G279" s="233"/>
      <c r="H279" s="235" t="s">
        <v>1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153</v>
      </c>
      <c r="AU279" s="242" t="s">
        <v>151</v>
      </c>
      <c r="AV279" s="13" t="s">
        <v>85</v>
      </c>
      <c r="AW279" s="13" t="s">
        <v>32</v>
      </c>
      <c r="AX279" s="13" t="s">
        <v>77</v>
      </c>
      <c r="AY279" s="242" t="s">
        <v>142</v>
      </c>
    </row>
    <row r="280" s="14" customFormat="1">
      <c r="A280" s="14"/>
      <c r="B280" s="243"/>
      <c r="C280" s="244"/>
      <c r="D280" s="234" t="s">
        <v>153</v>
      </c>
      <c r="E280" s="245" t="s">
        <v>1</v>
      </c>
      <c r="F280" s="246" t="s">
        <v>280</v>
      </c>
      <c r="G280" s="244"/>
      <c r="H280" s="247">
        <v>1479.0350000000001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153</v>
      </c>
      <c r="AU280" s="253" t="s">
        <v>151</v>
      </c>
      <c r="AV280" s="14" t="s">
        <v>151</v>
      </c>
      <c r="AW280" s="14" t="s">
        <v>32</v>
      </c>
      <c r="AX280" s="14" t="s">
        <v>77</v>
      </c>
      <c r="AY280" s="253" t="s">
        <v>142</v>
      </c>
    </row>
    <row r="281" s="13" customFormat="1">
      <c r="A281" s="13"/>
      <c r="B281" s="232"/>
      <c r="C281" s="233"/>
      <c r="D281" s="234" t="s">
        <v>153</v>
      </c>
      <c r="E281" s="235" t="s">
        <v>1</v>
      </c>
      <c r="F281" s="236" t="s">
        <v>281</v>
      </c>
      <c r="G281" s="233"/>
      <c r="H281" s="235" t="s">
        <v>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153</v>
      </c>
      <c r="AU281" s="242" t="s">
        <v>151</v>
      </c>
      <c r="AV281" s="13" t="s">
        <v>85</v>
      </c>
      <c r="AW281" s="13" t="s">
        <v>32</v>
      </c>
      <c r="AX281" s="13" t="s">
        <v>77</v>
      </c>
      <c r="AY281" s="242" t="s">
        <v>142</v>
      </c>
    </row>
    <row r="282" s="14" customFormat="1">
      <c r="A282" s="14"/>
      <c r="B282" s="243"/>
      <c r="C282" s="244"/>
      <c r="D282" s="234" t="s">
        <v>153</v>
      </c>
      <c r="E282" s="245" t="s">
        <v>1</v>
      </c>
      <c r="F282" s="246" t="s">
        <v>282</v>
      </c>
      <c r="G282" s="244"/>
      <c r="H282" s="247">
        <v>43.170000000000002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153</v>
      </c>
      <c r="AU282" s="253" t="s">
        <v>151</v>
      </c>
      <c r="AV282" s="14" t="s">
        <v>151</v>
      </c>
      <c r="AW282" s="14" t="s">
        <v>32</v>
      </c>
      <c r="AX282" s="14" t="s">
        <v>77</v>
      </c>
      <c r="AY282" s="253" t="s">
        <v>142</v>
      </c>
    </row>
    <row r="283" s="13" customFormat="1">
      <c r="A283" s="13"/>
      <c r="B283" s="232"/>
      <c r="C283" s="233"/>
      <c r="D283" s="234" t="s">
        <v>153</v>
      </c>
      <c r="E283" s="235" t="s">
        <v>1</v>
      </c>
      <c r="F283" s="236" t="s">
        <v>283</v>
      </c>
      <c r="G283" s="233"/>
      <c r="H283" s="235" t="s">
        <v>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153</v>
      </c>
      <c r="AU283" s="242" t="s">
        <v>151</v>
      </c>
      <c r="AV283" s="13" t="s">
        <v>85</v>
      </c>
      <c r="AW283" s="13" t="s">
        <v>32</v>
      </c>
      <c r="AX283" s="13" t="s">
        <v>77</v>
      </c>
      <c r="AY283" s="242" t="s">
        <v>142</v>
      </c>
    </row>
    <row r="284" s="14" customFormat="1">
      <c r="A284" s="14"/>
      <c r="B284" s="243"/>
      <c r="C284" s="244"/>
      <c r="D284" s="234" t="s">
        <v>153</v>
      </c>
      <c r="E284" s="245" t="s">
        <v>1</v>
      </c>
      <c r="F284" s="246" t="s">
        <v>284</v>
      </c>
      <c r="G284" s="244"/>
      <c r="H284" s="247">
        <v>362.52999999999997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153</v>
      </c>
      <c r="AU284" s="253" t="s">
        <v>151</v>
      </c>
      <c r="AV284" s="14" t="s">
        <v>151</v>
      </c>
      <c r="AW284" s="14" t="s">
        <v>32</v>
      </c>
      <c r="AX284" s="14" t="s">
        <v>77</v>
      </c>
      <c r="AY284" s="253" t="s">
        <v>142</v>
      </c>
    </row>
    <row r="285" s="13" customFormat="1">
      <c r="A285" s="13"/>
      <c r="B285" s="232"/>
      <c r="C285" s="233"/>
      <c r="D285" s="234" t="s">
        <v>153</v>
      </c>
      <c r="E285" s="235" t="s">
        <v>1</v>
      </c>
      <c r="F285" s="236" t="s">
        <v>285</v>
      </c>
      <c r="G285" s="233"/>
      <c r="H285" s="235" t="s">
        <v>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153</v>
      </c>
      <c r="AU285" s="242" t="s">
        <v>151</v>
      </c>
      <c r="AV285" s="13" t="s">
        <v>85</v>
      </c>
      <c r="AW285" s="13" t="s">
        <v>32</v>
      </c>
      <c r="AX285" s="13" t="s">
        <v>77</v>
      </c>
      <c r="AY285" s="242" t="s">
        <v>142</v>
      </c>
    </row>
    <row r="286" s="14" customFormat="1">
      <c r="A286" s="14"/>
      <c r="B286" s="243"/>
      <c r="C286" s="244"/>
      <c r="D286" s="234" t="s">
        <v>153</v>
      </c>
      <c r="E286" s="245" t="s">
        <v>1</v>
      </c>
      <c r="F286" s="246" t="s">
        <v>209</v>
      </c>
      <c r="G286" s="244"/>
      <c r="H286" s="247">
        <v>1.5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153</v>
      </c>
      <c r="AU286" s="253" t="s">
        <v>151</v>
      </c>
      <c r="AV286" s="14" t="s">
        <v>151</v>
      </c>
      <c r="AW286" s="14" t="s">
        <v>32</v>
      </c>
      <c r="AX286" s="14" t="s">
        <v>77</v>
      </c>
      <c r="AY286" s="253" t="s">
        <v>142</v>
      </c>
    </row>
    <row r="287" s="15" customFormat="1">
      <c r="A287" s="15"/>
      <c r="B287" s="254"/>
      <c r="C287" s="255"/>
      <c r="D287" s="234" t="s">
        <v>153</v>
      </c>
      <c r="E287" s="256" t="s">
        <v>1</v>
      </c>
      <c r="F287" s="257" t="s">
        <v>158</v>
      </c>
      <c r="G287" s="255"/>
      <c r="H287" s="258">
        <v>2931.5700000000002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153</v>
      </c>
      <c r="AU287" s="264" t="s">
        <v>151</v>
      </c>
      <c r="AV287" s="15" t="s">
        <v>150</v>
      </c>
      <c r="AW287" s="15" t="s">
        <v>32</v>
      </c>
      <c r="AX287" s="15" t="s">
        <v>85</v>
      </c>
      <c r="AY287" s="264" t="s">
        <v>142</v>
      </c>
    </row>
    <row r="288" s="2" customFormat="1" ht="24.15" customHeight="1">
      <c r="A288" s="39"/>
      <c r="B288" s="40"/>
      <c r="C288" s="219" t="s">
        <v>295</v>
      </c>
      <c r="D288" s="219" t="s">
        <v>145</v>
      </c>
      <c r="E288" s="220" t="s">
        <v>296</v>
      </c>
      <c r="F288" s="221" t="s">
        <v>297</v>
      </c>
      <c r="G288" s="222" t="s">
        <v>161</v>
      </c>
      <c r="H288" s="223">
        <v>2</v>
      </c>
      <c r="I288" s="224"/>
      <c r="J288" s="225">
        <f>ROUND(I288*H288,2)</f>
        <v>0</v>
      </c>
      <c r="K288" s="221" t="s">
        <v>149</v>
      </c>
      <c r="L288" s="45"/>
      <c r="M288" s="226" t="s">
        <v>1</v>
      </c>
      <c r="N288" s="227" t="s">
        <v>43</v>
      </c>
      <c r="O288" s="92"/>
      <c r="P288" s="228">
        <f>O288*H288</f>
        <v>0</v>
      </c>
      <c r="Q288" s="228">
        <v>0.1575</v>
      </c>
      <c r="R288" s="228">
        <f>Q288*H288</f>
        <v>0.315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150</v>
      </c>
      <c r="AT288" s="230" t="s">
        <v>145</v>
      </c>
      <c r="AU288" s="230" t="s">
        <v>151</v>
      </c>
      <c r="AY288" s="18" t="s">
        <v>142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151</v>
      </c>
      <c r="BK288" s="231">
        <f>ROUND(I288*H288,2)</f>
        <v>0</v>
      </c>
      <c r="BL288" s="18" t="s">
        <v>150</v>
      </c>
      <c r="BM288" s="230" t="s">
        <v>298</v>
      </c>
    </row>
    <row r="289" s="13" customFormat="1">
      <c r="A289" s="13"/>
      <c r="B289" s="232"/>
      <c r="C289" s="233"/>
      <c r="D289" s="234" t="s">
        <v>153</v>
      </c>
      <c r="E289" s="235" t="s">
        <v>1</v>
      </c>
      <c r="F289" s="236" t="s">
        <v>299</v>
      </c>
      <c r="G289" s="233"/>
      <c r="H289" s="235" t="s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153</v>
      </c>
      <c r="AU289" s="242" t="s">
        <v>151</v>
      </c>
      <c r="AV289" s="13" t="s">
        <v>85</v>
      </c>
      <c r="AW289" s="13" t="s">
        <v>32</v>
      </c>
      <c r="AX289" s="13" t="s">
        <v>77</v>
      </c>
      <c r="AY289" s="242" t="s">
        <v>142</v>
      </c>
    </row>
    <row r="290" s="14" customFormat="1">
      <c r="A290" s="14"/>
      <c r="B290" s="243"/>
      <c r="C290" s="244"/>
      <c r="D290" s="234" t="s">
        <v>153</v>
      </c>
      <c r="E290" s="245" t="s">
        <v>1</v>
      </c>
      <c r="F290" s="246" t="s">
        <v>85</v>
      </c>
      <c r="G290" s="244"/>
      <c r="H290" s="247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153</v>
      </c>
      <c r="AU290" s="253" t="s">
        <v>151</v>
      </c>
      <c r="AV290" s="14" t="s">
        <v>151</v>
      </c>
      <c r="AW290" s="14" t="s">
        <v>32</v>
      </c>
      <c r="AX290" s="14" t="s">
        <v>77</v>
      </c>
      <c r="AY290" s="253" t="s">
        <v>142</v>
      </c>
    </row>
    <row r="291" s="13" customFormat="1">
      <c r="A291" s="13"/>
      <c r="B291" s="232"/>
      <c r="C291" s="233"/>
      <c r="D291" s="234" t="s">
        <v>153</v>
      </c>
      <c r="E291" s="235" t="s">
        <v>1</v>
      </c>
      <c r="F291" s="236" t="s">
        <v>300</v>
      </c>
      <c r="G291" s="233"/>
      <c r="H291" s="235" t="s">
        <v>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153</v>
      </c>
      <c r="AU291" s="242" t="s">
        <v>151</v>
      </c>
      <c r="AV291" s="13" t="s">
        <v>85</v>
      </c>
      <c r="AW291" s="13" t="s">
        <v>32</v>
      </c>
      <c r="AX291" s="13" t="s">
        <v>77</v>
      </c>
      <c r="AY291" s="242" t="s">
        <v>142</v>
      </c>
    </row>
    <row r="292" s="14" customFormat="1">
      <c r="A292" s="14"/>
      <c r="B292" s="243"/>
      <c r="C292" s="244"/>
      <c r="D292" s="234" t="s">
        <v>153</v>
      </c>
      <c r="E292" s="245" t="s">
        <v>1</v>
      </c>
      <c r="F292" s="246" t="s">
        <v>85</v>
      </c>
      <c r="G292" s="244"/>
      <c r="H292" s="247">
        <v>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153</v>
      </c>
      <c r="AU292" s="253" t="s">
        <v>151</v>
      </c>
      <c r="AV292" s="14" t="s">
        <v>151</v>
      </c>
      <c r="AW292" s="14" t="s">
        <v>32</v>
      </c>
      <c r="AX292" s="14" t="s">
        <v>77</v>
      </c>
      <c r="AY292" s="253" t="s">
        <v>142</v>
      </c>
    </row>
    <row r="293" s="15" customFormat="1">
      <c r="A293" s="15"/>
      <c r="B293" s="254"/>
      <c r="C293" s="255"/>
      <c r="D293" s="234" t="s">
        <v>153</v>
      </c>
      <c r="E293" s="256" t="s">
        <v>1</v>
      </c>
      <c r="F293" s="257" t="s">
        <v>158</v>
      </c>
      <c r="G293" s="255"/>
      <c r="H293" s="258">
        <v>2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4" t="s">
        <v>153</v>
      </c>
      <c r="AU293" s="264" t="s">
        <v>151</v>
      </c>
      <c r="AV293" s="15" t="s">
        <v>150</v>
      </c>
      <c r="AW293" s="15" t="s">
        <v>32</v>
      </c>
      <c r="AX293" s="15" t="s">
        <v>85</v>
      </c>
      <c r="AY293" s="264" t="s">
        <v>142</v>
      </c>
    </row>
    <row r="294" s="2" customFormat="1" ht="24.15" customHeight="1">
      <c r="A294" s="39"/>
      <c r="B294" s="40"/>
      <c r="C294" s="219" t="s">
        <v>301</v>
      </c>
      <c r="D294" s="219" t="s">
        <v>145</v>
      </c>
      <c r="E294" s="220" t="s">
        <v>302</v>
      </c>
      <c r="F294" s="221" t="s">
        <v>303</v>
      </c>
      <c r="G294" s="222" t="s">
        <v>148</v>
      </c>
      <c r="H294" s="223">
        <v>2808.0169999999998</v>
      </c>
      <c r="I294" s="224"/>
      <c r="J294" s="225">
        <f>ROUND(I294*H294,2)</f>
        <v>0</v>
      </c>
      <c r="K294" s="221" t="s">
        <v>149</v>
      </c>
      <c r="L294" s="45"/>
      <c r="M294" s="226" t="s">
        <v>1</v>
      </c>
      <c r="N294" s="227" t="s">
        <v>43</v>
      </c>
      <c r="O294" s="92"/>
      <c r="P294" s="228">
        <f>O294*H294</f>
        <v>0</v>
      </c>
      <c r="Q294" s="228">
        <v>0.0051999999999999998</v>
      </c>
      <c r="R294" s="228">
        <f>Q294*H294</f>
        <v>14.601688399999999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150</v>
      </c>
      <c r="AT294" s="230" t="s">
        <v>145</v>
      </c>
      <c r="AU294" s="230" t="s">
        <v>151</v>
      </c>
      <c r="AY294" s="18" t="s">
        <v>142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151</v>
      </c>
      <c r="BK294" s="231">
        <f>ROUND(I294*H294,2)</f>
        <v>0</v>
      </c>
      <c r="BL294" s="18" t="s">
        <v>150</v>
      </c>
      <c r="BM294" s="230" t="s">
        <v>304</v>
      </c>
    </row>
    <row r="295" s="13" customFormat="1">
      <c r="A295" s="13"/>
      <c r="B295" s="232"/>
      <c r="C295" s="233"/>
      <c r="D295" s="234" t="s">
        <v>153</v>
      </c>
      <c r="E295" s="235" t="s">
        <v>1</v>
      </c>
      <c r="F295" s="236" t="s">
        <v>163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153</v>
      </c>
      <c r="AU295" s="242" t="s">
        <v>151</v>
      </c>
      <c r="AV295" s="13" t="s">
        <v>85</v>
      </c>
      <c r="AW295" s="13" t="s">
        <v>32</v>
      </c>
      <c r="AX295" s="13" t="s">
        <v>77</v>
      </c>
      <c r="AY295" s="242" t="s">
        <v>142</v>
      </c>
    </row>
    <row r="296" s="14" customFormat="1">
      <c r="A296" s="14"/>
      <c r="B296" s="243"/>
      <c r="C296" s="244"/>
      <c r="D296" s="234" t="s">
        <v>153</v>
      </c>
      <c r="E296" s="245" t="s">
        <v>1</v>
      </c>
      <c r="F296" s="246" t="s">
        <v>305</v>
      </c>
      <c r="G296" s="244"/>
      <c r="H296" s="247">
        <v>59.579999999999998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153</v>
      </c>
      <c r="AU296" s="253" t="s">
        <v>151</v>
      </c>
      <c r="AV296" s="14" t="s">
        <v>151</v>
      </c>
      <c r="AW296" s="14" t="s">
        <v>32</v>
      </c>
      <c r="AX296" s="14" t="s">
        <v>77</v>
      </c>
      <c r="AY296" s="253" t="s">
        <v>142</v>
      </c>
    </row>
    <row r="297" s="14" customFormat="1">
      <c r="A297" s="14"/>
      <c r="B297" s="243"/>
      <c r="C297" s="244"/>
      <c r="D297" s="234" t="s">
        <v>153</v>
      </c>
      <c r="E297" s="245" t="s">
        <v>1</v>
      </c>
      <c r="F297" s="246" t="s">
        <v>306</v>
      </c>
      <c r="G297" s="244"/>
      <c r="H297" s="247">
        <v>47.899999999999999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153</v>
      </c>
      <c r="AU297" s="253" t="s">
        <v>151</v>
      </c>
      <c r="AV297" s="14" t="s">
        <v>151</v>
      </c>
      <c r="AW297" s="14" t="s">
        <v>32</v>
      </c>
      <c r="AX297" s="14" t="s">
        <v>77</v>
      </c>
      <c r="AY297" s="253" t="s">
        <v>142</v>
      </c>
    </row>
    <row r="298" s="14" customFormat="1">
      <c r="A298" s="14"/>
      <c r="B298" s="243"/>
      <c r="C298" s="244"/>
      <c r="D298" s="234" t="s">
        <v>153</v>
      </c>
      <c r="E298" s="245" t="s">
        <v>1</v>
      </c>
      <c r="F298" s="246" t="s">
        <v>307</v>
      </c>
      <c r="G298" s="244"/>
      <c r="H298" s="247">
        <v>86.704999999999998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153</v>
      </c>
      <c r="AU298" s="253" t="s">
        <v>151</v>
      </c>
      <c r="AV298" s="14" t="s">
        <v>151</v>
      </c>
      <c r="AW298" s="14" t="s">
        <v>32</v>
      </c>
      <c r="AX298" s="14" t="s">
        <v>77</v>
      </c>
      <c r="AY298" s="253" t="s">
        <v>142</v>
      </c>
    </row>
    <row r="299" s="14" customFormat="1">
      <c r="A299" s="14"/>
      <c r="B299" s="243"/>
      <c r="C299" s="244"/>
      <c r="D299" s="234" t="s">
        <v>153</v>
      </c>
      <c r="E299" s="245" t="s">
        <v>1</v>
      </c>
      <c r="F299" s="246" t="s">
        <v>308</v>
      </c>
      <c r="G299" s="244"/>
      <c r="H299" s="247">
        <v>96.349999999999994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153</v>
      </c>
      <c r="AU299" s="253" t="s">
        <v>151</v>
      </c>
      <c r="AV299" s="14" t="s">
        <v>151</v>
      </c>
      <c r="AW299" s="14" t="s">
        <v>32</v>
      </c>
      <c r="AX299" s="14" t="s">
        <v>77</v>
      </c>
      <c r="AY299" s="253" t="s">
        <v>142</v>
      </c>
    </row>
    <row r="300" s="14" customFormat="1">
      <c r="A300" s="14"/>
      <c r="B300" s="243"/>
      <c r="C300" s="244"/>
      <c r="D300" s="234" t="s">
        <v>153</v>
      </c>
      <c r="E300" s="245" t="s">
        <v>1</v>
      </c>
      <c r="F300" s="246" t="s">
        <v>309</v>
      </c>
      <c r="G300" s="244"/>
      <c r="H300" s="247">
        <v>64.329999999999998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153</v>
      </c>
      <c r="AU300" s="253" t="s">
        <v>151</v>
      </c>
      <c r="AV300" s="14" t="s">
        <v>151</v>
      </c>
      <c r="AW300" s="14" t="s">
        <v>32</v>
      </c>
      <c r="AX300" s="14" t="s">
        <v>77</v>
      </c>
      <c r="AY300" s="253" t="s">
        <v>142</v>
      </c>
    </row>
    <row r="301" s="14" customFormat="1">
      <c r="A301" s="14"/>
      <c r="B301" s="243"/>
      <c r="C301" s="244"/>
      <c r="D301" s="234" t="s">
        <v>153</v>
      </c>
      <c r="E301" s="245" t="s">
        <v>1</v>
      </c>
      <c r="F301" s="246" t="s">
        <v>310</v>
      </c>
      <c r="G301" s="244"/>
      <c r="H301" s="247">
        <v>129.24000000000001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153</v>
      </c>
      <c r="AU301" s="253" t="s">
        <v>151</v>
      </c>
      <c r="AV301" s="14" t="s">
        <v>151</v>
      </c>
      <c r="AW301" s="14" t="s">
        <v>32</v>
      </c>
      <c r="AX301" s="14" t="s">
        <v>77</v>
      </c>
      <c r="AY301" s="253" t="s">
        <v>142</v>
      </c>
    </row>
    <row r="302" s="14" customFormat="1">
      <c r="A302" s="14"/>
      <c r="B302" s="243"/>
      <c r="C302" s="244"/>
      <c r="D302" s="234" t="s">
        <v>153</v>
      </c>
      <c r="E302" s="245" t="s">
        <v>1</v>
      </c>
      <c r="F302" s="246" t="s">
        <v>311</v>
      </c>
      <c r="G302" s="244"/>
      <c r="H302" s="247">
        <v>23.300000000000001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153</v>
      </c>
      <c r="AU302" s="253" t="s">
        <v>151</v>
      </c>
      <c r="AV302" s="14" t="s">
        <v>151</v>
      </c>
      <c r="AW302" s="14" t="s">
        <v>32</v>
      </c>
      <c r="AX302" s="14" t="s">
        <v>77</v>
      </c>
      <c r="AY302" s="253" t="s">
        <v>142</v>
      </c>
    </row>
    <row r="303" s="14" customFormat="1">
      <c r="A303" s="14"/>
      <c r="B303" s="243"/>
      <c r="C303" s="244"/>
      <c r="D303" s="234" t="s">
        <v>153</v>
      </c>
      <c r="E303" s="245" t="s">
        <v>1</v>
      </c>
      <c r="F303" s="246" t="s">
        <v>312</v>
      </c>
      <c r="G303" s="244"/>
      <c r="H303" s="247">
        <v>35.850000000000001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153</v>
      </c>
      <c r="AU303" s="253" t="s">
        <v>151</v>
      </c>
      <c r="AV303" s="14" t="s">
        <v>151</v>
      </c>
      <c r="AW303" s="14" t="s">
        <v>32</v>
      </c>
      <c r="AX303" s="14" t="s">
        <v>77</v>
      </c>
      <c r="AY303" s="253" t="s">
        <v>142</v>
      </c>
    </row>
    <row r="304" s="14" customFormat="1">
      <c r="A304" s="14"/>
      <c r="B304" s="243"/>
      <c r="C304" s="244"/>
      <c r="D304" s="234" t="s">
        <v>153</v>
      </c>
      <c r="E304" s="245" t="s">
        <v>1</v>
      </c>
      <c r="F304" s="246" t="s">
        <v>313</v>
      </c>
      <c r="G304" s="244"/>
      <c r="H304" s="247">
        <v>12.050000000000001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153</v>
      </c>
      <c r="AU304" s="253" t="s">
        <v>151</v>
      </c>
      <c r="AV304" s="14" t="s">
        <v>151</v>
      </c>
      <c r="AW304" s="14" t="s">
        <v>32</v>
      </c>
      <c r="AX304" s="14" t="s">
        <v>77</v>
      </c>
      <c r="AY304" s="253" t="s">
        <v>142</v>
      </c>
    </row>
    <row r="305" s="14" customFormat="1">
      <c r="A305" s="14"/>
      <c r="B305" s="243"/>
      <c r="C305" s="244"/>
      <c r="D305" s="234" t="s">
        <v>153</v>
      </c>
      <c r="E305" s="245" t="s">
        <v>1</v>
      </c>
      <c r="F305" s="246" t="s">
        <v>314</v>
      </c>
      <c r="G305" s="244"/>
      <c r="H305" s="247">
        <v>21.800000000000001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153</v>
      </c>
      <c r="AU305" s="253" t="s">
        <v>151</v>
      </c>
      <c r="AV305" s="14" t="s">
        <v>151</v>
      </c>
      <c r="AW305" s="14" t="s">
        <v>32</v>
      </c>
      <c r="AX305" s="14" t="s">
        <v>77</v>
      </c>
      <c r="AY305" s="253" t="s">
        <v>142</v>
      </c>
    </row>
    <row r="306" s="14" customFormat="1">
      <c r="A306" s="14"/>
      <c r="B306" s="243"/>
      <c r="C306" s="244"/>
      <c r="D306" s="234" t="s">
        <v>153</v>
      </c>
      <c r="E306" s="245" t="s">
        <v>1</v>
      </c>
      <c r="F306" s="246" t="s">
        <v>315</v>
      </c>
      <c r="G306" s="244"/>
      <c r="H306" s="247">
        <v>27.199999999999999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153</v>
      </c>
      <c r="AU306" s="253" t="s">
        <v>151</v>
      </c>
      <c r="AV306" s="14" t="s">
        <v>151</v>
      </c>
      <c r="AW306" s="14" t="s">
        <v>32</v>
      </c>
      <c r="AX306" s="14" t="s">
        <v>77</v>
      </c>
      <c r="AY306" s="253" t="s">
        <v>142</v>
      </c>
    </row>
    <row r="307" s="14" customFormat="1">
      <c r="A307" s="14"/>
      <c r="B307" s="243"/>
      <c r="C307" s="244"/>
      <c r="D307" s="234" t="s">
        <v>153</v>
      </c>
      <c r="E307" s="245" t="s">
        <v>1</v>
      </c>
      <c r="F307" s="246" t="s">
        <v>316</v>
      </c>
      <c r="G307" s="244"/>
      <c r="H307" s="247">
        <v>24.800000000000001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153</v>
      </c>
      <c r="AU307" s="253" t="s">
        <v>151</v>
      </c>
      <c r="AV307" s="14" t="s">
        <v>151</v>
      </c>
      <c r="AW307" s="14" t="s">
        <v>32</v>
      </c>
      <c r="AX307" s="14" t="s">
        <v>77</v>
      </c>
      <c r="AY307" s="253" t="s">
        <v>142</v>
      </c>
    </row>
    <row r="308" s="14" customFormat="1">
      <c r="A308" s="14"/>
      <c r="B308" s="243"/>
      <c r="C308" s="244"/>
      <c r="D308" s="234" t="s">
        <v>153</v>
      </c>
      <c r="E308" s="245" t="s">
        <v>1</v>
      </c>
      <c r="F308" s="246" t="s">
        <v>317</v>
      </c>
      <c r="G308" s="244"/>
      <c r="H308" s="247">
        <v>47.030000000000001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153</v>
      </c>
      <c r="AU308" s="253" t="s">
        <v>151</v>
      </c>
      <c r="AV308" s="14" t="s">
        <v>151</v>
      </c>
      <c r="AW308" s="14" t="s">
        <v>32</v>
      </c>
      <c r="AX308" s="14" t="s">
        <v>77</v>
      </c>
      <c r="AY308" s="253" t="s">
        <v>142</v>
      </c>
    </row>
    <row r="309" s="14" customFormat="1">
      <c r="A309" s="14"/>
      <c r="B309" s="243"/>
      <c r="C309" s="244"/>
      <c r="D309" s="234" t="s">
        <v>153</v>
      </c>
      <c r="E309" s="245" t="s">
        <v>1</v>
      </c>
      <c r="F309" s="246" t="s">
        <v>318</v>
      </c>
      <c r="G309" s="244"/>
      <c r="H309" s="247">
        <v>24.949999999999999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153</v>
      </c>
      <c r="AU309" s="253" t="s">
        <v>151</v>
      </c>
      <c r="AV309" s="14" t="s">
        <v>151</v>
      </c>
      <c r="AW309" s="14" t="s">
        <v>32</v>
      </c>
      <c r="AX309" s="14" t="s">
        <v>77</v>
      </c>
      <c r="AY309" s="253" t="s">
        <v>142</v>
      </c>
    </row>
    <row r="310" s="14" customFormat="1">
      <c r="A310" s="14"/>
      <c r="B310" s="243"/>
      <c r="C310" s="244"/>
      <c r="D310" s="234" t="s">
        <v>153</v>
      </c>
      <c r="E310" s="245" t="s">
        <v>1</v>
      </c>
      <c r="F310" s="246" t="s">
        <v>319</v>
      </c>
      <c r="G310" s="244"/>
      <c r="H310" s="247">
        <v>62.329999999999998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153</v>
      </c>
      <c r="AU310" s="253" t="s">
        <v>151</v>
      </c>
      <c r="AV310" s="14" t="s">
        <v>151</v>
      </c>
      <c r="AW310" s="14" t="s">
        <v>32</v>
      </c>
      <c r="AX310" s="14" t="s">
        <v>77</v>
      </c>
      <c r="AY310" s="253" t="s">
        <v>142</v>
      </c>
    </row>
    <row r="311" s="14" customFormat="1">
      <c r="A311" s="14"/>
      <c r="B311" s="243"/>
      <c r="C311" s="244"/>
      <c r="D311" s="234" t="s">
        <v>153</v>
      </c>
      <c r="E311" s="245" t="s">
        <v>1</v>
      </c>
      <c r="F311" s="246" t="s">
        <v>320</v>
      </c>
      <c r="G311" s="244"/>
      <c r="H311" s="247">
        <v>6.9000000000000004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153</v>
      </c>
      <c r="AU311" s="253" t="s">
        <v>151</v>
      </c>
      <c r="AV311" s="14" t="s">
        <v>151</v>
      </c>
      <c r="AW311" s="14" t="s">
        <v>32</v>
      </c>
      <c r="AX311" s="14" t="s">
        <v>77</v>
      </c>
      <c r="AY311" s="253" t="s">
        <v>142</v>
      </c>
    </row>
    <row r="312" s="14" customFormat="1">
      <c r="A312" s="14"/>
      <c r="B312" s="243"/>
      <c r="C312" s="244"/>
      <c r="D312" s="234" t="s">
        <v>153</v>
      </c>
      <c r="E312" s="245" t="s">
        <v>1</v>
      </c>
      <c r="F312" s="246" t="s">
        <v>321</v>
      </c>
      <c r="G312" s="244"/>
      <c r="H312" s="247">
        <v>24.600000000000001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153</v>
      </c>
      <c r="AU312" s="253" t="s">
        <v>151</v>
      </c>
      <c r="AV312" s="14" t="s">
        <v>151</v>
      </c>
      <c r="AW312" s="14" t="s">
        <v>32</v>
      </c>
      <c r="AX312" s="14" t="s">
        <v>77</v>
      </c>
      <c r="AY312" s="253" t="s">
        <v>142</v>
      </c>
    </row>
    <row r="313" s="14" customFormat="1">
      <c r="A313" s="14"/>
      <c r="B313" s="243"/>
      <c r="C313" s="244"/>
      <c r="D313" s="234" t="s">
        <v>153</v>
      </c>
      <c r="E313" s="245" t="s">
        <v>1</v>
      </c>
      <c r="F313" s="246" t="s">
        <v>322</v>
      </c>
      <c r="G313" s="244"/>
      <c r="H313" s="247">
        <v>22.145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153</v>
      </c>
      <c r="AU313" s="253" t="s">
        <v>151</v>
      </c>
      <c r="AV313" s="14" t="s">
        <v>151</v>
      </c>
      <c r="AW313" s="14" t="s">
        <v>32</v>
      </c>
      <c r="AX313" s="14" t="s">
        <v>77</v>
      </c>
      <c r="AY313" s="253" t="s">
        <v>142</v>
      </c>
    </row>
    <row r="314" s="14" customFormat="1">
      <c r="A314" s="14"/>
      <c r="B314" s="243"/>
      <c r="C314" s="244"/>
      <c r="D314" s="234" t="s">
        <v>153</v>
      </c>
      <c r="E314" s="245" t="s">
        <v>1</v>
      </c>
      <c r="F314" s="246" t="s">
        <v>323</v>
      </c>
      <c r="G314" s="244"/>
      <c r="H314" s="247">
        <v>15.162000000000001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153</v>
      </c>
      <c r="AU314" s="253" t="s">
        <v>151</v>
      </c>
      <c r="AV314" s="14" t="s">
        <v>151</v>
      </c>
      <c r="AW314" s="14" t="s">
        <v>32</v>
      </c>
      <c r="AX314" s="14" t="s">
        <v>77</v>
      </c>
      <c r="AY314" s="253" t="s">
        <v>142</v>
      </c>
    </row>
    <row r="315" s="14" customFormat="1">
      <c r="A315" s="14"/>
      <c r="B315" s="243"/>
      <c r="C315" s="244"/>
      <c r="D315" s="234" t="s">
        <v>153</v>
      </c>
      <c r="E315" s="245" t="s">
        <v>1</v>
      </c>
      <c r="F315" s="246" t="s">
        <v>324</v>
      </c>
      <c r="G315" s="244"/>
      <c r="H315" s="247">
        <v>15.6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153</v>
      </c>
      <c r="AU315" s="253" t="s">
        <v>151</v>
      </c>
      <c r="AV315" s="14" t="s">
        <v>151</v>
      </c>
      <c r="AW315" s="14" t="s">
        <v>32</v>
      </c>
      <c r="AX315" s="14" t="s">
        <v>77</v>
      </c>
      <c r="AY315" s="253" t="s">
        <v>142</v>
      </c>
    </row>
    <row r="316" s="14" customFormat="1">
      <c r="A316" s="14"/>
      <c r="B316" s="243"/>
      <c r="C316" s="244"/>
      <c r="D316" s="234" t="s">
        <v>153</v>
      </c>
      <c r="E316" s="245" t="s">
        <v>1</v>
      </c>
      <c r="F316" s="246" t="s">
        <v>325</v>
      </c>
      <c r="G316" s="244"/>
      <c r="H316" s="247">
        <v>55.200000000000003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153</v>
      </c>
      <c r="AU316" s="253" t="s">
        <v>151</v>
      </c>
      <c r="AV316" s="14" t="s">
        <v>151</v>
      </c>
      <c r="AW316" s="14" t="s">
        <v>32</v>
      </c>
      <c r="AX316" s="14" t="s">
        <v>77</v>
      </c>
      <c r="AY316" s="253" t="s">
        <v>142</v>
      </c>
    </row>
    <row r="317" s="14" customFormat="1">
      <c r="A317" s="14"/>
      <c r="B317" s="243"/>
      <c r="C317" s="244"/>
      <c r="D317" s="234" t="s">
        <v>153</v>
      </c>
      <c r="E317" s="245" t="s">
        <v>1</v>
      </c>
      <c r="F317" s="246" t="s">
        <v>326</v>
      </c>
      <c r="G317" s="244"/>
      <c r="H317" s="247">
        <v>63.43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153</v>
      </c>
      <c r="AU317" s="253" t="s">
        <v>151</v>
      </c>
      <c r="AV317" s="14" t="s">
        <v>151</v>
      </c>
      <c r="AW317" s="14" t="s">
        <v>32</v>
      </c>
      <c r="AX317" s="14" t="s">
        <v>77</v>
      </c>
      <c r="AY317" s="253" t="s">
        <v>142</v>
      </c>
    </row>
    <row r="318" s="16" customFormat="1">
      <c r="A318" s="16"/>
      <c r="B318" s="265"/>
      <c r="C318" s="266"/>
      <c r="D318" s="234" t="s">
        <v>153</v>
      </c>
      <c r="E318" s="267" t="s">
        <v>1</v>
      </c>
      <c r="F318" s="268" t="s">
        <v>327</v>
      </c>
      <c r="G318" s="266"/>
      <c r="H318" s="269">
        <v>966.452</v>
      </c>
      <c r="I318" s="270"/>
      <c r="J318" s="266"/>
      <c r="K318" s="266"/>
      <c r="L318" s="271"/>
      <c r="M318" s="272"/>
      <c r="N318" s="273"/>
      <c r="O318" s="273"/>
      <c r="P318" s="273"/>
      <c r="Q318" s="273"/>
      <c r="R318" s="273"/>
      <c r="S318" s="273"/>
      <c r="T318" s="274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5" t="s">
        <v>153</v>
      </c>
      <c r="AU318" s="275" t="s">
        <v>151</v>
      </c>
      <c r="AV318" s="16" t="s">
        <v>143</v>
      </c>
      <c r="AW318" s="16" t="s">
        <v>32</v>
      </c>
      <c r="AX318" s="16" t="s">
        <v>77</v>
      </c>
      <c r="AY318" s="275" t="s">
        <v>142</v>
      </c>
    </row>
    <row r="319" s="13" customFormat="1">
      <c r="A319" s="13"/>
      <c r="B319" s="232"/>
      <c r="C319" s="233"/>
      <c r="D319" s="234" t="s">
        <v>153</v>
      </c>
      <c r="E319" s="235" t="s">
        <v>1</v>
      </c>
      <c r="F319" s="236" t="s">
        <v>165</v>
      </c>
      <c r="G319" s="233"/>
      <c r="H319" s="235" t="s">
        <v>1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153</v>
      </c>
      <c r="AU319" s="242" t="s">
        <v>151</v>
      </c>
      <c r="AV319" s="13" t="s">
        <v>85</v>
      </c>
      <c r="AW319" s="13" t="s">
        <v>32</v>
      </c>
      <c r="AX319" s="13" t="s">
        <v>77</v>
      </c>
      <c r="AY319" s="242" t="s">
        <v>142</v>
      </c>
    </row>
    <row r="320" s="14" customFormat="1">
      <c r="A320" s="14"/>
      <c r="B320" s="243"/>
      <c r="C320" s="244"/>
      <c r="D320" s="234" t="s">
        <v>153</v>
      </c>
      <c r="E320" s="245" t="s">
        <v>1</v>
      </c>
      <c r="F320" s="246" t="s">
        <v>328</v>
      </c>
      <c r="G320" s="244"/>
      <c r="H320" s="247">
        <v>92.129999999999995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153</v>
      </c>
      <c r="AU320" s="253" t="s">
        <v>151</v>
      </c>
      <c r="AV320" s="14" t="s">
        <v>151</v>
      </c>
      <c r="AW320" s="14" t="s">
        <v>32</v>
      </c>
      <c r="AX320" s="14" t="s">
        <v>77</v>
      </c>
      <c r="AY320" s="253" t="s">
        <v>142</v>
      </c>
    </row>
    <row r="321" s="14" customFormat="1">
      <c r="A321" s="14"/>
      <c r="B321" s="243"/>
      <c r="C321" s="244"/>
      <c r="D321" s="234" t="s">
        <v>153</v>
      </c>
      <c r="E321" s="245" t="s">
        <v>1</v>
      </c>
      <c r="F321" s="246" t="s">
        <v>329</v>
      </c>
      <c r="G321" s="244"/>
      <c r="H321" s="247">
        <v>28.649999999999999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153</v>
      </c>
      <c r="AU321" s="253" t="s">
        <v>151</v>
      </c>
      <c r="AV321" s="14" t="s">
        <v>151</v>
      </c>
      <c r="AW321" s="14" t="s">
        <v>32</v>
      </c>
      <c r="AX321" s="14" t="s">
        <v>77</v>
      </c>
      <c r="AY321" s="253" t="s">
        <v>142</v>
      </c>
    </row>
    <row r="322" s="14" customFormat="1">
      <c r="A322" s="14"/>
      <c r="B322" s="243"/>
      <c r="C322" s="244"/>
      <c r="D322" s="234" t="s">
        <v>153</v>
      </c>
      <c r="E322" s="245" t="s">
        <v>1</v>
      </c>
      <c r="F322" s="246" t="s">
        <v>330</v>
      </c>
      <c r="G322" s="244"/>
      <c r="H322" s="247">
        <v>44.899999999999999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153</v>
      </c>
      <c r="AU322" s="253" t="s">
        <v>151</v>
      </c>
      <c r="AV322" s="14" t="s">
        <v>151</v>
      </c>
      <c r="AW322" s="14" t="s">
        <v>32</v>
      </c>
      <c r="AX322" s="14" t="s">
        <v>77</v>
      </c>
      <c r="AY322" s="253" t="s">
        <v>142</v>
      </c>
    </row>
    <row r="323" s="14" customFormat="1">
      <c r="A323" s="14"/>
      <c r="B323" s="243"/>
      <c r="C323" s="244"/>
      <c r="D323" s="234" t="s">
        <v>153</v>
      </c>
      <c r="E323" s="245" t="s">
        <v>1</v>
      </c>
      <c r="F323" s="246" t="s">
        <v>331</v>
      </c>
      <c r="G323" s="244"/>
      <c r="H323" s="247">
        <v>7.6050000000000004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153</v>
      </c>
      <c r="AU323" s="253" t="s">
        <v>151</v>
      </c>
      <c r="AV323" s="14" t="s">
        <v>151</v>
      </c>
      <c r="AW323" s="14" t="s">
        <v>32</v>
      </c>
      <c r="AX323" s="14" t="s">
        <v>77</v>
      </c>
      <c r="AY323" s="253" t="s">
        <v>142</v>
      </c>
    </row>
    <row r="324" s="14" customFormat="1">
      <c r="A324" s="14"/>
      <c r="B324" s="243"/>
      <c r="C324" s="244"/>
      <c r="D324" s="234" t="s">
        <v>153</v>
      </c>
      <c r="E324" s="245" t="s">
        <v>1</v>
      </c>
      <c r="F324" s="246" t="s">
        <v>332</v>
      </c>
      <c r="G324" s="244"/>
      <c r="H324" s="247">
        <v>4.0499999999999998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153</v>
      </c>
      <c r="AU324" s="253" t="s">
        <v>151</v>
      </c>
      <c r="AV324" s="14" t="s">
        <v>151</v>
      </c>
      <c r="AW324" s="14" t="s">
        <v>32</v>
      </c>
      <c r="AX324" s="14" t="s">
        <v>77</v>
      </c>
      <c r="AY324" s="253" t="s">
        <v>142</v>
      </c>
    </row>
    <row r="325" s="14" customFormat="1">
      <c r="A325" s="14"/>
      <c r="B325" s="243"/>
      <c r="C325" s="244"/>
      <c r="D325" s="234" t="s">
        <v>153</v>
      </c>
      <c r="E325" s="245" t="s">
        <v>1</v>
      </c>
      <c r="F325" s="246" t="s">
        <v>333</v>
      </c>
      <c r="G325" s="244"/>
      <c r="H325" s="247">
        <v>30.949999999999999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153</v>
      </c>
      <c r="AU325" s="253" t="s">
        <v>151</v>
      </c>
      <c r="AV325" s="14" t="s">
        <v>151</v>
      </c>
      <c r="AW325" s="14" t="s">
        <v>32</v>
      </c>
      <c r="AX325" s="14" t="s">
        <v>77</v>
      </c>
      <c r="AY325" s="253" t="s">
        <v>142</v>
      </c>
    </row>
    <row r="326" s="14" customFormat="1">
      <c r="A326" s="14"/>
      <c r="B326" s="243"/>
      <c r="C326" s="244"/>
      <c r="D326" s="234" t="s">
        <v>153</v>
      </c>
      <c r="E326" s="245" t="s">
        <v>1</v>
      </c>
      <c r="F326" s="246" t="s">
        <v>334</v>
      </c>
      <c r="G326" s="244"/>
      <c r="H326" s="247">
        <v>42.659999999999997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153</v>
      </c>
      <c r="AU326" s="253" t="s">
        <v>151</v>
      </c>
      <c r="AV326" s="14" t="s">
        <v>151</v>
      </c>
      <c r="AW326" s="14" t="s">
        <v>32</v>
      </c>
      <c r="AX326" s="14" t="s">
        <v>77</v>
      </c>
      <c r="AY326" s="253" t="s">
        <v>142</v>
      </c>
    </row>
    <row r="327" s="14" customFormat="1">
      <c r="A327" s="14"/>
      <c r="B327" s="243"/>
      <c r="C327" s="244"/>
      <c r="D327" s="234" t="s">
        <v>153</v>
      </c>
      <c r="E327" s="245" t="s">
        <v>1</v>
      </c>
      <c r="F327" s="246" t="s">
        <v>335</v>
      </c>
      <c r="G327" s="244"/>
      <c r="H327" s="247">
        <v>70.25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153</v>
      </c>
      <c r="AU327" s="253" t="s">
        <v>151</v>
      </c>
      <c r="AV327" s="14" t="s">
        <v>151</v>
      </c>
      <c r="AW327" s="14" t="s">
        <v>32</v>
      </c>
      <c r="AX327" s="14" t="s">
        <v>77</v>
      </c>
      <c r="AY327" s="253" t="s">
        <v>142</v>
      </c>
    </row>
    <row r="328" s="14" customFormat="1">
      <c r="A328" s="14"/>
      <c r="B328" s="243"/>
      <c r="C328" s="244"/>
      <c r="D328" s="234" t="s">
        <v>153</v>
      </c>
      <c r="E328" s="245" t="s">
        <v>1</v>
      </c>
      <c r="F328" s="246" t="s">
        <v>336</v>
      </c>
      <c r="G328" s="244"/>
      <c r="H328" s="247">
        <v>55.57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153</v>
      </c>
      <c r="AU328" s="253" t="s">
        <v>151</v>
      </c>
      <c r="AV328" s="14" t="s">
        <v>151</v>
      </c>
      <c r="AW328" s="14" t="s">
        <v>32</v>
      </c>
      <c r="AX328" s="14" t="s">
        <v>77</v>
      </c>
      <c r="AY328" s="253" t="s">
        <v>142</v>
      </c>
    </row>
    <row r="329" s="14" customFormat="1">
      <c r="A329" s="14"/>
      <c r="B329" s="243"/>
      <c r="C329" s="244"/>
      <c r="D329" s="234" t="s">
        <v>153</v>
      </c>
      <c r="E329" s="245" t="s">
        <v>1</v>
      </c>
      <c r="F329" s="246" t="s">
        <v>337</v>
      </c>
      <c r="G329" s="244"/>
      <c r="H329" s="247">
        <v>48.649999999999999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153</v>
      </c>
      <c r="AU329" s="253" t="s">
        <v>151</v>
      </c>
      <c r="AV329" s="14" t="s">
        <v>151</v>
      </c>
      <c r="AW329" s="14" t="s">
        <v>32</v>
      </c>
      <c r="AX329" s="14" t="s">
        <v>77</v>
      </c>
      <c r="AY329" s="253" t="s">
        <v>142</v>
      </c>
    </row>
    <row r="330" s="14" customFormat="1">
      <c r="A330" s="14"/>
      <c r="B330" s="243"/>
      <c r="C330" s="244"/>
      <c r="D330" s="234" t="s">
        <v>153</v>
      </c>
      <c r="E330" s="245" t="s">
        <v>1</v>
      </c>
      <c r="F330" s="246" t="s">
        <v>338</v>
      </c>
      <c r="G330" s="244"/>
      <c r="H330" s="247">
        <v>51.020000000000003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153</v>
      </c>
      <c r="AU330" s="253" t="s">
        <v>151</v>
      </c>
      <c r="AV330" s="14" t="s">
        <v>151</v>
      </c>
      <c r="AW330" s="14" t="s">
        <v>32</v>
      </c>
      <c r="AX330" s="14" t="s">
        <v>77</v>
      </c>
      <c r="AY330" s="253" t="s">
        <v>142</v>
      </c>
    </row>
    <row r="331" s="14" customFormat="1">
      <c r="A331" s="14"/>
      <c r="B331" s="243"/>
      <c r="C331" s="244"/>
      <c r="D331" s="234" t="s">
        <v>153</v>
      </c>
      <c r="E331" s="245" t="s">
        <v>1</v>
      </c>
      <c r="F331" s="246" t="s">
        <v>339</v>
      </c>
      <c r="G331" s="244"/>
      <c r="H331" s="247">
        <v>16.800000000000001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153</v>
      </c>
      <c r="AU331" s="253" t="s">
        <v>151</v>
      </c>
      <c r="AV331" s="14" t="s">
        <v>151</v>
      </c>
      <c r="AW331" s="14" t="s">
        <v>32</v>
      </c>
      <c r="AX331" s="14" t="s">
        <v>77</v>
      </c>
      <c r="AY331" s="253" t="s">
        <v>142</v>
      </c>
    </row>
    <row r="332" s="14" customFormat="1">
      <c r="A332" s="14"/>
      <c r="B332" s="243"/>
      <c r="C332" s="244"/>
      <c r="D332" s="234" t="s">
        <v>153</v>
      </c>
      <c r="E332" s="245" t="s">
        <v>1</v>
      </c>
      <c r="F332" s="246" t="s">
        <v>340</v>
      </c>
      <c r="G332" s="244"/>
      <c r="H332" s="247">
        <v>150.46000000000001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153</v>
      </c>
      <c r="AU332" s="253" t="s">
        <v>151</v>
      </c>
      <c r="AV332" s="14" t="s">
        <v>151</v>
      </c>
      <c r="AW332" s="14" t="s">
        <v>32</v>
      </c>
      <c r="AX332" s="14" t="s">
        <v>77</v>
      </c>
      <c r="AY332" s="253" t="s">
        <v>142</v>
      </c>
    </row>
    <row r="333" s="14" customFormat="1">
      <c r="A333" s="14"/>
      <c r="B333" s="243"/>
      <c r="C333" s="244"/>
      <c r="D333" s="234" t="s">
        <v>153</v>
      </c>
      <c r="E333" s="245" t="s">
        <v>1</v>
      </c>
      <c r="F333" s="246" t="s">
        <v>341</v>
      </c>
      <c r="G333" s="244"/>
      <c r="H333" s="247">
        <v>23.300000000000001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153</v>
      </c>
      <c r="AU333" s="253" t="s">
        <v>151</v>
      </c>
      <c r="AV333" s="14" t="s">
        <v>151</v>
      </c>
      <c r="AW333" s="14" t="s">
        <v>32</v>
      </c>
      <c r="AX333" s="14" t="s">
        <v>77</v>
      </c>
      <c r="AY333" s="253" t="s">
        <v>142</v>
      </c>
    </row>
    <row r="334" s="14" customFormat="1">
      <c r="A334" s="14"/>
      <c r="B334" s="243"/>
      <c r="C334" s="244"/>
      <c r="D334" s="234" t="s">
        <v>153</v>
      </c>
      <c r="E334" s="245" t="s">
        <v>1</v>
      </c>
      <c r="F334" s="246" t="s">
        <v>342</v>
      </c>
      <c r="G334" s="244"/>
      <c r="H334" s="247">
        <v>13.800000000000001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153</v>
      </c>
      <c r="AU334" s="253" t="s">
        <v>151</v>
      </c>
      <c r="AV334" s="14" t="s">
        <v>151</v>
      </c>
      <c r="AW334" s="14" t="s">
        <v>32</v>
      </c>
      <c r="AX334" s="14" t="s">
        <v>77</v>
      </c>
      <c r="AY334" s="253" t="s">
        <v>142</v>
      </c>
    </row>
    <row r="335" s="14" customFormat="1">
      <c r="A335" s="14"/>
      <c r="B335" s="243"/>
      <c r="C335" s="244"/>
      <c r="D335" s="234" t="s">
        <v>153</v>
      </c>
      <c r="E335" s="245" t="s">
        <v>1</v>
      </c>
      <c r="F335" s="246" t="s">
        <v>343</v>
      </c>
      <c r="G335" s="244"/>
      <c r="H335" s="247">
        <v>58.960000000000001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153</v>
      </c>
      <c r="AU335" s="253" t="s">
        <v>151</v>
      </c>
      <c r="AV335" s="14" t="s">
        <v>151</v>
      </c>
      <c r="AW335" s="14" t="s">
        <v>32</v>
      </c>
      <c r="AX335" s="14" t="s">
        <v>77</v>
      </c>
      <c r="AY335" s="253" t="s">
        <v>142</v>
      </c>
    </row>
    <row r="336" s="14" customFormat="1">
      <c r="A336" s="14"/>
      <c r="B336" s="243"/>
      <c r="C336" s="244"/>
      <c r="D336" s="234" t="s">
        <v>153</v>
      </c>
      <c r="E336" s="245" t="s">
        <v>1</v>
      </c>
      <c r="F336" s="246" t="s">
        <v>344</v>
      </c>
      <c r="G336" s="244"/>
      <c r="H336" s="247">
        <v>10.41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153</v>
      </c>
      <c r="AU336" s="253" t="s">
        <v>151</v>
      </c>
      <c r="AV336" s="14" t="s">
        <v>151</v>
      </c>
      <c r="AW336" s="14" t="s">
        <v>32</v>
      </c>
      <c r="AX336" s="14" t="s">
        <v>77</v>
      </c>
      <c r="AY336" s="253" t="s">
        <v>142</v>
      </c>
    </row>
    <row r="337" s="14" customFormat="1">
      <c r="A337" s="14"/>
      <c r="B337" s="243"/>
      <c r="C337" s="244"/>
      <c r="D337" s="234" t="s">
        <v>153</v>
      </c>
      <c r="E337" s="245" t="s">
        <v>1</v>
      </c>
      <c r="F337" s="246" t="s">
        <v>345</v>
      </c>
      <c r="G337" s="244"/>
      <c r="H337" s="247">
        <v>56.75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153</v>
      </c>
      <c r="AU337" s="253" t="s">
        <v>151</v>
      </c>
      <c r="AV337" s="14" t="s">
        <v>151</v>
      </c>
      <c r="AW337" s="14" t="s">
        <v>32</v>
      </c>
      <c r="AX337" s="14" t="s">
        <v>77</v>
      </c>
      <c r="AY337" s="253" t="s">
        <v>142</v>
      </c>
    </row>
    <row r="338" s="14" customFormat="1">
      <c r="A338" s="14"/>
      <c r="B338" s="243"/>
      <c r="C338" s="244"/>
      <c r="D338" s="234" t="s">
        <v>153</v>
      </c>
      <c r="E338" s="245" t="s">
        <v>1</v>
      </c>
      <c r="F338" s="246" t="s">
        <v>346</v>
      </c>
      <c r="G338" s="244"/>
      <c r="H338" s="247">
        <v>55.280000000000001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153</v>
      </c>
      <c r="AU338" s="253" t="s">
        <v>151</v>
      </c>
      <c r="AV338" s="14" t="s">
        <v>151</v>
      </c>
      <c r="AW338" s="14" t="s">
        <v>32</v>
      </c>
      <c r="AX338" s="14" t="s">
        <v>77</v>
      </c>
      <c r="AY338" s="253" t="s">
        <v>142</v>
      </c>
    </row>
    <row r="339" s="14" customFormat="1">
      <c r="A339" s="14"/>
      <c r="B339" s="243"/>
      <c r="C339" s="244"/>
      <c r="D339" s="234" t="s">
        <v>153</v>
      </c>
      <c r="E339" s="245" t="s">
        <v>1</v>
      </c>
      <c r="F339" s="246" t="s">
        <v>347</v>
      </c>
      <c r="G339" s="244"/>
      <c r="H339" s="247">
        <v>30.379999999999999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153</v>
      </c>
      <c r="AU339" s="253" t="s">
        <v>151</v>
      </c>
      <c r="AV339" s="14" t="s">
        <v>151</v>
      </c>
      <c r="AW339" s="14" t="s">
        <v>32</v>
      </c>
      <c r="AX339" s="14" t="s">
        <v>77</v>
      </c>
      <c r="AY339" s="253" t="s">
        <v>142</v>
      </c>
    </row>
    <row r="340" s="14" customFormat="1">
      <c r="A340" s="14"/>
      <c r="B340" s="243"/>
      <c r="C340" s="244"/>
      <c r="D340" s="234" t="s">
        <v>153</v>
      </c>
      <c r="E340" s="245" t="s">
        <v>1</v>
      </c>
      <c r="F340" s="246" t="s">
        <v>348</v>
      </c>
      <c r="G340" s="244"/>
      <c r="H340" s="247">
        <v>45.530000000000001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153</v>
      </c>
      <c r="AU340" s="253" t="s">
        <v>151</v>
      </c>
      <c r="AV340" s="14" t="s">
        <v>151</v>
      </c>
      <c r="AW340" s="14" t="s">
        <v>32</v>
      </c>
      <c r="AX340" s="14" t="s">
        <v>77</v>
      </c>
      <c r="AY340" s="253" t="s">
        <v>142</v>
      </c>
    </row>
    <row r="341" s="14" customFormat="1">
      <c r="A341" s="14"/>
      <c r="B341" s="243"/>
      <c r="C341" s="244"/>
      <c r="D341" s="234" t="s">
        <v>153</v>
      </c>
      <c r="E341" s="245" t="s">
        <v>1</v>
      </c>
      <c r="F341" s="246" t="s">
        <v>349</v>
      </c>
      <c r="G341" s="244"/>
      <c r="H341" s="247">
        <v>15.15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153</v>
      </c>
      <c r="AU341" s="253" t="s">
        <v>151</v>
      </c>
      <c r="AV341" s="14" t="s">
        <v>151</v>
      </c>
      <c r="AW341" s="14" t="s">
        <v>32</v>
      </c>
      <c r="AX341" s="14" t="s">
        <v>77</v>
      </c>
      <c r="AY341" s="253" t="s">
        <v>142</v>
      </c>
    </row>
    <row r="342" s="14" customFormat="1">
      <c r="A342" s="14"/>
      <c r="B342" s="243"/>
      <c r="C342" s="244"/>
      <c r="D342" s="234" t="s">
        <v>153</v>
      </c>
      <c r="E342" s="245" t="s">
        <v>1</v>
      </c>
      <c r="F342" s="246" t="s">
        <v>350</v>
      </c>
      <c r="G342" s="244"/>
      <c r="H342" s="247">
        <v>94.409999999999997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153</v>
      </c>
      <c r="AU342" s="253" t="s">
        <v>151</v>
      </c>
      <c r="AV342" s="14" t="s">
        <v>151</v>
      </c>
      <c r="AW342" s="14" t="s">
        <v>32</v>
      </c>
      <c r="AX342" s="14" t="s">
        <v>77</v>
      </c>
      <c r="AY342" s="253" t="s">
        <v>142</v>
      </c>
    </row>
    <row r="343" s="14" customFormat="1">
      <c r="A343" s="14"/>
      <c r="B343" s="243"/>
      <c r="C343" s="244"/>
      <c r="D343" s="234" t="s">
        <v>153</v>
      </c>
      <c r="E343" s="245" t="s">
        <v>1</v>
      </c>
      <c r="F343" s="246" t="s">
        <v>351</v>
      </c>
      <c r="G343" s="244"/>
      <c r="H343" s="247">
        <v>19.079999999999998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153</v>
      </c>
      <c r="AU343" s="253" t="s">
        <v>151</v>
      </c>
      <c r="AV343" s="14" t="s">
        <v>151</v>
      </c>
      <c r="AW343" s="14" t="s">
        <v>32</v>
      </c>
      <c r="AX343" s="14" t="s">
        <v>77</v>
      </c>
      <c r="AY343" s="253" t="s">
        <v>142</v>
      </c>
    </row>
    <row r="344" s="14" customFormat="1">
      <c r="A344" s="14"/>
      <c r="B344" s="243"/>
      <c r="C344" s="244"/>
      <c r="D344" s="234" t="s">
        <v>153</v>
      </c>
      <c r="E344" s="245" t="s">
        <v>1</v>
      </c>
      <c r="F344" s="246" t="s">
        <v>352</v>
      </c>
      <c r="G344" s="244"/>
      <c r="H344" s="247">
        <v>54.43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153</v>
      </c>
      <c r="AU344" s="253" t="s">
        <v>151</v>
      </c>
      <c r="AV344" s="14" t="s">
        <v>151</v>
      </c>
      <c r="AW344" s="14" t="s">
        <v>32</v>
      </c>
      <c r="AX344" s="14" t="s">
        <v>77</v>
      </c>
      <c r="AY344" s="253" t="s">
        <v>142</v>
      </c>
    </row>
    <row r="345" s="14" customFormat="1">
      <c r="A345" s="14"/>
      <c r="B345" s="243"/>
      <c r="C345" s="244"/>
      <c r="D345" s="234" t="s">
        <v>153</v>
      </c>
      <c r="E345" s="245" t="s">
        <v>1</v>
      </c>
      <c r="F345" s="246" t="s">
        <v>353</v>
      </c>
      <c r="G345" s="244"/>
      <c r="H345" s="247">
        <v>46.130000000000003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153</v>
      </c>
      <c r="AU345" s="253" t="s">
        <v>151</v>
      </c>
      <c r="AV345" s="14" t="s">
        <v>151</v>
      </c>
      <c r="AW345" s="14" t="s">
        <v>32</v>
      </c>
      <c r="AX345" s="14" t="s">
        <v>77</v>
      </c>
      <c r="AY345" s="253" t="s">
        <v>142</v>
      </c>
    </row>
    <row r="346" s="14" customFormat="1">
      <c r="A346" s="14"/>
      <c r="B346" s="243"/>
      <c r="C346" s="244"/>
      <c r="D346" s="234" t="s">
        <v>153</v>
      </c>
      <c r="E346" s="245" t="s">
        <v>1</v>
      </c>
      <c r="F346" s="246" t="s">
        <v>354</v>
      </c>
      <c r="G346" s="244"/>
      <c r="H346" s="247">
        <v>69.599999999999994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153</v>
      </c>
      <c r="AU346" s="253" t="s">
        <v>151</v>
      </c>
      <c r="AV346" s="14" t="s">
        <v>151</v>
      </c>
      <c r="AW346" s="14" t="s">
        <v>32</v>
      </c>
      <c r="AX346" s="14" t="s">
        <v>77</v>
      </c>
      <c r="AY346" s="253" t="s">
        <v>142</v>
      </c>
    </row>
    <row r="347" s="14" customFormat="1">
      <c r="A347" s="14"/>
      <c r="B347" s="243"/>
      <c r="C347" s="244"/>
      <c r="D347" s="234" t="s">
        <v>153</v>
      </c>
      <c r="E347" s="245" t="s">
        <v>1</v>
      </c>
      <c r="F347" s="246" t="s">
        <v>355</v>
      </c>
      <c r="G347" s="244"/>
      <c r="H347" s="247">
        <v>63.049999999999997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153</v>
      </c>
      <c r="AU347" s="253" t="s">
        <v>151</v>
      </c>
      <c r="AV347" s="14" t="s">
        <v>151</v>
      </c>
      <c r="AW347" s="14" t="s">
        <v>32</v>
      </c>
      <c r="AX347" s="14" t="s">
        <v>77</v>
      </c>
      <c r="AY347" s="253" t="s">
        <v>142</v>
      </c>
    </row>
    <row r="348" s="14" customFormat="1">
      <c r="A348" s="14"/>
      <c r="B348" s="243"/>
      <c r="C348" s="244"/>
      <c r="D348" s="234" t="s">
        <v>153</v>
      </c>
      <c r="E348" s="245" t="s">
        <v>1</v>
      </c>
      <c r="F348" s="246" t="s">
        <v>356</v>
      </c>
      <c r="G348" s="244"/>
      <c r="H348" s="247">
        <v>102.41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153</v>
      </c>
      <c r="AU348" s="253" t="s">
        <v>151</v>
      </c>
      <c r="AV348" s="14" t="s">
        <v>151</v>
      </c>
      <c r="AW348" s="14" t="s">
        <v>32</v>
      </c>
      <c r="AX348" s="14" t="s">
        <v>77</v>
      </c>
      <c r="AY348" s="253" t="s">
        <v>142</v>
      </c>
    </row>
    <row r="349" s="14" customFormat="1">
      <c r="A349" s="14"/>
      <c r="B349" s="243"/>
      <c r="C349" s="244"/>
      <c r="D349" s="234" t="s">
        <v>153</v>
      </c>
      <c r="E349" s="245" t="s">
        <v>1</v>
      </c>
      <c r="F349" s="246" t="s">
        <v>357</v>
      </c>
      <c r="G349" s="244"/>
      <c r="H349" s="247">
        <v>76.670000000000002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153</v>
      </c>
      <c r="AU349" s="253" t="s">
        <v>151</v>
      </c>
      <c r="AV349" s="14" t="s">
        <v>151</v>
      </c>
      <c r="AW349" s="14" t="s">
        <v>32</v>
      </c>
      <c r="AX349" s="14" t="s">
        <v>77</v>
      </c>
      <c r="AY349" s="253" t="s">
        <v>142</v>
      </c>
    </row>
    <row r="350" s="16" customFormat="1">
      <c r="A350" s="16"/>
      <c r="B350" s="265"/>
      <c r="C350" s="266"/>
      <c r="D350" s="234" t="s">
        <v>153</v>
      </c>
      <c r="E350" s="267" t="s">
        <v>1</v>
      </c>
      <c r="F350" s="268" t="s">
        <v>327</v>
      </c>
      <c r="G350" s="266"/>
      <c r="H350" s="269">
        <v>1479.0350000000001</v>
      </c>
      <c r="I350" s="270"/>
      <c r="J350" s="266"/>
      <c r="K350" s="266"/>
      <c r="L350" s="271"/>
      <c r="M350" s="272"/>
      <c r="N350" s="273"/>
      <c r="O350" s="273"/>
      <c r="P350" s="273"/>
      <c r="Q350" s="273"/>
      <c r="R350" s="273"/>
      <c r="S350" s="273"/>
      <c r="T350" s="274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75" t="s">
        <v>153</v>
      </c>
      <c r="AU350" s="275" t="s">
        <v>151</v>
      </c>
      <c r="AV350" s="16" t="s">
        <v>143</v>
      </c>
      <c r="AW350" s="16" t="s">
        <v>32</v>
      </c>
      <c r="AX350" s="16" t="s">
        <v>77</v>
      </c>
      <c r="AY350" s="275" t="s">
        <v>142</v>
      </c>
    </row>
    <row r="351" s="13" customFormat="1">
      <c r="A351" s="13"/>
      <c r="B351" s="232"/>
      <c r="C351" s="233"/>
      <c r="D351" s="234" t="s">
        <v>153</v>
      </c>
      <c r="E351" s="235" t="s">
        <v>1</v>
      </c>
      <c r="F351" s="236" t="s">
        <v>208</v>
      </c>
      <c r="G351" s="233"/>
      <c r="H351" s="235" t="s">
        <v>1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153</v>
      </c>
      <c r="AU351" s="242" t="s">
        <v>151</v>
      </c>
      <c r="AV351" s="13" t="s">
        <v>85</v>
      </c>
      <c r="AW351" s="13" t="s">
        <v>32</v>
      </c>
      <c r="AX351" s="13" t="s">
        <v>77</v>
      </c>
      <c r="AY351" s="242" t="s">
        <v>142</v>
      </c>
    </row>
    <row r="352" s="14" customFormat="1">
      <c r="A352" s="14"/>
      <c r="B352" s="243"/>
      <c r="C352" s="244"/>
      <c r="D352" s="234" t="s">
        <v>153</v>
      </c>
      <c r="E352" s="245" t="s">
        <v>1</v>
      </c>
      <c r="F352" s="246" t="s">
        <v>358</v>
      </c>
      <c r="G352" s="244"/>
      <c r="H352" s="247">
        <v>113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153</v>
      </c>
      <c r="AU352" s="253" t="s">
        <v>151</v>
      </c>
      <c r="AV352" s="14" t="s">
        <v>151</v>
      </c>
      <c r="AW352" s="14" t="s">
        <v>32</v>
      </c>
      <c r="AX352" s="14" t="s">
        <v>77</v>
      </c>
      <c r="AY352" s="253" t="s">
        <v>142</v>
      </c>
    </row>
    <row r="353" s="14" customFormat="1">
      <c r="A353" s="14"/>
      <c r="B353" s="243"/>
      <c r="C353" s="244"/>
      <c r="D353" s="234" t="s">
        <v>153</v>
      </c>
      <c r="E353" s="245" t="s">
        <v>1</v>
      </c>
      <c r="F353" s="246" t="s">
        <v>359</v>
      </c>
      <c r="G353" s="244"/>
      <c r="H353" s="247">
        <v>10.800000000000001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153</v>
      </c>
      <c r="AU353" s="253" t="s">
        <v>151</v>
      </c>
      <c r="AV353" s="14" t="s">
        <v>151</v>
      </c>
      <c r="AW353" s="14" t="s">
        <v>32</v>
      </c>
      <c r="AX353" s="14" t="s">
        <v>77</v>
      </c>
      <c r="AY353" s="253" t="s">
        <v>142</v>
      </c>
    </row>
    <row r="354" s="14" customFormat="1">
      <c r="A354" s="14"/>
      <c r="B354" s="243"/>
      <c r="C354" s="244"/>
      <c r="D354" s="234" t="s">
        <v>153</v>
      </c>
      <c r="E354" s="245" t="s">
        <v>1</v>
      </c>
      <c r="F354" s="246" t="s">
        <v>360</v>
      </c>
      <c r="G354" s="244"/>
      <c r="H354" s="247">
        <v>44.899999999999999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153</v>
      </c>
      <c r="AU354" s="253" t="s">
        <v>151</v>
      </c>
      <c r="AV354" s="14" t="s">
        <v>151</v>
      </c>
      <c r="AW354" s="14" t="s">
        <v>32</v>
      </c>
      <c r="AX354" s="14" t="s">
        <v>77</v>
      </c>
      <c r="AY354" s="253" t="s">
        <v>142</v>
      </c>
    </row>
    <row r="355" s="14" customFormat="1">
      <c r="A355" s="14"/>
      <c r="B355" s="243"/>
      <c r="C355" s="244"/>
      <c r="D355" s="234" t="s">
        <v>153</v>
      </c>
      <c r="E355" s="245" t="s">
        <v>1</v>
      </c>
      <c r="F355" s="246" t="s">
        <v>361</v>
      </c>
      <c r="G355" s="244"/>
      <c r="H355" s="247">
        <v>17.25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153</v>
      </c>
      <c r="AU355" s="253" t="s">
        <v>151</v>
      </c>
      <c r="AV355" s="14" t="s">
        <v>151</v>
      </c>
      <c r="AW355" s="14" t="s">
        <v>32</v>
      </c>
      <c r="AX355" s="14" t="s">
        <v>77</v>
      </c>
      <c r="AY355" s="253" t="s">
        <v>142</v>
      </c>
    </row>
    <row r="356" s="14" customFormat="1">
      <c r="A356" s="14"/>
      <c r="B356" s="243"/>
      <c r="C356" s="244"/>
      <c r="D356" s="234" t="s">
        <v>153</v>
      </c>
      <c r="E356" s="245" t="s">
        <v>1</v>
      </c>
      <c r="F356" s="246" t="s">
        <v>362</v>
      </c>
      <c r="G356" s="244"/>
      <c r="H356" s="247">
        <v>7.2000000000000002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153</v>
      </c>
      <c r="AU356" s="253" t="s">
        <v>151</v>
      </c>
      <c r="AV356" s="14" t="s">
        <v>151</v>
      </c>
      <c r="AW356" s="14" t="s">
        <v>32</v>
      </c>
      <c r="AX356" s="14" t="s">
        <v>77</v>
      </c>
      <c r="AY356" s="253" t="s">
        <v>142</v>
      </c>
    </row>
    <row r="357" s="14" customFormat="1">
      <c r="A357" s="14"/>
      <c r="B357" s="243"/>
      <c r="C357" s="244"/>
      <c r="D357" s="234" t="s">
        <v>153</v>
      </c>
      <c r="E357" s="245" t="s">
        <v>1</v>
      </c>
      <c r="F357" s="246" t="s">
        <v>363</v>
      </c>
      <c r="G357" s="244"/>
      <c r="H357" s="247">
        <v>7.0499999999999998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153</v>
      </c>
      <c r="AU357" s="253" t="s">
        <v>151</v>
      </c>
      <c r="AV357" s="14" t="s">
        <v>151</v>
      </c>
      <c r="AW357" s="14" t="s">
        <v>32</v>
      </c>
      <c r="AX357" s="14" t="s">
        <v>77</v>
      </c>
      <c r="AY357" s="253" t="s">
        <v>142</v>
      </c>
    </row>
    <row r="358" s="14" customFormat="1">
      <c r="A358" s="14"/>
      <c r="B358" s="243"/>
      <c r="C358" s="244"/>
      <c r="D358" s="234" t="s">
        <v>153</v>
      </c>
      <c r="E358" s="245" t="s">
        <v>1</v>
      </c>
      <c r="F358" s="246" t="s">
        <v>364</v>
      </c>
      <c r="G358" s="244"/>
      <c r="H358" s="247">
        <v>70.579999999999998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153</v>
      </c>
      <c r="AU358" s="253" t="s">
        <v>151</v>
      </c>
      <c r="AV358" s="14" t="s">
        <v>151</v>
      </c>
      <c r="AW358" s="14" t="s">
        <v>32</v>
      </c>
      <c r="AX358" s="14" t="s">
        <v>77</v>
      </c>
      <c r="AY358" s="253" t="s">
        <v>142</v>
      </c>
    </row>
    <row r="359" s="14" customFormat="1">
      <c r="A359" s="14"/>
      <c r="B359" s="243"/>
      <c r="C359" s="244"/>
      <c r="D359" s="234" t="s">
        <v>153</v>
      </c>
      <c r="E359" s="245" t="s">
        <v>1</v>
      </c>
      <c r="F359" s="246" t="s">
        <v>365</v>
      </c>
      <c r="G359" s="244"/>
      <c r="H359" s="247">
        <v>49.850000000000001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153</v>
      </c>
      <c r="AU359" s="253" t="s">
        <v>151</v>
      </c>
      <c r="AV359" s="14" t="s">
        <v>151</v>
      </c>
      <c r="AW359" s="14" t="s">
        <v>32</v>
      </c>
      <c r="AX359" s="14" t="s">
        <v>77</v>
      </c>
      <c r="AY359" s="253" t="s">
        <v>142</v>
      </c>
    </row>
    <row r="360" s="14" customFormat="1">
      <c r="A360" s="14"/>
      <c r="B360" s="243"/>
      <c r="C360" s="244"/>
      <c r="D360" s="234" t="s">
        <v>153</v>
      </c>
      <c r="E360" s="245" t="s">
        <v>1</v>
      </c>
      <c r="F360" s="246" t="s">
        <v>366</v>
      </c>
      <c r="G360" s="244"/>
      <c r="H360" s="247">
        <v>41.899999999999999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153</v>
      </c>
      <c r="AU360" s="253" t="s">
        <v>151</v>
      </c>
      <c r="AV360" s="14" t="s">
        <v>151</v>
      </c>
      <c r="AW360" s="14" t="s">
        <v>32</v>
      </c>
      <c r="AX360" s="14" t="s">
        <v>77</v>
      </c>
      <c r="AY360" s="253" t="s">
        <v>142</v>
      </c>
    </row>
    <row r="361" s="16" customFormat="1">
      <c r="A361" s="16"/>
      <c r="B361" s="265"/>
      <c r="C361" s="266"/>
      <c r="D361" s="234" t="s">
        <v>153</v>
      </c>
      <c r="E361" s="267" t="s">
        <v>1</v>
      </c>
      <c r="F361" s="268" t="s">
        <v>327</v>
      </c>
      <c r="G361" s="266"/>
      <c r="H361" s="269">
        <v>362.52999999999997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5" t="s">
        <v>153</v>
      </c>
      <c r="AU361" s="275" t="s">
        <v>151</v>
      </c>
      <c r="AV361" s="16" t="s">
        <v>143</v>
      </c>
      <c r="AW361" s="16" t="s">
        <v>32</v>
      </c>
      <c r="AX361" s="16" t="s">
        <v>77</v>
      </c>
      <c r="AY361" s="275" t="s">
        <v>142</v>
      </c>
    </row>
    <row r="362" s="15" customFormat="1">
      <c r="A362" s="15"/>
      <c r="B362" s="254"/>
      <c r="C362" s="255"/>
      <c r="D362" s="234" t="s">
        <v>153</v>
      </c>
      <c r="E362" s="256" t="s">
        <v>1</v>
      </c>
      <c r="F362" s="257" t="s">
        <v>158</v>
      </c>
      <c r="G362" s="255"/>
      <c r="H362" s="258">
        <v>2808.0169999999998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4" t="s">
        <v>153</v>
      </c>
      <c r="AU362" s="264" t="s">
        <v>151</v>
      </c>
      <c r="AV362" s="15" t="s">
        <v>150</v>
      </c>
      <c r="AW362" s="15" t="s">
        <v>32</v>
      </c>
      <c r="AX362" s="15" t="s">
        <v>85</v>
      </c>
      <c r="AY362" s="264" t="s">
        <v>142</v>
      </c>
    </row>
    <row r="363" s="2" customFormat="1" ht="24.15" customHeight="1">
      <c r="A363" s="39"/>
      <c r="B363" s="40"/>
      <c r="C363" s="219" t="s">
        <v>367</v>
      </c>
      <c r="D363" s="219" t="s">
        <v>145</v>
      </c>
      <c r="E363" s="220" t="s">
        <v>368</v>
      </c>
      <c r="F363" s="221" t="s">
        <v>369</v>
      </c>
      <c r="G363" s="222" t="s">
        <v>148</v>
      </c>
      <c r="H363" s="223">
        <v>850</v>
      </c>
      <c r="I363" s="224"/>
      <c r="J363" s="225">
        <f>ROUND(I363*H363,2)</f>
        <v>0</v>
      </c>
      <c r="K363" s="221" t="s">
        <v>149</v>
      </c>
      <c r="L363" s="45"/>
      <c r="M363" s="226" t="s">
        <v>1</v>
      </c>
      <c r="N363" s="227" t="s">
        <v>43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150</v>
      </c>
      <c r="AT363" s="230" t="s">
        <v>145</v>
      </c>
      <c r="AU363" s="230" t="s">
        <v>151</v>
      </c>
      <c r="AY363" s="18" t="s">
        <v>142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151</v>
      </c>
      <c r="BK363" s="231">
        <f>ROUND(I363*H363,2)</f>
        <v>0</v>
      </c>
      <c r="BL363" s="18" t="s">
        <v>150</v>
      </c>
      <c r="BM363" s="230" t="s">
        <v>370</v>
      </c>
    </row>
    <row r="364" s="13" customFormat="1">
      <c r="A364" s="13"/>
      <c r="B364" s="232"/>
      <c r="C364" s="233"/>
      <c r="D364" s="234" t="s">
        <v>153</v>
      </c>
      <c r="E364" s="235" t="s">
        <v>1</v>
      </c>
      <c r="F364" s="236" t="s">
        <v>371</v>
      </c>
      <c r="G364" s="233"/>
      <c r="H364" s="235" t="s">
        <v>1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153</v>
      </c>
      <c r="AU364" s="242" t="s">
        <v>151</v>
      </c>
      <c r="AV364" s="13" t="s">
        <v>85</v>
      </c>
      <c r="AW364" s="13" t="s">
        <v>32</v>
      </c>
      <c r="AX364" s="13" t="s">
        <v>77</v>
      </c>
      <c r="AY364" s="242" t="s">
        <v>142</v>
      </c>
    </row>
    <row r="365" s="14" customFormat="1">
      <c r="A365" s="14"/>
      <c r="B365" s="243"/>
      <c r="C365" s="244"/>
      <c r="D365" s="234" t="s">
        <v>153</v>
      </c>
      <c r="E365" s="245" t="s">
        <v>1</v>
      </c>
      <c r="F365" s="246" t="s">
        <v>372</v>
      </c>
      <c r="G365" s="244"/>
      <c r="H365" s="247">
        <v>300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153</v>
      </c>
      <c r="AU365" s="253" t="s">
        <v>151</v>
      </c>
      <c r="AV365" s="14" t="s">
        <v>151</v>
      </c>
      <c r="AW365" s="14" t="s">
        <v>32</v>
      </c>
      <c r="AX365" s="14" t="s">
        <v>77</v>
      </c>
      <c r="AY365" s="253" t="s">
        <v>142</v>
      </c>
    </row>
    <row r="366" s="13" customFormat="1">
      <c r="A366" s="13"/>
      <c r="B366" s="232"/>
      <c r="C366" s="233"/>
      <c r="D366" s="234" t="s">
        <v>153</v>
      </c>
      <c r="E366" s="235" t="s">
        <v>1</v>
      </c>
      <c r="F366" s="236" t="s">
        <v>373</v>
      </c>
      <c r="G366" s="233"/>
      <c r="H366" s="235" t="s">
        <v>1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153</v>
      </c>
      <c r="AU366" s="242" t="s">
        <v>151</v>
      </c>
      <c r="AV366" s="13" t="s">
        <v>85</v>
      </c>
      <c r="AW366" s="13" t="s">
        <v>32</v>
      </c>
      <c r="AX366" s="13" t="s">
        <v>77</v>
      </c>
      <c r="AY366" s="242" t="s">
        <v>142</v>
      </c>
    </row>
    <row r="367" s="14" customFormat="1">
      <c r="A367" s="14"/>
      <c r="B367" s="243"/>
      <c r="C367" s="244"/>
      <c r="D367" s="234" t="s">
        <v>153</v>
      </c>
      <c r="E367" s="245" t="s">
        <v>1</v>
      </c>
      <c r="F367" s="246" t="s">
        <v>374</v>
      </c>
      <c r="G367" s="244"/>
      <c r="H367" s="247">
        <v>450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153</v>
      </c>
      <c r="AU367" s="253" t="s">
        <v>151</v>
      </c>
      <c r="AV367" s="14" t="s">
        <v>151</v>
      </c>
      <c r="AW367" s="14" t="s">
        <v>32</v>
      </c>
      <c r="AX367" s="14" t="s">
        <v>77</v>
      </c>
      <c r="AY367" s="253" t="s">
        <v>142</v>
      </c>
    </row>
    <row r="368" s="13" customFormat="1">
      <c r="A368" s="13"/>
      <c r="B368" s="232"/>
      <c r="C368" s="233"/>
      <c r="D368" s="234" t="s">
        <v>153</v>
      </c>
      <c r="E368" s="235" t="s">
        <v>1</v>
      </c>
      <c r="F368" s="236" t="s">
        <v>375</v>
      </c>
      <c r="G368" s="233"/>
      <c r="H368" s="235" t="s">
        <v>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153</v>
      </c>
      <c r="AU368" s="242" t="s">
        <v>151</v>
      </c>
      <c r="AV368" s="13" t="s">
        <v>85</v>
      </c>
      <c r="AW368" s="13" t="s">
        <v>32</v>
      </c>
      <c r="AX368" s="13" t="s">
        <v>77</v>
      </c>
      <c r="AY368" s="242" t="s">
        <v>142</v>
      </c>
    </row>
    <row r="369" s="14" customFormat="1">
      <c r="A369" s="14"/>
      <c r="B369" s="243"/>
      <c r="C369" s="244"/>
      <c r="D369" s="234" t="s">
        <v>153</v>
      </c>
      <c r="E369" s="245" t="s">
        <v>1</v>
      </c>
      <c r="F369" s="246" t="s">
        <v>376</v>
      </c>
      <c r="G369" s="244"/>
      <c r="H369" s="247">
        <v>100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153</v>
      </c>
      <c r="AU369" s="253" t="s">
        <v>151</v>
      </c>
      <c r="AV369" s="14" t="s">
        <v>151</v>
      </c>
      <c r="AW369" s="14" t="s">
        <v>32</v>
      </c>
      <c r="AX369" s="14" t="s">
        <v>77</v>
      </c>
      <c r="AY369" s="253" t="s">
        <v>142</v>
      </c>
    </row>
    <row r="370" s="15" customFormat="1">
      <c r="A370" s="15"/>
      <c r="B370" s="254"/>
      <c r="C370" s="255"/>
      <c r="D370" s="234" t="s">
        <v>153</v>
      </c>
      <c r="E370" s="256" t="s">
        <v>1</v>
      </c>
      <c r="F370" s="257" t="s">
        <v>158</v>
      </c>
      <c r="G370" s="255"/>
      <c r="H370" s="258">
        <v>850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4" t="s">
        <v>153</v>
      </c>
      <c r="AU370" s="264" t="s">
        <v>151</v>
      </c>
      <c r="AV370" s="15" t="s">
        <v>150</v>
      </c>
      <c r="AW370" s="15" t="s">
        <v>32</v>
      </c>
      <c r="AX370" s="15" t="s">
        <v>85</v>
      </c>
      <c r="AY370" s="264" t="s">
        <v>142</v>
      </c>
    </row>
    <row r="371" s="2" customFormat="1" ht="49.05" customHeight="1">
      <c r="A371" s="39"/>
      <c r="B371" s="40"/>
      <c r="C371" s="219" t="s">
        <v>377</v>
      </c>
      <c r="D371" s="219" t="s">
        <v>145</v>
      </c>
      <c r="E371" s="220" t="s">
        <v>378</v>
      </c>
      <c r="F371" s="221" t="s">
        <v>379</v>
      </c>
      <c r="G371" s="222" t="s">
        <v>148</v>
      </c>
      <c r="H371" s="223">
        <v>4.8600000000000003</v>
      </c>
      <c r="I371" s="224"/>
      <c r="J371" s="225">
        <f>ROUND(I371*H371,2)</f>
        <v>0</v>
      </c>
      <c r="K371" s="221" t="s">
        <v>149</v>
      </c>
      <c r="L371" s="45"/>
      <c r="M371" s="226" t="s">
        <v>1</v>
      </c>
      <c r="N371" s="227" t="s">
        <v>43</v>
      </c>
      <c r="O371" s="92"/>
      <c r="P371" s="228">
        <f>O371*H371</f>
        <v>0</v>
      </c>
      <c r="Q371" s="228">
        <v>0.0117</v>
      </c>
      <c r="R371" s="228">
        <f>Q371*H371</f>
        <v>0.056862000000000003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150</v>
      </c>
      <c r="AT371" s="230" t="s">
        <v>145</v>
      </c>
      <c r="AU371" s="230" t="s">
        <v>151</v>
      </c>
      <c r="AY371" s="18" t="s">
        <v>142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151</v>
      </c>
      <c r="BK371" s="231">
        <f>ROUND(I371*H371,2)</f>
        <v>0</v>
      </c>
      <c r="BL371" s="18" t="s">
        <v>150</v>
      </c>
      <c r="BM371" s="230" t="s">
        <v>380</v>
      </c>
    </row>
    <row r="372" s="13" customFormat="1">
      <c r="A372" s="13"/>
      <c r="B372" s="232"/>
      <c r="C372" s="233"/>
      <c r="D372" s="234" t="s">
        <v>153</v>
      </c>
      <c r="E372" s="235" t="s">
        <v>1</v>
      </c>
      <c r="F372" s="236" t="s">
        <v>381</v>
      </c>
      <c r="G372" s="233"/>
      <c r="H372" s="235" t="s">
        <v>1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153</v>
      </c>
      <c r="AU372" s="242" t="s">
        <v>151</v>
      </c>
      <c r="AV372" s="13" t="s">
        <v>85</v>
      </c>
      <c r="AW372" s="13" t="s">
        <v>32</v>
      </c>
      <c r="AX372" s="13" t="s">
        <v>77</v>
      </c>
      <c r="AY372" s="242" t="s">
        <v>142</v>
      </c>
    </row>
    <row r="373" s="14" customFormat="1">
      <c r="A373" s="14"/>
      <c r="B373" s="243"/>
      <c r="C373" s="244"/>
      <c r="D373" s="234" t="s">
        <v>153</v>
      </c>
      <c r="E373" s="245" t="s">
        <v>1</v>
      </c>
      <c r="F373" s="246" t="s">
        <v>382</v>
      </c>
      <c r="G373" s="244"/>
      <c r="H373" s="247">
        <v>4.8600000000000003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153</v>
      </c>
      <c r="AU373" s="253" t="s">
        <v>151</v>
      </c>
      <c r="AV373" s="14" t="s">
        <v>151</v>
      </c>
      <c r="AW373" s="14" t="s">
        <v>32</v>
      </c>
      <c r="AX373" s="14" t="s">
        <v>85</v>
      </c>
      <c r="AY373" s="253" t="s">
        <v>142</v>
      </c>
    </row>
    <row r="374" s="2" customFormat="1" ht="24.15" customHeight="1">
      <c r="A374" s="39"/>
      <c r="B374" s="40"/>
      <c r="C374" s="276" t="s">
        <v>383</v>
      </c>
      <c r="D374" s="276" t="s">
        <v>384</v>
      </c>
      <c r="E374" s="277" t="s">
        <v>385</v>
      </c>
      <c r="F374" s="278" t="s">
        <v>386</v>
      </c>
      <c r="G374" s="279" t="s">
        <v>148</v>
      </c>
      <c r="H374" s="280">
        <v>5.1029999999999998</v>
      </c>
      <c r="I374" s="281"/>
      <c r="J374" s="282">
        <f>ROUND(I374*H374,2)</f>
        <v>0</v>
      </c>
      <c r="K374" s="278" t="s">
        <v>149</v>
      </c>
      <c r="L374" s="283"/>
      <c r="M374" s="284" t="s">
        <v>1</v>
      </c>
      <c r="N374" s="285" t="s">
        <v>43</v>
      </c>
      <c r="O374" s="92"/>
      <c r="P374" s="228">
        <f>O374*H374</f>
        <v>0</v>
      </c>
      <c r="Q374" s="228">
        <v>0.017999999999999999</v>
      </c>
      <c r="R374" s="228">
        <f>Q374*H374</f>
        <v>0.091853999999999991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191</v>
      </c>
      <c r="AT374" s="230" t="s">
        <v>384</v>
      </c>
      <c r="AU374" s="230" t="s">
        <v>151</v>
      </c>
      <c r="AY374" s="18" t="s">
        <v>142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151</v>
      </c>
      <c r="BK374" s="231">
        <f>ROUND(I374*H374,2)</f>
        <v>0</v>
      </c>
      <c r="BL374" s="18" t="s">
        <v>150</v>
      </c>
      <c r="BM374" s="230" t="s">
        <v>387</v>
      </c>
    </row>
    <row r="375" s="14" customFormat="1">
      <c r="A375" s="14"/>
      <c r="B375" s="243"/>
      <c r="C375" s="244"/>
      <c r="D375" s="234" t="s">
        <v>153</v>
      </c>
      <c r="E375" s="244"/>
      <c r="F375" s="246" t="s">
        <v>388</v>
      </c>
      <c r="G375" s="244"/>
      <c r="H375" s="247">
        <v>5.1029999999999998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153</v>
      </c>
      <c r="AU375" s="253" t="s">
        <v>151</v>
      </c>
      <c r="AV375" s="14" t="s">
        <v>151</v>
      </c>
      <c r="AW375" s="14" t="s">
        <v>4</v>
      </c>
      <c r="AX375" s="14" t="s">
        <v>85</v>
      </c>
      <c r="AY375" s="253" t="s">
        <v>142</v>
      </c>
    </row>
    <row r="376" s="2" customFormat="1" ht="24.15" customHeight="1">
      <c r="A376" s="39"/>
      <c r="B376" s="40"/>
      <c r="C376" s="219" t="s">
        <v>389</v>
      </c>
      <c r="D376" s="219" t="s">
        <v>145</v>
      </c>
      <c r="E376" s="220" t="s">
        <v>390</v>
      </c>
      <c r="F376" s="221" t="s">
        <v>391</v>
      </c>
      <c r="G376" s="222" t="s">
        <v>148</v>
      </c>
      <c r="H376" s="223">
        <v>6.21</v>
      </c>
      <c r="I376" s="224"/>
      <c r="J376" s="225">
        <f>ROUND(I376*H376,2)</f>
        <v>0</v>
      </c>
      <c r="K376" s="221" t="s">
        <v>149</v>
      </c>
      <c r="L376" s="45"/>
      <c r="M376" s="226" t="s">
        <v>1</v>
      </c>
      <c r="N376" s="227" t="s">
        <v>43</v>
      </c>
      <c r="O376" s="92"/>
      <c r="P376" s="228">
        <f>O376*H376</f>
        <v>0</v>
      </c>
      <c r="Q376" s="228">
        <v>0.00025000000000000001</v>
      </c>
      <c r="R376" s="228">
        <f>Q376*H376</f>
        <v>0.0015525000000000001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150</v>
      </c>
      <c r="AT376" s="230" t="s">
        <v>145</v>
      </c>
      <c r="AU376" s="230" t="s">
        <v>151</v>
      </c>
      <c r="AY376" s="18" t="s">
        <v>142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151</v>
      </c>
      <c r="BK376" s="231">
        <f>ROUND(I376*H376,2)</f>
        <v>0</v>
      </c>
      <c r="BL376" s="18" t="s">
        <v>150</v>
      </c>
      <c r="BM376" s="230" t="s">
        <v>392</v>
      </c>
    </row>
    <row r="377" s="13" customFormat="1">
      <c r="A377" s="13"/>
      <c r="B377" s="232"/>
      <c r="C377" s="233"/>
      <c r="D377" s="234" t="s">
        <v>153</v>
      </c>
      <c r="E377" s="235" t="s">
        <v>1</v>
      </c>
      <c r="F377" s="236" t="s">
        <v>381</v>
      </c>
      <c r="G377" s="233"/>
      <c r="H377" s="235" t="s">
        <v>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153</v>
      </c>
      <c r="AU377" s="242" t="s">
        <v>151</v>
      </c>
      <c r="AV377" s="13" t="s">
        <v>85</v>
      </c>
      <c r="AW377" s="13" t="s">
        <v>32</v>
      </c>
      <c r="AX377" s="13" t="s">
        <v>77</v>
      </c>
      <c r="AY377" s="242" t="s">
        <v>142</v>
      </c>
    </row>
    <row r="378" s="14" customFormat="1">
      <c r="A378" s="14"/>
      <c r="B378" s="243"/>
      <c r="C378" s="244"/>
      <c r="D378" s="234" t="s">
        <v>153</v>
      </c>
      <c r="E378" s="245" t="s">
        <v>1</v>
      </c>
      <c r="F378" s="246" t="s">
        <v>382</v>
      </c>
      <c r="G378" s="244"/>
      <c r="H378" s="247">
        <v>4.8600000000000003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153</v>
      </c>
      <c r="AU378" s="253" t="s">
        <v>151</v>
      </c>
      <c r="AV378" s="14" t="s">
        <v>151</v>
      </c>
      <c r="AW378" s="14" t="s">
        <v>32</v>
      </c>
      <c r="AX378" s="14" t="s">
        <v>77</v>
      </c>
      <c r="AY378" s="253" t="s">
        <v>142</v>
      </c>
    </row>
    <row r="379" s="14" customFormat="1">
      <c r="A379" s="14"/>
      <c r="B379" s="243"/>
      <c r="C379" s="244"/>
      <c r="D379" s="234" t="s">
        <v>153</v>
      </c>
      <c r="E379" s="245" t="s">
        <v>1</v>
      </c>
      <c r="F379" s="246" t="s">
        <v>393</v>
      </c>
      <c r="G379" s="244"/>
      <c r="H379" s="247">
        <v>1.3500000000000001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153</v>
      </c>
      <c r="AU379" s="253" t="s">
        <v>151</v>
      </c>
      <c r="AV379" s="14" t="s">
        <v>151</v>
      </c>
      <c r="AW379" s="14" t="s">
        <v>32</v>
      </c>
      <c r="AX379" s="14" t="s">
        <v>77</v>
      </c>
      <c r="AY379" s="253" t="s">
        <v>142</v>
      </c>
    </row>
    <row r="380" s="15" customFormat="1">
      <c r="A380" s="15"/>
      <c r="B380" s="254"/>
      <c r="C380" s="255"/>
      <c r="D380" s="234" t="s">
        <v>153</v>
      </c>
      <c r="E380" s="256" t="s">
        <v>1</v>
      </c>
      <c r="F380" s="257" t="s">
        <v>158</v>
      </c>
      <c r="G380" s="255"/>
      <c r="H380" s="258">
        <v>6.2100000000000009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153</v>
      </c>
      <c r="AU380" s="264" t="s">
        <v>151</v>
      </c>
      <c r="AV380" s="15" t="s">
        <v>150</v>
      </c>
      <c r="AW380" s="15" t="s">
        <v>32</v>
      </c>
      <c r="AX380" s="15" t="s">
        <v>85</v>
      </c>
      <c r="AY380" s="264" t="s">
        <v>142</v>
      </c>
    </row>
    <row r="381" s="2" customFormat="1" ht="37.8" customHeight="1">
      <c r="A381" s="39"/>
      <c r="B381" s="40"/>
      <c r="C381" s="219" t="s">
        <v>394</v>
      </c>
      <c r="D381" s="219" t="s">
        <v>145</v>
      </c>
      <c r="E381" s="220" t="s">
        <v>395</v>
      </c>
      <c r="F381" s="221" t="s">
        <v>396</v>
      </c>
      <c r="G381" s="222" t="s">
        <v>220</v>
      </c>
      <c r="H381" s="223">
        <v>5.4000000000000004</v>
      </c>
      <c r="I381" s="224"/>
      <c r="J381" s="225">
        <f>ROUND(I381*H381,2)</f>
        <v>0</v>
      </c>
      <c r="K381" s="221" t="s">
        <v>149</v>
      </c>
      <c r="L381" s="45"/>
      <c r="M381" s="226" t="s">
        <v>1</v>
      </c>
      <c r="N381" s="227" t="s">
        <v>43</v>
      </c>
      <c r="O381" s="92"/>
      <c r="P381" s="228">
        <f>O381*H381</f>
        <v>0</v>
      </c>
      <c r="Q381" s="228">
        <v>0.0033899999999999998</v>
      </c>
      <c r="R381" s="228">
        <f>Q381*H381</f>
        <v>0.018305999999999999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150</v>
      </c>
      <c r="AT381" s="230" t="s">
        <v>145</v>
      </c>
      <c r="AU381" s="230" t="s">
        <v>151</v>
      </c>
      <c r="AY381" s="18" t="s">
        <v>142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151</v>
      </c>
      <c r="BK381" s="231">
        <f>ROUND(I381*H381,2)</f>
        <v>0</v>
      </c>
      <c r="BL381" s="18" t="s">
        <v>150</v>
      </c>
      <c r="BM381" s="230" t="s">
        <v>397</v>
      </c>
    </row>
    <row r="382" s="13" customFormat="1">
      <c r="A382" s="13"/>
      <c r="B382" s="232"/>
      <c r="C382" s="233"/>
      <c r="D382" s="234" t="s">
        <v>153</v>
      </c>
      <c r="E382" s="235" t="s">
        <v>1</v>
      </c>
      <c r="F382" s="236" t="s">
        <v>300</v>
      </c>
      <c r="G382" s="233"/>
      <c r="H382" s="235" t="s">
        <v>1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153</v>
      </c>
      <c r="AU382" s="242" t="s">
        <v>151</v>
      </c>
      <c r="AV382" s="13" t="s">
        <v>85</v>
      </c>
      <c r="AW382" s="13" t="s">
        <v>32</v>
      </c>
      <c r="AX382" s="13" t="s">
        <v>77</v>
      </c>
      <c r="AY382" s="242" t="s">
        <v>142</v>
      </c>
    </row>
    <row r="383" s="14" customFormat="1">
      <c r="A383" s="14"/>
      <c r="B383" s="243"/>
      <c r="C383" s="244"/>
      <c r="D383" s="234" t="s">
        <v>153</v>
      </c>
      <c r="E383" s="245" t="s">
        <v>1</v>
      </c>
      <c r="F383" s="246" t="s">
        <v>398</v>
      </c>
      <c r="G383" s="244"/>
      <c r="H383" s="247">
        <v>5.4000000000000004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153</v>
      </c>
      <c r="AU383" s="253" t="s">
        <v>151</v>
      </c>
      <c r="AV383" s="14" t="s">
        <v>151</v>
      </c>
      <c r="AW383" s="14" t="s">
        <v>32</v>
      </c>
      <c r="AX383" s="14" t="s">
        <v>85</v>
      </c>
      <c r="AY383" s="253" t="s">
        <v>142</v>
      </c>
    </row>
    <row r="384" s="2" customFormat="1" ht="24.15" customHeight="1">
      <c r="A384" s="39"/>
      <c r="B384" s="40"/>
      <c r="C384" s="276" t="s">
        <v>399</v>
      </c>
      <c r="D384" s="276" t="s">
        <v>384</v>
      </c>
      <c r="E384" s="277" t="s">
        <v>400</v>
      </c>
      <c r="F384" s="278" t="s">
        <v>401</v>
      </c>
      <c r="G384" s="279" t="s">
        <v>148</v>
      </c>
      <c r="H384" s="280">
        <v>1.782</v>
      </c>
      <c r="I384" s="281"/>
      <c r="J384" s="282">
        <f>ROUND(I384*H384,2)</f>
        <v>0</v>
      </c>
      <c r="K384" s="278" t="s">
        <v>149</v>
      </c>
      <c r="L384" s="283"/>
      <c r="M384" s="284" t="s">
        <v>1</v>
      </c>
      <c r="N384" s="285" t="s">
        <v>43</v>
      </c>
      <c r="O384" s="92"/>
      <c r="P384" s="228">
        <f>O384*H384</f>
        <v>0</v>
      </c>
      <c r="Q384" s="228">
        <v>0.0060000000000000001</v>
      </c>
      <c r="R384" s="228">
        <f>Q384*H384</f>
        <v>0.010692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191</v>
      </c>
      <c r="AT384" s="230" t="s">
        <v>384</v>
      </c>
      <c r="AU384" s="230" t="s">
        <v>151</v>
      </c>
      <c r="AY384" s="18" t="s">
        <v>142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151</v>
      </c>
      <c r="BK384" s="231">
        <f>ROUND(I384*H384,2)</f>
        <v>0</v>
      </c>
      <c r="BL384" s="18" t="s">
        <v>150</v>
      </c>
      <c r="BM384" s="230" t="s">
        <v>402</v>
      </c>
    </row>
    <row r="385" s="14" customFormat="1">
      <c r="A385" s="14"/>
      <c r="B385" s="243"/>
      <c r="C385" s="244"/>
      <c r="D385" s="234" t="s">
        <v>153</v>
      </c>
      <c r="E385" s="244"/>
      <c r="F385" s="246" t="s">
        <v>403</v>
      </c>
      <c r="G385" s="244"/>
      <c r="H385" s="247">
        <v>1.782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153</v>
      </c>
      <c r="AU385" s="253" t="s">
        <v>151</v>
      </c>
      <c r="AV385" s="14" t="s">
        <v>151</v>
      </c>
      <c r="AW385" s="14" t="s">
        <v>4</v>
      </c>
      <c r="AX385" s="14" t="s">
        <v>85</v>
      </c>
      <c r="AY385" s="253" t="s">
        <v>142</v>
      </c>
    </row>
    <row r="386" s="2" customFormat="1" ht="24.15" customHeight="1">
      <c r="A386" s="39"/>
      <c r="B386" s="40"/>
      <c r="C386" s="219" t="s">
        <v>404</v>
      </c>
      <c r="D386" s="219" t="s">
        <v>145</v>
      </c>
      <c r="E386" s="220" t="s">
        <v>405</v>
      </c>
      <c r="F386" s="221" t="s">
        <v>406</v>
      </c>
      <c r="G386" s="222" t="s">
        <v>148</v>
      </c>
      <c r="H386" s="223">
        <v>6.21</v>
      </c>
      <c r="I386" s="224"/>
      <c r="J386" s="225">
        <f>ROUND(I386*H386,2)</f>
        <v>0</v>
      </c>
      <c r="K386" s="221" t="s">
        <v>149</v>
      </c>
      <c r="L386" s="45"/>
      <c r="M386" s="226" t="s">
        <v>1</v>
      </c>
      <c r="N386" s="227" t="s">
        <v>43</v>
      </c>
      <c r="O386" s="92"/>
      <c r="P386" s="228">
        <f>O386*H386</f>
        <v>0</v>
      </c>
      <c r="Q386" s="228">
        <v>0.0033</v>
      </c>
      <c r="R386" s="228">
        <f>Q386*H386</f>
        <v>0.020493000000000001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150</v>
      </c>
      <c r="AT386" s="230" t="s">
        <v>145</v>
      </c>
      <c r="AU386" s="230" t="s">
        <v>151</v>
      </c>
      <c r="AY386" s="18" t="s">
        <v>142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151</v>
      </c>
      <c r="BK386" s="231">
        <f>ROUND(I386*H386,2)</f>
        <v>0</v>
      </c>
      <c r="BL386" s="18" t="s">
        <v>150</v>
      </c>
      <c r="BM386" s="230" t="s">
        <v>407</v>
      </c>
    </row>
    <row r="387" s="13" customFormat="1">
      <c r="A387" s="13"/>
      <c r="B387" s="232"/>
      <c r="C387" s="233"/>
      <c r="D387" s="234" t="s">
        <v>153</v>
      </c>
      <c r="E387" s="235" t="s">
        <v>1</v>
      </c>
      <c r="F387" s="236" t="s">
        <v>381</v>
      </c>
      <c r="G387" s="233"/>
      <c r="H387" s="235" t="s">
        <v>1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153</v>
      </c>
      <c r="AU387" s="242" t="s">
        <v>151</v>
      </c>
      <c r="AV387" s="13" t="s">
        <v>85</v>
      </c>
      <c r="AW387" s="13" t="s">
        <v>32</v>
      </c>
      <c r="AX387" s="13" t="s">
        <v>77</v>
      </c>
      <c r="AY387" s="242" t="s">
        <v>142</v>
      </c>
    </row>
    <row r="388" s="14" customFormat="1">
      <c r="A388" s="14"/>
      <c r="B388" s="243"/>
      <c r="C388" s="244"/>
      <c r="D388" s="234" t="s">
        <v>153</v>
      </c>
      <c r="E388" s="245" t="s">
        <v>1</v>
      </c>
      <c r="F388" s="246" t="s">
        <v>382</v>
      </c>
      <c r="G388" s="244"/>
      <c r="H388" s="247">
        <v>4.8600000000000003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153</v>
      </c>
      <c r="AU388" s="253" t="s">
        <v>151</v>
      </c>
      <c r="AV388" s="14" t="s">
        <v>151</v>
      </c>
      <c r="AW388" s="14" t="s">
        <v>32</v>
      </c>
      <c r="AX388" s="14" t="s">
        <v>77</v>
      </c>
      <c r="AY388" s="253" t="s">
        <v>142</v>
      </c>
    </row>
    <row r="389" s="14" customFormat="1">
      <c r="A389" s="14"/>
      <c r="B389" s="243"/>
      <c r="C389" s="244"/>
      <c r="D389" s="234" t="s">
        <v>153</v>
      </c>
      <c r="E389" s="245" t="s">
        <v>1</v>
      </c>
      <c r="F389" s="246" t="s">
        <v>393</v>
      </c>
      <c r="G389" s="244"/>
      <c r="H389" s="247">
        <v>1.3500000000000001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153</v>
      </c>
      <c r="AU389" s="253" t="s">
        <v>151</v>
      </c>
      <c r="AV389" s="14" t="s">
        <v>151</v>
      </c>
      <c r="AW389" s="14" t="s">
        <v>32</v>
      </c>
      <c r="AX389" s="14" t="s">
        <v>77</v>
      </c>
      <c r="AY389" s="253" t="s">
        <v>142</v>
      </c>
    </row>
    <row r="390" s="15" customFormat="1">
      <c r="A390" s="15"/>
      <c r="B390" s="254"/>
      <c r="C390" s="255"/>
      <c r="D390" s="234" t="s">
        <v>153</v>
      </c>
      <c r="E390" s="256" t="s">
        <v>1</v>
      </c>
      <c r="F390" s="257" t="s">
        <v>158</v>
      </c>
      <c r="G390" s="255"/>
      <c r="H390" s="258">
        <v>6.2100000000000009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153</v>
      </c>
      <c r="AU390" s="264" t="s">
        <v>151</v>
      </c>
      <c r="AV390" s="15" t="s">
        <v>150</v>
      </c>
      <c r="AW390" s="15" t="s">
        <v>32</v>
      </c>
      <c r="AX390" s="15" t="s">
        <v>85</v>
      </c>
      <c r="AY390" s="264" t="s">
        <v>142</v>
      </c>
    </row>
    <row r="391" s="2" customFormat="1" ht="24.15" customHeight="1">
      <c r="A391" s="39"/>
      <c r="B391" s="40"/>
      <c r="C391" s="219" t="s">
        <v>408</v>
      </c>
      <c r="D391" s="219" t="s">
        <v>145</v>
      </c>
      <c r="E391" s="220" t="s">
        <v>409</v>
      </c>
      <c r="F391" s="221" t="s">
        <v>410</v>
      </c>
      <c r="G391" s="222" t="s">
        <v>148</v>
      </c>
      <c r="H391" s="223">
        <v>45.829999999999998</v>
      </c>
      <c r="I391" s="224"/>
      <c r="J391" s="225">
        <f>ROUND(I391*H391,2)</f>
        <v>0</v>
      </c>
      <c r="K391" s="221" t="s">
        <v>149</v>
      </c>
      <c r="L391" s="45"/>
      <c r="M391" s="226" t="s">
        <v>1</v>
      </c>
      <c r="N391" s="227" t="s">
        <v>43</v>
      </c>
      <c r="O391" s="92"/>
      <c r="P391" s="228">
        <f>O391*H391</f>
        <v>0</v>
      </c>
      <c r="Q391" s="228">
        <v>0.11</v>
      </c>
      <c r="R391" s="228">
        <f>Q391*H391</f>
        <v>5.0412999999999997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150</v>
      </c>
      <c r="AT391" s="230" t="s">
        <v>145</v>
      </c>
      <c r="AU391" s="230" t="s">
        <v>151</v>
      </c>
      <c r="AY391" s="18" t="s">
        <v>142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151</v>
      </c>
      <c r="BK391" s="231">
        <f>ROUND(I391*H391,2)</f>
        <v>0</v>
      </c>
      <c r="BL391" s="18" t="s">
        <v>150</v>
      </c>
      <c r="BM391" s="230" t="s">
        <v>411</v>
      </c>
    </row>
    <row r="392" s="13" customFormat="1">
      <c r="A392" s="13"/>
      <c r="B392" s="232"/>
      <c r="C392" s="233"/>
      <c r="D392" s="234" t="s">
        <v>153</v>
      </c>
      <c r="E392" s="235" t="s">
        <v>1</v>
      </c>
      <c r="F392" s="236" t="s">
        <v>412</v>
      </c>
      <c r="G392" s="233"/>
      <c r="H392" s="235" t="s">
        <v>1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153</v>
      </c>
      <c r="AU392" s="242" t="s">
        <v>151</v>
      </c>
      <c r="AV392" s="13" t="s">
        <v>85</v>
      </c>
      <c r="AW392" s="13" t="s">
        <v>32</v>
      </c>
      <c r="AX392" s="13" t="s">
        <v>77</v>
      </c>
      <c r="AY392" s="242" t="s">
        <v>142</v>
      </c>
    </row>
    <row r="393" s="13" customFormat="1">
      <c r="A393" s="13"/>
      <c r="B393" s="232"/>
      <c r="C393" s="233"/>
      <c r="D393" s="234" t="s">
        <v>153</v>
      </c>
      <c r="E393" s="235" t="s">
        <v>1</v>
      </c>
      <c r="F393" s="236" t="s">
        <v>163</v>
      </c>
      <c r="G393" s="233"/>
      <c r="H393" s="235" t="s">
        <v>1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153</v>
      </c>
      <c r="AU393" s="242" t="s">
        <v>151</v>
      </c>
      <c r="AV393" s="13" t="s">
        <v>85</v>
      </c>
      <c r="AW393" s="13" t="s">
        <v>32</v>
      </c>
      <c r="AX393" s="13" t="s">
        <v>77</v>
      </c>
      <c r="AY393" s="242" t="s">
        <v>142</v>
      </c>
    </row>
    <row r="394" s="14" customFormat="1">
      <c r="A394" s="14"/>
      <c r="B394" s="243"/>
      <c r="C394" s="244"/>
      <c r="D394" s="234" t="s">
        <v>153</v>
      </c>
      <c r="E394" s="245" t="s">
        <v>1</v>
      </c>
      <c r="F394" s="246" t="s">
        <v>413</v>
      </c>
      <c r="G394" s="244"/>
      <c r="H394" s="247">
        <v>19.609999999999999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153</v>
      </c>
      <c r="AU394" s="253" t="s">
        <v>151</v>
      </c>
      <c r="AV394" s="14" t="s">
        <v>151</v>
      </c>
      <c r="AW394" s="14" t="s">
        <v>32</v>
      </c>
      <c r="AX394" s="14" t="s">
        <v>77</v>
      </c>
      <c r="AY394" s="253" t="s">
        <v>142</v>
      </c>
    </row>
    <row r="395" s="13" customFormat="1">
      <c r="A395" s="13"/>
      <c r="B395" s="232"/>
      <c r="C395" s="233"/>
      <c r="D395" s="234" t="s">
        <v>153</v>
      </c>
      <c r="E395" s="235" t="s">
        <v>1</v>
      </c>
      <c r="F395" s="236" t="s">
        <v>165</v>
      </c>
      <c r="G395" s="233"/>
      <c r="H395" s="235" t="s">
        <v>1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153</v>
      </c>
      <c r="AU395" s="242" t="s">
        <v>151</v>
      </c>
      <c r="AV395" s="13" t="s">
        <v>85</v>
      </c>
      <c r="AW395" s="13" t="s">
        <v>32</v>
      </c>
      <c r="AX395" s="13" t="s">
        <v>77</v>
      </c>
      <c r="AY395" s="242" t="s">
        <v>142</v>
      </c>
    </row>
    <row r="396" s="14" customFormat="1">
      <c r="A396" s="14"/>
      <c r="B396" s="243"/>
      <c r="C396" s="244"/>
      <c r="D396" s="234" t="s">
        <v>153</v>
      </c>
      <c r="E396" s="245" t="s">
        <v>1</v>
      </c>
      <c r="F396" s="246" t="s">
        <v>414</v>
      </c>
      <c r="G396" s="244"/>
      <c r="H396" s="247">
        <v>21.690000000000001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153</v>
      </c>
      <c r="AU396" s="253" t="s">
        <v>151</v>
      </c>
      <c r="AV396" s="14" t="s">
        <v>151</v>
      </c>
      <c r="AW396" s="14" t="s">
        <v>32</v>
      </c>
      <c r="AX396" s="14" t="s">
        <v>77</v>
      </c>
      <c r="AY396" s="253" t="s">
        <v>142</v>
      </c>
    </row>
    <row r="397" s="13" customFormat="1">
      <c r="A397" s="13"/>
      <c r="B397" s="232"/>
      <c r="C397" s="233"/>
      <c r="D397" s="234" t="s">
        <v>153</v>
      </c>
      <c r="E397" s="235" t="s">
        <v>1</v>
      </c>
      <c r="F397" s="236" t="s">
        <v>208</v>
      </c>
      <c r="G397" s="233"/>
      <c r="H397" s="235" t="s">
        <v>1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153</v>
      </c>
      <c r="AU397" s="242" t="s">
        <v>151</v>
      </c>
      <c r="AV397" s="13" t="s">
        <v>85</v>
      </c>
      <c r="AW397" s="13" t="s">
        <v>32</v>
      </c>
      <c r="AX397" s="13" t="s">
        <v>77</v>
      </c>
      <c r="AY397" s="242" t="s">
        <v>142</v>
      </c>
    </row>
    <row r="398" s="14" customFormat="1">
      <c r="A398" s="14"/>
      <c r="B398" s="243"/>
      <c r="C398" s="244"/>
      <c r="D398" s="234" t="s">
        <v>153</v>
      </c>
      <c r="E398" s="245" t="s">
        <v>1</v>
      </c>
      <c r="F398" s="246" t="s">
        <v>415</v>
      </c>
      <c r="G398" s="244"/>
      <c r="H398" s="247">
        <v>4.5300000000000002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153</v>
      </c>
      <c r="AU398" s="253" t="s">
        <v>151</v>
      </c>
      <c r="AV398" s="14" t="s">
        <v>151</v>
      </c>
      <c r="AW398" s="14" t="s">
        <v>32</v>
      </c>
      <c r="AX398" s="14" t="s">
        <v>77</v>
      </c>
      <c r="AY398" s="253" t="s">
        <v>142</v>
      </c>
    </row>
    <row r="399" s="15" customFormat="1">
      <c r="A399" s="15"/>
      <c r="B399" s="254"/>
      <c r="C399" s="255"/>
      <c r="D399" s="234" t="s">
        <v>153</v>
      </c>
      <c r="E399" s="256" t="s">
        <v>1</v>
      </c>
      <c r="F399" s="257" t="s">
        <v>158</v>
      </c>
      <c r="G399" s="255"/>
      <c r="H399" s="258">
        <v>45.829999999999998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4" t="s">
        <v>153</v>
      </c>
      <c r="AU399" s="264" t="s">
        <v>151</v>
      </c>
      <c r="AV399" s="15" t="s">
        <v>150</v>
      </c>
      <c r="AW399" s="15" t="s">
        <v>32</v>
      </c>
      <c r="AX399" s="15" t="s">
        <v>85</v>
      </c>
      <c r="AY399" s="264" t="s">
        <v>142</v>
      </c>
    </row>
    <row r="400" s="2" customFormat="1" ht="24.15" customHeight="1">
      <c r="A400" s="39"/>
      <c r="B400" s="40"/>
      <c r="C400" s="219" t="s">
        <v>416</v>
      </c>
      <c r="D400" s="219" t="s">
        <v>145</v>
      </c>
      <c r="E400" s="220" t="s">
        <v>417</v>
      </c>
      <c r="F400" s="221" t="s">
        <v>418</v>
      </c>
      <c r="G400" s="222" t="s">
        <v>148</v>
      </c>
      <c r="H400" s="223">
        <v>3</v>
      </c>
      <c r="I400" s="224"/>
      <c r="J400" s="225">
        <f>ROUND(I400*H400,2)</f>
        <v>0</v>
      </c>
      <c r="K400" s="221" t="s">
        <v>149</v>
      </c>
      <c r="L400" s="45"/>
      <c r="M400" s="226" t="s">
        <v>1</v>
      </c>
      <c r="N400" s="227" t="s">
        <v>43</v>
      </c>
      <c r="O400" s="92"/>
      <c r="P400" s="228">
        <f>O400*H400</f>
        <v>0</v>
      </c>
      <c r="Q400" s="228">
        <v>0.093359999999999999</v>
      </c>
      <c r="R400" s="228">
        <f>Q400*H400</f>
        <v>0.28008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150</v>
      </c>
      <c r="AT400" s="230" t="s">
        <v>145</v>
      </c>
      <c r="AU400" s="230" t="s">
        <v>151</v>
      </c>
      <c r="AY400" s="18" t="s">
        <v>142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151</v>
      </c>
      <c r="BK400" s="231">
        <f>ROUND(I400*H400,2)</f>
        <v>0</v>
      </c>
      <c r="BL400" s="18" t="s">
        <v>150</v>
      </c>
      <c r="BM400" s="230" t="s">
        <v>419</v>
      </c>
    </row>
    <row r="401" s="13" customFormat="1">
      <c r="A401" s="13"/>
      <c r="B401" s="232"/>
      <c r="C401" s="233"/>
      <c r="D401" s="234" t="s">
        <v>153</v>
      </c>
      <c r="E401" s="235" t="s">
        <v>1</v>
      </c>
      <c r="F401" s="236" t="s">
        <v>420</v>
      </c>
      <c r="G401" s="233"/>
      <c r="H401" s="235" t="s">
        <v>1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153</v>
      </c>
      <c r="AU401" s="242" t="s">
        <v>151</v>
      </c>
      <c r="AV401" s="13" t="s">
        <v>85</v>
      </c>
      <c r="AW401" s="13" t="s">
        <v>32</v>
      </c>
      <c r="AX401" s="13" t="s">
        <v>77</v>
      </c>
      <c r="AY401" s="242" t="s">
        <v>142</v>
      </c>
    </row>
    <row r="402" s="14" customFormat="1">
      <c r="A402" s="14"/>
      <c r="B402" s="243"/>
      <c r="C402" s="244"/>
      <c r="D402" s="234" t="s">
        <v>153</v>
      </c>
      <c r="E402" s="245" t="s">
        <v>1</v>
      </c>
      <c r="F402" s="246" t="s">
        <v>421</v>
      </c>
      <c r="G402" s="244"/>
      <c r="H402" s="247">
        <v>3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153</v>
      </c>
      <c r="AU402" s="253" t="s">
        <v>151</v>
      </c>
      <c r="AV402" s="14" t="s">
        <v>151</v>
      </c>
      <c r="AW402" s="14" t="s">
        <v>32</v>
      </c>
      <c r="AX402" s="14" t="s">
        <v>85</v>
      </c>
      <c r="AY402" s="253" t="s">
        <v>142</v>
      </c>
    </row>
    <row r="403" s="2" customFormat="1" ht="49.05" customHeight="1">
      <c r="A403" s="39"/>
      <c r="B403" s="40"/>
      <c r="C403" s="219" t="s">
        <v>422</v>
      </c>
      <c r="D403" s="219" t="s">
        <v>145</v>
      </c>
      <c r="E403" s="220" t="s">
        <v>423</v>
      </c>
      <c r="F403" s="221" t="s">
        <v>424</v>
      </c>
      <c r="G403" s="222" t="s">
        <v>148</v>
      </c>
      <c r="H403" s="223">
        <v>63.859999999999999</v>
      </c>
      <c r="I403" s="224"/>
      <c r="J403" s="225">
        <f>ROUND(I403*H403,2)</f>
        <v>0</v>
      </c>
      <c r="K403" s="221" t="s">
        <v>1</v>
      </c>
      <c r="L403" s="45"/>
      <c r="M403" s="226" t="s">
        <v>1</v>
      </c>
      <c r="N403" s="227" t="s">
        <v>43</v>
      </c>
      <c r="O403" s="92"/>
      <c r="P403" s="228">
        <f>O403*H403</f>
        <v>0</v>
      </c>
      <c r="Q403" s="228">
        <v>0.0073499999999999998</v>
      </c>
      <c r="R403" s="228">
        <f>Q403*H403</f>
        <v>0.46937099999999998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150</v>
      </c>
      <c r="AT403" s="230" t="s">
        <v>145</v>
      </c>
      <c r="AU403" s="230" t="s">
        <v>151</v>
      </c>
      <c r="AY403" s="18" t="s">
        <v>142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151</v>
      </c>
      <c r="BK403" s="231">
        <f>ROUND(I403*H403,2)</f>
        <v>0</v>
      </c>
      <c r="BL403" s="18" t="s">
        <v>150</v>
      </c>
      <c r="BM403" s="230" t="s">
        <v>425</v>
      </c>
    </row>
    <row r="404" s="13" customFormat="1">
      <c r="A404" s="13"/>
      <c r="B404" s="232"/>
      <c r="C404" s="233"/>
      <c r="D404" s="234" t="s">
        <v>153</v>
      </c>
      <c r="E404" s="235" t="s">
        <v>1</v>
      </c>
      <c r="F404" s="236" t="s">
        <v>154</v>
      </c>
      <c r="G404" s="233"/>
      <c r="H404" s="235" t="s">
        <v>1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153</v>
      </c>
      <c r="AU404" s="242" t="s">
        <v>151</v>
      </c>
      <c r="AV404" s="13" t="s">
        <v>85</v>
      </c>
      <c r="AW404" s="13" t="s">
        <v>32</v>
      </c>
      <c r="AX404" s="13" t="s">
        <v>77</v>
      </c>
      <c r="AY404" s="242" t="s">
        <v>142</v>
      </c>
    </row>
    <row r="405" s="14" customFormat="1">
      <c r="A405" s="14"/>
      <c r="B405" s="243"/>
      <c r="C405" s="244"/>
      <c r="D405" s="234" t="s">
        <v>153</v>
      </c>
      <c r="E405" s="245" t="s">
        <v>1</v>
      </c>
      <c r="F405" s="246" t="s">
        <v>426</v>
      </c>
      <c r="G405" s="244"/>
      <c r="H405" s="247">
        <v>63.859999999999999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153</v>
      </c>
      <c r="AU405" s="253" t="s">
        <v>151</v>
      </c>
      <c r="AV405" s="14" t="s">
        <v>151</v>
      </c>
      <c r="AW405" s="14" t="s">
        <v>32</v>
      </c>
      <c r="AX405" s="14" t="s">
        <v>85</v>
      </c>
      <c r="AY405" s="253" t="s">
        <v>142</v>
      </c>
    </row>
    <row r="406" s="2" customFormat="1" ht="24.15" customHeight="1">
      <c r="A406" s="39"/>
      <c r="B406" s="40"/>
      <c r="C406" s="219" t="s">
        <v>427</v>
      </c>
      <c r="D406" s="219" t="s">
        <v>145</v>
      </c>
      <c r="E406" s="220" t="s">
        <v>428</v>
      </c>
      <c r="F406" s="221" t="s">
        <v>429</v>
      </c>
      <c r="G406" s="222" t="s">
        <v>161</v>
      </c>
      <c r="H406" s="223">
        <v>5</v>
      </c>
      <c r="I406" s="224"/>
      <c r="J406" s="225">
        <f>ROUND(I406*H406,2)</f>
        <v>0</v>
      </c>
      <c r="K406" s="221" t="s">
        <v>149</v>
      </c>
      <c r="L406" s="45"/>
      <c r="M406" s="226" t="s">
        <v>1</v>
      </c>
      <c r="N406" s="227" t="s">
        <v>43</v>
      </c>
      <c r="O406" s="92"/>
      <c r="P406" s="228">
        <f>O406*H406</f>
        <v>0</v>
      </c>
      <c r="Q406" s="228">
        <v>0.017770000000000001</v>
      </c>
      <c r="R406" s="228">
        <f>Q406*H406</f>
        <v>0.088850000000000012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150</v>
      </c>
      <c r="AT406" s="230" t="s">
        <v>145</v>
      </c>
      <c r="AU406" s="230" t="s">
        <v>151</v>
      </c>
      <c r="AY406" s="18" t="s">
        <v>142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151</v>
      </c>
      <c r="BK406" s="231">
        <f>ROUND(I406*H406,2)</f>
        <v>0</v>
      </c>
      <c r="BL406" s="18" t="s">
        <v>150</v>
      </c>
      <c r="BM406" s="230" t="s">
        <v>430</v>
      </c>
    </row>
    <row r="407" s="14" customFormat="1">
      <c r="A407" s="14"/>
      <c r="B407" s="243"/>
      <c r="C407" s="244"/>
      <c r="D407" s="234" t="s">
        <v>153</v>
      </c>
      <c r="E407" s="245" t="s">
        <v>1</v>
      </c>
      <c r="F407" s="246" t="s">
        <v>172</v>
      </c>
      <c r="G407" s="244"/>
      <c r="H407" s="247">
        <v>5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153</v>
      </c>
      <c r="AU407" s="253" t="s">
        <v>151</v>
      </c>
      <c r="AV407" s="14" t="s">
        <v>151</v>
      </c>
      <c r="AW407" s="14" t="s">
        <v>32</v>
      </c>
      <c r="AX407" s="14" t="s">
        <v>85</v>
      </c>
      <c r="AY407" s="253" t="s">
        <v>142</v>
      </c>
    </row>
    <row r="408" s="2" customFormat="1" ht="24.15" customHeight="1">
      <c r="A408" s="39"/>
      <c r="B408" s="40"/>
      <c r="C408" s="276" t="s">
        <v>431</v>
      </c>
      <c r="D408" s="276" t="s">
        <v>384</v>
      </c>
      <c r="E408" s="277" t="s">
        <v>432</v>
      </c>
      <c r="F408" s="278" t="s">
        <v>433</v>
      </c>
      <c r="G408" s="279" t="s">
        <v>161</v>
      </c>
      <c r="H408" s="280">
        <v>2</v>
      </c>
      <c r="I408" s="281"/>
      <c r="J408" s="282">
        <f>ROUND(I408*H408,2)</f>
        <v>0</v>
      </c>
      <c r="K408" s="278" t="s">
        <v>149</v>
      </c>
      <c r="L408" s="283"/>
      <c r="M408" s="284" t="s">
        <v>1</v>
      </c>
      <c r="N408" s="285" t="s">
        <v>43</v>
      </c>
      <c r="O408" s="92"/>
      <c r="P408" s="228">
        <f>O408*H408</f>
        <v>0</v>
      </c>
      <c r="Q408" s="228">
        <v>0.014579999999999999</v>
      </c>
      <c r="R408" s="228">
        <f>Q408*H408</f>
        <v>0.029159999999999998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191</v>
      </c>
      <c r="AT408" s="230" t="s">
        <v>384</v>
      </c>
      <c r="AU408" s="230" t="s">
        <v>151</v>
      </c>
      <c r="AY408" s="18" t="s">
        <v>142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151</v>
      </c>
      <c r="BK408" s="231">
        <f>ROUND(I408*H408,2)</f>
        <v>0</v>
      </c>
      <c r="BL408" s="18" t="s">
        <v>150</v>
      </c>
      <c r="BM408" s="230" t="s">
        <v>434</v>
      </c>
    </row>
    <row r="409" s="13" customFormat="1">
      <c r="A409" s="13"/>
      <c r="B409" s="232"/>
      <c r="C409" s="233"/>
      <c r="D409" s="234" t="s">
        <v>153</v>
      </c>
      <c r="E409" s="235" t="s">
        <v>1</v>
      </c>
      <c r="F409" s="236" t="s">
        <v>163</v>
      </c>
      <c r="G409" s="233"/>
      <c r="H409" s="235" t="s">
        <v>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153</v>
      </c>
      <c r="AU409" s="242" t="s">
        <v>151</v>
      </c>
      <c r="AV409" s="13" t="s">
        <v>85</v>
      </c>
      <c r="AW409" s="13" t="s">
        <v>32</v>
      </c>
      <c r="AX409" s="13" t="s">
        <v>77</v>
      </c>
      <c r="AY409" s="242" t="s">
        <v>142</v>
      </c>
    </row>
    <row r="410" s="14" customFormat="1">
      <c r="A410" s="14"/>
      <c r="B410" s="243"/>
      <c r="C410" s="244"/>
      <c r="D410" s="234" t="s">
        <v>153</v>
      </c>
      <c r="E410" s="245" t="s">
        <v>1</v>
      </c>
      <c r="F410" s="246" t="s">
        <v>151</v>
      </c>
      <c r="G410" s="244"/>
      <c r="H410" s="247">
        <v>2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153</v>
      </c>
      <c r="AU410" s="253" t="s">
        <v>151</v>
      </c>
      <c r="AV410" s="14" t="s">
        <v>151</v>
      </c>
      <c r="AW410" s="14" t="s">
        <v>32</v>
      </c>
      <c r="AX410" s="14" t="s">
        <v>85</v>
      </c>
      <c r="AY410" s="253" t="s">
        <v>142</v>
      </c>
    </row>
    <row r="411" s="2" customFormat="1" ht="24.15" customHeight="1">
      <c r="A411" s="39"/>
      <c r="B411" s="40"/>
      <c r="C411" s="276" t="s">
        <v>435</v>
      </c>
      <c r="D411" s="276" t="s">
        <v>384</v>
      </c>
      <c r="E411" s="277" t="s">
        <v>436</v>
      </c>
      <c r="F411" s="278" t="s">
        <v>437</v>
      </c>
      <c r="G411" s="279" t="s">
        <v>161</v>
      </c>
      <c r="H411" s="280">
        <v>1</v>
      </c>
      <c r="I411" s="281"/>
      <c r="J411" s="282">
        <f>ROUND(I411*H411,2)</f>
        <v>0</v>
      </c>
      <c r="K411" s="278" t="s">
        <v>149</v>
      </c>
      <c r="L411" s="283"/>
      <c r="M411" s="284" t="s">
        <v>1</v>
      </c>
      <c r="N411" s="285" t="s">
        <v>43</v>
      </c>
      <c r="O411" s="92"/>
      <c r="P411" s="228">
        <f>O411*H411</f>
        <v>0</v>
      </c>
      <c r="Q411" s="228">
        <v>0.017930000000000001</v>
      </c>
      <c r="R411" s="228">
        <f>Q411*H411</f>
        <v>0.017930000000000001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191</v>
      </c>
      <c r="AT411" s="230" t="s">
        <v>384</v>
      </c>
      <c r="AU411" s="230" t="s">
        <v>151</v>
      </c>
      <c r="AY411" s="18" t="s">
        <v>142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151</v>
      </c>
      <c r="BK411" s="231">
        <f>ROUND(I411*H411,2)</f>
        <v>0</v>
      </c>
      <c r="BL411" s="18" t="s">
        <v>150</v>
      </c>
      <c r="BM411" s="230" t="s">
        <v>438</v>
      </c>
    </row>
    <row r="412" s="13" customFormat="1">
      <c r="A412" s="13"/>
      <c r="B412" s="232"/>
      <c r="C412" s="233"/>
      <c r="D412" s="234" t="s">
        <v>153</v>
      </c>
      <c r="E412" s="235" t="s">
        <v>1</v>
      </c>
      <c r="F412" s="236" t="s">
        <v>163</v>
      </c>
      <c r="G412" s="233"/>
      <c r="H412" s="235" t="s">
        <v>1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153</v>
      </c>
      <c r="AU412" s="242" t="s">
        <v>151</v>
      </c>
      <c r="AV412" s="13" t="s">
        <v>85</v>
      </c>
      <c r="AW412" s="13" t="s">
        <v>32</v>
      </c>
      <c r="AX412" s="13" t="s">
        <v>77</v>
      </c>
      <c r="AY412" s="242" t="s">
        <v>142</v>
      </c>
    </row>
    <row r="413" s="14" customFormat="1">
      <c r="A413" s="14"/>
      <c r="B413" s="243"/>
      <c r="C413" s="244"/>
      <c r="D413" s="234" t="s">
        <v>153</v>
      </c>
      <c r="E413" s="245" t="s">
        <v>1</v>
      </c>
      <c r="F413" s="246" t="s">
        <v>85</v>
      </c>
      <c r="G413" s="244"/>
      <c r="H413" s="247">
        <v>1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153</v>
      </c>
      <c r="AU413" s="253" t="s">
        <v>151</v>
      </c>
      <c r="AV413" s="14" t="s">
        <v>151</v>
      </c>
      <c r="AW413" s="14" t="s">
        <v>32</v>
      </c>
      <c r="AX413" s="14" t="s">
        <v>85</v>
      </c>
      <c r="AY413" s="253" t="s">
        <v>142</v>
      </c>
    </row>
    <row r="414" s="2" customFormat="1" ht="24.15" customHeight="1">
      <c r="A414" s="39"/>
      <c r="B414" s="40"/>
      <c r="C414" s="276" t="s">
        <v>439</v>
      </c>
      <c r="D414" s="276" t="s">
        <v>384</v>
      </c>
      <c r="E414" s="277" t="s">
        <v>440</v>
      </c>
      <c r="F414" s="278" t="s">
        <v>441</v>
      </c>
      <c r="G414" s="279" t="s">
        <v>161</v>
      </c>
      <c r="H414" s="280">
        <v>1</v>
      </c>
      <c r="I414" s="281"/>
      <c r="J414" s="282">
        <f>ROUND(I414*H414,2)</f>
        <v>0</v>
      </c>
      <c r="K414" s="278" t="s">
        <v>149</v>
      </c>
      <c r="L414" s="283"/>
      <c r="M414" s="284" t="s">
        <v>1</v>
      </c>
      <c r="N414" s="285" t="s">
        <v>43</v>
      </c>
      <c r="O414" s="92"/>
      <c r="P414" s="228">
        <f>O414*H414</f>
        <v>0</v>
      </c>
      <c r="Q414" s="228">
        <v>0.018339999999999999</v>
      </c>
      <c r="R414" s="228">
        <f>Q414*H414</f>
        <v>0.018339999999999999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191</v>
      </c>
      <c r="AT414" s="230" t="s">
        <v>384</v>
      </c>
      <c r="AU414" s="230" t="s">
        <v>151</v>
      </c>
      <c r="AY414" s="18" t="s">
        <v>142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151</v>
      </c>
      <c r="BK414" s="231">
        <f>ROUND(I414*H414,2)</f>
        <v>0</v>
      </c>
      <c r="BL414" s="18" t="s">
        <v>150</v>
      </c>
      <c r="BM414" s="230" t="s">
        <v>442</v>
      </c>
    </row>
    <row r="415" s="13" customFormat="1">
      <c r="A415" s="13"/>
      <c r="B415" s="232"/>
      <c r="C415" s="233"/>
      <c r="D415" s="234" t="s">
        <v>153</v>
      </c>
      <c r="E415" s="235" t="s">
        <v>1</v>
      </c>
      <c r="F415" s="236" t="s">
        <v>163</v>
      </c>
      <c r="G415" s="233"/>
      <c r="H415" s="235" t="s">
        <v>1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153</v>
      </c>
      <c r="AU415" s="242" t="s">
        <v>151</v>
      </c>
      <c r="AV415" s="13" t="s">
        <v>85</v>
      </c>
      <c r="AW415" s="13" t="s">
        <v>32</v>
      </c>
      <c r="AX415" s="13" t="s">
        <v>77</v>
      </c>
      <c r="AY415" s="242" t="s">
        <v>142</v>
      </c>
    </row>
    <row r="416" s="14" customFormat="1">
      <c r="A416" s="14"/>
      <c r="B416" s="243"/>
      <c r="C416" s="244"/>
      <c r="D416" s="234" t="s">
        <v>153</v>
      </c>
      <c r="E416" s="245" t="s">
        <v>1</v>
      </c>
      <c r="F416" s="246" t="s">
        <v>85</v>
      </c>
      <c r="G416" s="244"/>
      <c r="H416" s="247">
        <v>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153</v>
      </c>
      <c r="AU416" s="253" t="s">
        <v>151</v>
      </c>
      <c r="AV416" s="14" t="s">
        <v>151</v>
      </c>
      <c r="AW416" s="14" t="s">
        <v>32</v>
      </c>
      <c r="AX416" s="14" t="s">
        <v>85</v>
      </c>
      <c r="AY416" s="253" t="s">
        <v>142</v>
      </c>
    </row>
    <row r="417" s="2" customFormat="1" ht="24.15" customHeight="1">
      <c r="A417" s="39"/>
      <c r="B417" s="40"/>
      <c r="C417" s="276" t="s">
        <v>443</v>
      </c>
      <c r="D417" s="276" t="s">
        <v>384</v>
      </c>
      <c r="E417" s="277" t="s">
        <v>444</v>
      </c>
      <c r="F417" s="278" t="s">
        <v>445</v>
      </c>
      <c r="G417" s="279" t="s">
        <v>161</v>
      </c>
      <c r="H417" s="280">
        <v>1</v>
      </c>
      <c r="I417" s="281"/>
      <c r="J417" s="282">
        <f>ROUND(I417*H417,2)</f>
        <v>0</v>
      </c>
      <c r="K417" s="278" t="s">
        <v>149</v>
      </c>
      <c r="L417" s="283"/>
      <c r="M417" s="284" t="s">
        <v>1</v>
      </c>
      <c r="N417" s="285" t="s">
        <v>43</v>
      </c>
      <c r="O417" s="92"/>
      <c r="P417" s="228">
        <f>O417*H417</f>
        <v>0</v>
      </c>
      <c r="Q417" s="228">
        <v>0.019230000000000001</v>
      </c>
      <c r="R417" s="228">
        <f>Q417*H417</f>
        <v>0.019230000000000001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191</v>
      </c>
      <c r="AT417" s="230" t="s">
        <v>384</v>
      </c>
      <c r="AU417" s="230" t="s">
        <v>151</v>
      </c>
      <c r="AY417" s="18" t="s">
        <v>142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151</v>
      </c>
      <c r="BK417" s="231">
        <f>ROUND(I417*H417,2)</f>
        <v>0</v>
      </c>
      <c r="BL417" s="18" t="s">
        <v>150</v>
      </c>
      <c r="BM417" s="230" t="s">
        <v>446</v>
      </c>
    </row>
    <row r="418" s="13" customFormat="1">
      <c r="A418" s="13"/>
      <c r="B418" s="232"/>
      <c r="C418" s="233"/>
      <c r="D418" s="234" t="s">
        <v>153</v>
      </c>
      <c r="E418" s="235" t="s">
        <v>1</v>
      </c>
      <c r="F418" s="236" t="s">
        <v>163</v>
      </c>
      <c r="G418" s="233"/>
      <c r="H418" s="235" t="s">
        <v>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153</v>
      </c>
      <c r="AU418" s="242" t="s">
        <v>151</v>
      </c>
      <c r="AV418" s="13" t="s">
        <v>85</v>
      </c>
      <c r="AW418" s="13" t="s">
        <v>32</v>
      </c>
      <c r="AX418" s="13" t="s">
        <v>77</v>
      </c>
      <c r="AY418" s="242" t="s">
        <v>142</v>
      </c>
    </row>
    <row r="419" s="14" customFormat="1">
      <c r="A419" s="14"/>
      <c r="B419" s="243"/>
      <c r="C419" s="244"/>
      <c r="D419" s="234" t="s">
        <v>153</v>
      </c>
      <c r="E419" s="245" t="s">
        <v>1</v>
      </c>
      <c r="F419" s="246" t="s">
        <v>85</v>
      </c>
      <c r="G419" s="244"/>
      <c r="H419" s="247">
        <v>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153</v>
      </c>
      <c r="AU419" s="253" t="s">
        <v>151</v>
      </c>
      <c r="AV419" s="14" t="s">
        <v>151</v>
      </c>
      <c r="AW419" s="14" t="s">
        <v>32</v>
      </c>
      <c r="AX419" s="14" t="s">
        <v>85</v>
      </c>
      <c r="AY419" s="253" t="s">
        <v>142</v>
      </c>
    </row>
    <row r="420" s="2" customFormat="1" ht="24.15" customHeight="1">
      <c r="A420" s="39"/>
      <c r="B420" s="40"/>
      <c r="C420" s="219" t="s">
        <v>447</v>
      </c>
      <c r="D420" s="219" t="s">
        <v>145</v>
      </c>
      <c r="E420" s="220" t="s">
        <v>448</v>
      </c>
      <c r="F420" s="221" t="s">
        <v>449</v>
      </c>
      <c r="G420" s="222" t="s">
        <v>161</v>
      </c>
      <c r="H420" s="223">
        <v>1</v>
      </c>
      <c r="I420" s="224"/>
      <c r="J420" s="225">
        <f>ROUND(I420*H420,2)</f>
        <v>0</v>
      </c>
      <c r="K420" s="221" t="s">
        <v>149</v>
      </c>
      <c r="L420" s="45"/>
      <c r="M420" s="226" t="s">
        <v>1</v>
      </c>
      <c r="N420" s="227" t="s">
        <v>43</v>
      </c>
      <c r="O420" s="92"/>
      <c r="P420" s="228">
        <f>O420*H420</f>
        <v>0</v>
      </c>
      <c r="Q420" s="228">
        <v>0.44169999999999998</v>
      </c>
      <c r="R420" s="228">
        <f>Q420*H420</f>
        <v>0.44169999999999998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150</v>
      </c>
      <c r="AT420" s="230" t="s">
        <v>145</v>
      </c>
      <c r="AU420" s="230" t="s">
        <v>151</v>
      </c>
      <c r="AY420" s="18" t="s">
        <v>142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151</v>
      </c>
      <c r="BK420" s="231">
        <f>ROUND(I420*H420,2)</f>
        <v>0</v>
      </c>
      <c r="BL420" s="18" t="s">
        <v>150</v>
      </c>
      <c r="BM420" s="230" t="s">
        <v>450</v>
      </c>
    </row>
    <row r="421" s="13" customFormat="1">
      <c r="A421" s="13"/>
      <c r="B421" s="232"/>
      <c r="C421" s="233"/>
      <c r="D421" s="234" t="s">
        <v>153</v>
      </c>
      <c r="E421" s="235" t="s">
        <v>1</v>
      </c>
      <c r="F421" s="236" t="s">
        <v>163</v>
      </c>
      <c r="G421" s="233"/>
      <c r="H421" s="235" t="s">
        <v>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153</v>
      </c>
      <c r="AU421" s="242" t="s">
        <v>151</v>
      </c>
      <c r="AV421" s="13" t="s">
        <v>85</v>
      </c>
      <c r="AW421" s="13" t="s">
        <v>32</v>
      </c>
      <c r="AX421" s="13" t="s">
        <v>77</v>
      </c>
      <c r="AY421" s="242" t="s">
        <v>142</v>
      </c>
    </row>
    <row r="422" s="14" customFormat="1">
      <c r="A422" s="14"/>
      <c r="B422" s="243"/>
      <c r="C422" s="244"/>
      <c r="D422" s="234" t="s">
        <v>153</v>
      </c>
      <c r="E422" s="245" t="s">
        <v>1</v>
      </c>
      <c r="F422" s="246" t="s">
        <v>85</v>
      </c>
      <c r="G422" s="244"/>
      <c r="H422" s="247">
        <v>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153</v>
      </c>
      <c r="AU422" s="253" t="s">
        <v>151</v>
      </c>
      <c r="AV422" s="14" t="s">
        <v>151</v>
      </c>
      <c r="AW422" s="14" t="s">
        <v>32</v>
      </c>
      <c r="AX422" s="14" t="s">
        <v>85</v>
      </c>
      <c r="AY422" s="253" t="s">
        <v>142</v>
      </c>
    </row>
    <row r="423" s="2" customFormat="1" ht="37.8" customHeight="1">
      <c r="A423" s="39"/>
      <c r="B423" s="40"/>
      <c r="C423" s="276" t="s">
        <v>451</v>
      </c>
      <c r="D423" s="276" t="s">
        <v>384</v>
      </c>
      <c r="E423" s="277" t="s">
        <v>452</v>
      </c>
      <c r="F423" s="278" t="s">
        <v>453</v>
      </c>
      <c r="G423" s="279" t="s">
        <v>161</v>
      </c>
      <c r="H423" s="280">
        <v>1</v>
      </c>
      <c r="I423" s="281"/>
      <c r="J423" s="282">
        <f>ROUND(I423*H423,2)</f>
        <v>0</v>
      </c>
      <c r="K423" s="278" t="s">
        <v>149</v>
      </c>
      <c r="L423" s="283"/>
      <c r="M423" s="284" t="s">
        <v>1</v>
      </c>
      <c r="N423" s="285" t="s">
        <v>43</v>
      </c>
      <c r="O423" s="92"/>
      <c r="P423" s="228">
        <f>O423*H423</f>
        <v>0</v>
      </c>
      <c r="Q423" s="228">
        <v>0.01553</v>
      </c>
      <c r="R423" s="228">
        <f>Q423*H423</f>
        <v>0.01553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191</v>
      </c>
      <c r="AT423" s="230" t="s">
        <v>384</v>
      </c>
      <c r="AU423" s="230" t="s">
        <v>151</v>
      </c>
      <c r="AY423" s="18" t="s">
        <v>142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151</v>
      </c>
      <c r="BK423" s="231">
        <f>ROUND(I423*H423,2)</f>
        <v>0</v>
      </c>
      <c r="BL423" s="18" t="s">
        <v>150</v>
      </c>
      <c r="BM423" s="230" t="s">
        <v>454</v>
      </c>
    </row>
    <row r="424" s="2" customFormat="1" ht="24.15" customHeight="1">
      <c r="A424" s="39"/>
      <c r="B424" s="40"/>
      <c r="C424" s="219" t="s">
        <v>455</v>
      </c>
      <c r="D424" s="219" t="s">
        <v>145</v>
      </c>
      <c r="E424" s="220" t="s">
        <v>456</v>
      </c>
      <c r="F424" s="221" t="s">
        <v>457</v>
      </c>
      <c r="G424" s="222" t="s">
        <v>161</v>
      </c>
      <c r="H424" s="223">
        <v>1</v>
      </c>
      <c r="I424" s="224"/>
      <c r="J424" s="225">
        <f>ROUND(I424*H424,2)</f>
        <v>0</v>
      </c>
      <c r="K424" s="221" t="s">
        <v>149</v>
      </c>
      <c r="L424" s="45"/>
      <c r="M424" s="226" t="s">
        <v>1</v>
      </c>
      <c r="N424" s="227" t="s">
        <v>43</v>
      </c>
      <c r="O424" s="92"/>
      <c r="P424" s="228">
        <f>O424*H424</f>
        <v>0</v>
      </c>
      <c r="Q424" s="228">
        <v>0.54769000000000001</v>
      </c>
      <c r="R424" s="228">
        <f>Q424*H424</f>
        <v>0.54769000000000001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150</v>
      </c>
      <c r="AT424" s="230" t="s">
        <v>145</v>
      </c>
      <c r="AU424" s="230" t="s">
        <v>151</v>
      </c>
      <c r="AY424" s="18" t="s">
        <v>142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151</v>
      </c>
      <c r="BK424" s="231">
        <f>ROUND(I424*H424,2)</f>
        <v>0</v>
      </c>
      <c r="BL424" s="18" t="s">
        <v>150</v>
      </c>
      <c r="BM424" s="230" t="s">
        <v>458</v>
      </c>
    </row>
    <row r="425" s="13" customFormat="1">
      <c r="A425" s="13"/>
      <c r="B425" s="232"/>
      <c r="C425" s="233"/>
      <c r="D425" s="234" t="s">
        <v>153</v>
      </c>
      <c r="E425" s="235" t="s">
        <v>1</v>
      </c>
      <c r="F425" s="236" t="s">
        <v>165</v>
      </c>
      <c r="G425" s="233"/>
      <c r="H425" s="235" t="s">
        <v>1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153</v>
      </c>
      <c r="AU425" s="242" t="s">
        <v>151</v>
      </c>
      <c r="AV425" s="13" t="s">
        <v>85</v>
      </c>
      <c r="AW425" s="13" t="s">
        <v>32</v>
      </c>
      <c r="AX425" s="13" t="s">
        <v>77</v>
      </c>
      <c r="AY425" s="242" t="s">
        <v>142</v>
      </c>
    </row>
    <row r="426" s="14" customFormat="1">
      <c r="A426" s="14"/>
      <c r="B426" s="243"/>
      <c r="C426" s="244"/>
      <c r="D426" s="234" t="s">
        <v>153</v>
      </c>
      <c r="E426" s="245" t="s">
        <v>1</v>
      </c>
      <c r="F426" s="246" t="s">
        <v>85</v>
      </c>
      <c r="G426" s="244"/>
      <c r="H426" s="247">
        <v>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153</v>
      </c>
      <c r="AU426" s="253" t="s">
        <v>151</v>
      </c>
      <c r="AV426" s="14" t="s">
        <v>151</v>
      </c>
      <c r="AW426" s="14" t="s">
        <v>32</v>
      </c>
      <c r="AX426" s="14" t="s">
        <v>85</v>
      </c>
      <c r="AY426" s="253" t="s">
        <v>142</v>
      </c>
    </row>
    <row r="427" s="2" customFormat="1" ht="37.8" customHeight="1">
      <c r="A427" s="39"/>
      <c r="B427" s="40"/>
      <c r="C427" s="276" t="s">
        <v>459</v>
      </c>
      <c r="D427" s="276" t="s">
        <v>384</v>
      </c>
      <c r="E427" s="277" t="s">
        <v>460</v>
      </c>
      <c r="F427" s="278" t="s">
        <v>461</v>
      </c>
      <c r="G427" s="279" t="s">
        <v>161</v>
      </c>
      <c r="H427" s="280">
        <v>1</v>
      </c>
      <c r="I427" s="281"/>
      <c r="J427" s="282">
        <f>ROUND(I427*H427,2)</f>
        <v>0</v>
      </c>
      <c r="K427" s="278" t="s">
        <v>149</v>
      </c>
      <c r="L427" s="283"/>
      <c r="M427" s="284" t="s">
        <v>1</v>
      </c>
      <c r="N427" s="285" t="s">
        <v>43</v>
      </c>
      <c r="O427" s="92"/>
      <c r="P427" s="228">
        <f>O427*H427</f>
        <v>0</v>
      </c>
      <c r="Q427" s="228">
        <v>0.018679999999999999</v>
      </c>
      <c r="R427" s="228">
        <f>Q427*H427</f>
        <v>0.018679999999999999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191</v>
      </c>
      <c r="AT427" s="230" t="s">
        <v>384</v>
      </c>
      <c r="AU427" s="230" t="s">
        <v>151</v>
      </c>
      <c r="AY427" s="18" t="s">
        <v>142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151</v>
      </c>
      <c r="BK427" s="231">
        <f>ROUND(I427*H427,2)</f>
        <v>0</v>
      </c>
      <c r="BL427" s="18" t="s">
        <v>150</v>
      </c>
      <c r="BM427" s="230" t="s">
        <v>462</v>
      </c>
    </row>
    <row r="428" s="12" customFormat="1" ht="22.8" customHeight="1">
      <c r="A428" s="12"/>
      <c r="B428" s="203"/>
      <c r="C428" s="204"/>
      <c r="D428" s="205" t="s">
        <v>76</v>
      </c>
      <c r="E428" s="217" t="s">
        <v>197</v>
      </c>
      <c r="F428" s="217" t="s">
        <v>463</v>
      </c>
      <c r="G428" s="204"/>
      <c r="H428" s="204"/>
      <c r="I428" s="207"/>
      <c r="J428" s="218">
        <f>BK428</f>
        <v>0</v>
      </c>
      <c r="K428" s="204"/>
      <c r="L428" s="209"/>
      <c r="M428" s="210"/>
      <c r="N428" s="211"/>
      <c r="O428" s="211"/>
      <c r="P428" s="212">
        <f>SUM(P429:P620)</f>
        <v>0</v>
      </c>
      <c r="Q428" s="211"/>
      <c r="R428" s="212">
        <f>SUM(R429:R620)</f>
        <v>0.24447679999999999</v>
      </c>
      <c r="S428" s="211"/>
      <c r="T428" s="213">
        <f>SUM(T429:T620)</f>
        <v>56.441158000000001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4" t="s">
        <v>85</v>
      </c>
      <c r="AT428" s="215" t="s">
        <v>76</v>
      </c>
      <c r="AU428" s="215" t="s">
        <v>85</v>
      </c>
      <c r="AY428" s="214" t="s">
        <v>142</v>
      </c>
      <c r="BK428" s="216">
        <f>SUM(BK429:BK620)</f>
        <v>0</v>
      </c>
    </row>
    <row r="429" s="2" customFormat="1" ht="24.15" customHeight="1">
      <c r="A429" s="39"/>
      <c r="B429" s="40"/>
      <c r="C429" s="219" t="s">
        <v>464</v>
      </c>
      <c r="D429" s="219" t="s">
        <v>145</v>
      </c>
      <c r="E429" s="220" t="s">
        <v>465</v>
      </c>
      <c r="F429" s="221" t="s">
        <v>466</v>
      </c>
      <c r="G429" s="222" t="s">
        <v>148</v>
      </c>
      <c r="H429" s="223">
        <v>1239.9200000000001</v>
      </c>
      <c r="I429" s="224"/>
      <c r="J429" s="225">
        <f>ROUND(I429*H429,2)</f>
        <v>0</v>
      </c>
      <c r="K429" s="221" t="s">
        <v>149</v>
      </c>
      <c r="L429" s="45"/>
      <c r="M429" s="226" t="s">
        <v>1</v>
      </c>
      <c r="N429" s="227" t="s">
        <v>43</v>
      </c>
      <c r="O429" s="92"/>
      <c r="P429" s="228">
        <f>O429*H429</f>
        <v>0</v>
      </c>
      <c r="Q429" s="228">
        <v>4.0000000000000003E-05</v>
      </c>
      <c r="R429" s="228">
        <f>Q429*H429</f>
        <v>0.04959680000000001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150</v>
      </c>
      <c r="AT429" s="230" t="s">
        <v>145</v>
      </c>
      <c r="AU429" s="230" t="s">
        <v>151</v>
      </c>
      <c r="AY429" s="18" t="s">
        <v>142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151</v>
      </c>
      <c r="BK429" s="231">
        <f>ROUND(I429*H429,2)</f>
        <v>0</v>
      </c>
      <c r="BL429" s="18" t="s">
        <v>150</v>
      </c>
      <c r="BM429" s="230" t="s">
        <v>467</v>
      </c>
    </row>
    <row r="430" s="13" customFormat="1">
      <c r="A430" s="13"/>
      <c r="B430" s="232"/>
      <c r="C430" s="233"/>
      <c r="D430" s="234" t="s">
        <v>153</v>
      </c>
      <c r="E430" s="235" t="s">
        <v>1</v>
      </c>
      <c r="F430" s="236" t="s">
        <v>468</v>
      </c>
      <c r="G430" s="233"/>
      <c r="H430" s="235" t="s">
        <v>1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153</v>
      </c>
      <c r="AU430" s="242" t="s">
        <v>151</v>
      </c>
      <c r="AV430" s="13" t="s">
        <v>85</v>
      </c>
      <c r="AW430" s="13" t="s">
        <v>32</v>
      </c>
      <c r="AX430" s="13" t="s">
        <v>77</v>
      </c>
      <c r="AY430" s="242" t="s">
        <v>142</v>
      </c>
    </row>
    <row r="431" s="14" customFormat="1">
      <c r="A431" s="14"/>
      <c r="B431" s="243"/>
      <c r="C431" s="244"/>
      <c r="D431" s="234" t="s">
        <v>153</v>
      </c>
      <c r="E431" s="245" t="s">
        <v>1</v>
      </c>
      <c r="F431" s="246" t="s">
        <v>469</v>
      </c>
      <c r="G431" s="244"/>
      <c r="H431" s="247">
        <v>323.92000000000002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153</v>
      </c>
      <c r="AU431" s="253" t="s">
        <v>151</v>
      </c>
      <c r="AV431" s="14" t="s">
        <v>151</v>
      </c>
      <c r="AW431" s="14" t="s">
        <v>32</v>
      </c>
      <c r="AX431" s="14" t="s">
        <v>77</v>
      </c>
      <c r="AY431" s="253" t="s">
        <v>142</v>
      </c>
    </row>
    <row r="432" s="14" customFormat="1">
      <c r="A432" s="14"/>
      <c r="B432" s="243"/>
      <c r="C432" s="244"/>
      <c r="D432" s="234" t="s">
        <v>153</v>
      </c>
      <c r="E432" s="245" t="s">
        <v>1</v>
      </c>
      <c r="F432" s="246" t="s">
        <v>470</v>
      </c>
      <c r="G432" s="244"/>
      <c r="H432" s="247">
        <v>74.829999999999998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153</v>
      </c>
      <c r="AU432" s="253" t="s">
        <v>151</v>
      </c>
      <c r="AV432" s="14" t="s">
        <v>151</v>
      </c>
      <c r="AW432" s="14" t="s">
        <v>32</v>
      </c>
      <c r="AX432" s="14" t="s">
        <v>77</v>
      </c>
      <c r="AY432" s="253" t="s">
        <v>142</v>
      </c>
    </row>
    <row r="433" s="14" customFormat="1">
      <c r="A433" s="14"/>
      <c r="B433" s="243"/>
      <c r="C433" s="244"/>
      <c r="D433" s="234" t="s">
        <v>153</v>
      </c>
      <c r="E433" s="245" t="s">
        <v>1</v>
      </c>
      <c r="F433" s="246" t="s">
        <v>471</v>
      </c>
      <c r="G433" s="244"/>
      <c r="H433" s="247">
        <v>54.020000000000003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153</v>
      </c>
      <c r="AU433" s="253" t="s">
        <v>151</v>
      </c>
      <c r="AV433" s="14" t="s">
        <v>151</v>
      </c>
      <c r="AW433" s="14" t="s">
        <v>32</v>
      </c>
      <c r="AX433" s="14" t="s">
        <v>77</v>
      </c>
      <c r="AY433" s="253" t="s">
        <v>142</v>
      </c>
    </row>
    <row r="434" s="16" customFormat="1">
      <c r="A434" s="16"/>
      <c r="B434" s="265"/>
      <c r="C434" s="266"/>
      <c r="D434" s="234" t="s">
        <v>153</v>
      </c>
      <c r="E434" s="267" t="s">
        <v>1</v>
      </c>
      <c r="F434" s="268" t="s">
        <v>327</v>
      </c>
      <c r="G434" s="266"/>
      <c r="H434" s="269">
        <v>452.76999999999998</v>
      </c>
      <c r="I434" s="270"/>
      <c r="J434" s="266"/>
      <c r="K434" s="266"/>
      <c r="L434" s="271"/>
      <c r="M434" s="272"/>
      <c r="N434" s="273"/>
      <c r="O434" s="273"/>
      <c r="P434" s="273"/>
      <c r="Q434" s="273"/>
      <c r="R434" s="273"/>
      <c r="S434" s="273"/>
      <c r="T434" s="274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75" t="s">
        <v>153</v>
      </c>
      <c r="AU434" s="275" t="s">
        <v>151</v>
      </c>
      <c r="AV434" s="16" t="s">
        <v>143</v>
      </c>
      <c r="AW434" s="16" t="s">
        <v>32</v>
      </c>
      <c r="AX434" s="16" t="s">
        <v>77</v>
      </c>
      <c r="AY434" s="275" t="s">
        <v>142</v>
      </c>
    </row>
    <row r="435" s="13" customFormat="1">
      <c r="A435" s="13"/>
      <c r="B435" s="232"/>
      <c r="C435" s="233"/>
      <c r="D435" s="234" t="s">
        <v>153</v>
      </c>
      <c r="E435" s="235" t="s">
        <v>1</v>
      </c>
      <c r="F435" s="236" t="s">
        <v>472</v>
      </c>
      <c r="G435" s="233"/>
      <c r="H435" s="235" t="s">
        <v>1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2" t="s">
        <v>153</v>
      </c>
      <c r="AU435" s="242" t="s">
        <v>151</v>
      </c>
      <c r="AV435" s="13" t="s">
        <v>85</v>
      </c>
      <c r="AW435" s="13" t="s">
        <v>32</v>
      </c>
      <c r="AX435" s="13" t="s">
        <v>77</v>
      </c>
      <c r="AY435" s="242" t="s">
        <v>142</v>
      </c>
    </row>
    <row r="436" s="14" customFormat="1">
      <c r="A436" s="14"/>
      <c r="B436" s="243"/>
      <c r="C436" s="244"/>
      <c r="D436" s="234" t="s">
        <v>153</v>
      </c>
      <c r="E436" s="245" t="s">
        <v>1</v>
      </c>
      <c r="F436" s="246" t="s">
        <v>473</v>
      </c>
      <c r="G436" s="244"/>
      <c r="H436" s="247">
        <v>255.47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153</v>
      </c>
      <c r="AU436" s="253" t="s">
        <v>151</v>
      </c>
      <c r="AV436" s="14" t="s">
        <v>151</v>
      </c>
      <c r="AW436" s="14" t="s">
        <v>32</v>
      </c>
      <c r="AX436" s="14" t="s">
        <v>77</v>
      </c>
      <c r="AY436" s="253" t="s">
        <v>142</v>
      </c>
    </row>
    <row r="437" s="14" customFormat="1">
      <c r="A437" s="14"/>
      <c r="B437" s="243"/>
      <c r="C437" s="244"/>
      <c r="D437" s="234" t="s">
        <v>153</v>
      </c>
      <c r="E437" s="245" t="s">
        <v>1</v>
      </c>
      <c r="F437" s="246" t="s">
        <v>474</v>
      </c>
      <c r="G437" s="244"/>
      <c r="H437" s="247">
        <v>217.53999999999999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153</v>
      </c>
      <c r="AU437" s="253" t="s">
        <v>151</v>
      </c>
      <c r="AV437" s="14" t="s">
        <v>151</v>
      </c>
      <c r="AW437" s="14" t="s">
        <v>32</v>
      </c>
      <c r="AX437" s="14" t="s">
        <v>77</v>
      </c>
      <c r="AY437" s="253" t="s">
        <v>142</v>
      </c>
    </row>
    <row r="438" s="14" customFormat="1">
      <c r="A438" s="14"/>
      <c r="B438" s="243"/>
      <c r="C438" s="244"/>
      <c r="D438" s="234" t="s">
        <v>153</v>
      </c>
      <c r="E438" s="245" t="s">
        <v>1</v>
      </c>
      <c r="F438" s="246" t="s">
        <v>475</v>
      </c>
      <c r="G438" s="244"/>
      <c r="H438" s="247">
        <v>216.50999999999999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153</v>
      </c>
      <c r="AU438" s="253" t="s">
        <v>151</v>
      </c>
      <c r="AV438" s="14" t="s">
        <v>151</v>
      </c>
      <c r="AW438" s="14" t="s">
        <v>32</v>
      </c>
      <c r="AX438" s="14" t="s">
        <v>77</v>
      </c>
      <c r="AY438" s="253" t="s">
        <v>142</v>
      </c>
    </row>
    <row r="439" s="16" customFormat="1">
      <c r="A439" s="16"/>
      <c r="B439" s="265"/>
      <c r="C439" s="266"/>
      <c r="D439" s="234" t="s">
        <v>153</v>
      </c>
      <c r="E439" s="267" t="s">
        <v>1</v>
      </c>
      <c r="F439" s="268" t="s">
        <v>327</v>
      </c>
      <c r="G439" s="266"/>
      <c r="H439" s="269">
        <v>689.51999999999998</v>
      </c>
      <c r="I439" s="270"/>
      <c r="J439" s="266"/>
      <c r="K439" s="266"/>
      <c r="L439" s="271"/>
      <c r="M439" s="272"/>
      <c r="N439" s="273"/>
      <c r="O439" s="273"/>
      <c r="P439" s="273"/>
      <c r="Q439" s="273"/>
      <c r="R439" s="273"/>
      <c r="S439" s="273"/>
      <c r="T439" s="274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75" t="s">
        <v>153</v>
      </c>
      <c r="AU439" s="275" t="s">
        <v>151</v>
      </c>
      <c r="AV439" s="16" t="s">
        <v>143</v>
      </c>
      <c r="AW439" s="16" t="s">
        <v>32</v>
      </c>
      <c r="AX439" s="16" t="s">
        <v>77</v>
      </c>
      <c r="AY439" s="275" t="s">
        <v>142</v>
      </c>
    </row>
    <row r="440" s="13" customFormat="1">
      <c r="A440" s="13"/>
      <c r="B440" s="232"/>
      <c r="C440" s="233"/>
      <c r="D440" s="234" t="s">
        <v>153</v>
      </c>
      <c r="E440" s="235" t="s">
        <v>1</v>
      </c>
      <c r="F440" s="236" t="s">
        <v>476</v>
      </c>
      <c r="G440" s="233"/>
      <c r="H440" s="235" t="s">
        <v>1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153</v>
      </c>
      <c r="AU440" s="242" t="s">
        <v>151</v>
      </c>
      <c r="AV440" s="13" t="s">
        <v>85</v>
      </c>
      <c r="AW440" s="13" t="s">
        <v>32</v>
      </c>
      <c r="AX440" s="13" t="s">
        <v>77</v>
      </c>
      <c r="AY440" s="242" t="s">
        <v>142</v>
      </c>
    </row>
    <row r="441" s="14" customFormat="1">
      <c r="A441" s="14"/>
      <c r="B441" s="243"/>
      <c r="C441" s="244"/>
      <c r="D441" s="234" t="s">
        <v>153</v>
      </c>
      <c r="E441" s="245" t="s">
        <v>1</v>
      </c>
      <c r="F441" s="246" t="s">
        <v>477</v>
      </c>
      <c r="G441" s="244"/>
      <c r="H441" s="247">
        <v>97.629999999999995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153</v>
      </c>
      <c r="AU441" s="253" t="s">
        <v>151</v>
      </c>
      <c r="AV441" s="14" t="s">
        <v>151</v>
      </c>
      <c r="AW441" s="14" t="s">
        <v>32</v>
      </c>
      <c r="AX441" s="14" t="s">
        <v>77</v>
      </c>
      <c r="AY441" s="253" t="s">
        <v>142</v>
      </c>
    </row>
    <row r="442" s="15" customFormat="1">
      <c r="A442" s="15"/>
      <c r="B442" s="254"/>
      <c r="C442" s="255"/>
      <c r="D442" s="234" t="s">
        <v>153</v>
      </c>
      <c r="E442" s="256" t="s">
        <v>1</v>
      </c>
      <c r="F442" s="257" t="s">
        <v>158</v>
      </c>
      <c r="G442" s="255"/>
      <c r="H442" s="258">
        <v>1239.9200000000001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4" t="s">
        <v>153</v>
      </c>
      <c r="AU442" s="264" t="s">
        <v>151</v>
      </c>
      <c r="AV442" s="15" t="s">
        <v>150</v>
      </c>
      <c r="AW442" s="15" t="s">
        <v>32</v>
      </c>
      <c r="AX442" s="15" t="s">
        <v>85</v>
      </c>
      <c r="AY442" s="264" t="s">
        <v>142</v>
      </c>
    </row>
    <row r="443" s="2" customFormat="1" ht="16.5" customHeight="1">
      <c r="A443" s="39"/>
      <c r="B443" s="40"/>
      <c r="C443" s="219" t="s">
        <v>478</v>
      </c>
      <c r="D443" s="219" t="s">
        <v>145</v>
      </c>
      <c r="E443" s="220" t="s">
        <v>479</v>
      </c>
      <c r="F443" s="221" t="s">
        <v>480</v>
      </c>
      <c r="G443" s="222" t="s">
        <v>161</v>
      </c>
      <c r="H443" s="223">
        <v>16</v>
      </c>
      <c r="I443" s="224"/>
      <c r="J443" s="225">
        <f>ROUND(I443*H443,2)</f>
        <v>0</v>
      </c>
      <c r="K443" s="221" t="s">
        <v>149</v>
      </c>
      <c r="L443" s="45"/>
      <c r="M443" s="226" t="s">
        <v>1</v>
      </c>
      <c r="N443" s="227" t="s">
        <v>43</v>
      </c>
      <c r="O443" s="92"/>
      <c r="P443" s="228">
        <f>O443*H443</f>
        <v>0</v>
      </c>
      <c r="Q443" s="228">
        <v>0.00018000000000000001</v>
      </c>
      <c r="R443" s="228">
        <f>Q443*H443</f>
        <v>0.0028800000000000002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150</v>
      </c>
      <c r="AT443" s="230" t="s">
        <v>145</v>
      </c>
      <c r="AU443" s="230" t="s">
        <v>151</v>
      </c>
      <c r="AY443" s="18" t="s">
        <v>142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151</v>
      </c>
      <c r="BK443" s="231">
        <f>ROUND(I443*H443,2)</f>
        <v>0</v>
      </c>
      <c r="BL443" s="18" t="s">
        <v>150</v>
      </c>
      <c r="BM443" s="230" t="s">
        <v>481</v>
      </c>
    </row>
    <row r="444" s="14" customFormat="1">
      <c r="A444" s="14"/>
      <c r="B444" s="243"/>
      <c r="C444" s="244"/>
      <c r="D444" s="234" t="s">
        <v>153</v>
      </c>
      <c r="E444" s="245" t="s">
        <v>1</v>
      </c>
      <c r="F444" s="246" t="s">
        <v>482</v>
      </c>
      <c r="G444" s="244"/>
      <c r="H444" s="247">
        <v>16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153</v>
      </c>
      <c r="AU444" s="253" t="s">
        <v>151</v>
      </c>
      <c r="AV444" s="14" t="s">
        <v>151</v>
      </c>
      <c r="AW444" s="14" t="s">
        <v>32</v>
      </c>
      <c r="AX444" s="14" t="s">
        <v>85</v>
      </c>
      <c r="AY444" s="253" t="s">
        <v>142</v>
      </c>
    </row>
    <row r="445" s="2" customFormat="1" ht="16.5" customHeight="1">
      <c r="A445" s="39"/>
      <c r="B445" s="40"/>
      <c r="C445" s="276" t="s">
        <v>483</v>
      </c>
      <c r="D445" s="276" t="s">
        <v>384</v>
      </c>
      <c r="E445" s="277" t="s">
        <v>484</v>
      </c>
      <c r="F445" s="278" t="s">
        <v>485</v>
      </c>
      <c r="G445" s="279" t="s">
        <v>161</v>
      </c>
      <c r="H445" s="280">
        <v>12</v>
      </c>
      <c r="I445" s="281"/>
      <c r="J445" s="282">
        <f>ROUND(I445*H445,2)</f>
        <v>0</v>
      </c>
      <c r="K445" s="278" t="s">
        <v>149</v>
      </c>
      <c r="L445" s="283"/>
      <c r="M445" s="284" t="s">
        <v>1</v>
      </c>
      <c r="N445" s="285" t="s">
        <v>43</v>
      </c>
      <c r="O445" s="92"/>
      <c r="P445" s="228">
        <f>O445*H445</f>
        <v>0</v>
      </c>
      <c r="Q445" s="228">
        <v>0.012</v>
      </c>
      <c r="R445" s="228">
        <f>Q445*H445</f>
        <v>0.14400000000000002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191</v>
      </c>
      <c r="AT445" s="230" t="s">
        <v>384</v>
      </c>
      <c r="AU445" s="230" t="s">
        <v>151</v>
      </c>
      <c r="AY445" s="18" t="s">
        <v>142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151</v>
      </c>
      <c r="BK445" s="231">
        <f>ROUND(I445*H445,2)</f>
        <v>0</v>
      </c>
      <c r="BL445" s="18" t="s">
        <v>150</v>
      </c>
      <c r="BM445" s="230" t="s">
        <v>486</v>
      </c>
    </row>
    <row r="446" s="13" customFormat="1">
      <c r="A446" s="13"/>
      <c r="B446" s="232"/>
      <c r="C446" s="233"/>
      <c r="D446" s="234" t="s">
        <v>153</v>
      </c>
      <c r="E446" s="235" t="s">
        <v>1</v>
      </c>
      <c r="F446" s="236" t="s">
        <v>487</v>
      </c>
      <c r="G446" s="233"/>
      <c r="H446" s="235" t="s">
        <v>1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153</v>
      </c>
      <c r="AU446" s="242" t="s">
        <v>151</v>
      </c>
      <c r="AV446" s="13" t="s">
        <v>85</v>
      </c>
      <c r="AW446" s="13" t="s">
        <v>32</v>
      </c>
      <c r="AX446" s="13" t="s">
        <v>77</v>
      </c>
      <c r="AY446" s="242" t="s">
        <v>142</v>
      </c>
    </row>
    <row r="447" s="14" customFormat="1">
      <c r="A447" s="14"/>
      <c r="B447" s="243"/>
      <c r="C447" s="244"/>
      <c r="D447" s="234" t="s">
        <v>153</v>
      </c>
      <c r="E447" s="245" t="s">
        <v>1</v>
      </c>
      <c r="F447" s="246" t="s">
        <v>151</v>
      </c>
      <c r="G447" s="244"/>
      <c r="H447" s="247">
        <v>2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153</v>
      </c>
      <c r="AU447" s="253" t="s">
        <v>151</v>
      </c>
      <c r="AV447" s="14" t="s">
        <v>151</v>
      </c>
      <c r="AW447" s="14" t="s">
        <v>32</v>
      </c>
      <c r="AX447" s="14" t="s">
        <v>77</v>
      </c>
      <c r="AY447" s="253" t="s">
        <v>142</v>
      </c>
    </row>
    <row r="448" s="13" customFormat="1">
      <c r="A448" s="13"/>
      <c r="B448" s="232"/>
      <c r="C448" s="233"/>
      <c r="D448" s="234" t="s">
        <v>153</v>
      </c>
      <c r="E448" s="235" t="s">
        <v>1</v>
      </c>
      <c r="F448" s="236" t="s">
        <v>163</v>
      </c>
      <c r="G448" s="233"/>
      <c r="H448" s="235" t="s">
        <v>1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153</v>
      </c>
      <c r="AU448" s="242" t="s">
        <v>151</v>
      </c>
      <c r="AV448" s="13" t="s">
        <v>85</v>
      </c>
      <c r="AW448" s="13" t="s">
        <v>32</v>
      </c>
      <c r="AX448" s="13" t="s">
        <v>77</v>
      </c>
      <c r="AY448" s="242" t="s">
        <v>142</v>
      </c>
    </row>
    <row r="449" s="14" customFormat="1">
      <c r="A449" s="14"/>
      <c r="B449" s="243"/>
      <c r="C449" s="244"/>
      <c r="D449" s="234" t="s">
        <v>153</v>
      </c>
      <c r="E449" s="245" t="s">
        <v>1</v>
      </c>
      <c r="F449" s="246" t="s">
        <v>143</v>
      </c>
      <c r="G449" s="244"/>
      <c r="H449" s="247">
        <v>3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153</v>
      </c>
      <c r="AU449" s="253" t="s">
        <v>151</v>
      </c>
      <c r="AV449" s="14" t="s">
        <v>151</v>
      </c>
      <c r="AW449" s="14" t="s">
        <v>32</v>
      </c>
      <c r="AX449" s="14" t="s">
        <v>77</v>
      </c>
      <c r="AY449" s="253" t="s">
        <v>142</v>
      </c>
    </row>
    <row r="450" s="13" customFormat="1">
      <c r="A450" s="13"/>
      <c r="B450" s="232"/>
      <c r="C450" s="233"/>
      <c r="D450" s="234" t="s">
        <v>153</v>
      </c>
      <c r="E450" s="235" t="s">
        <v>1</v>
      </c>
      <c r="F450" s="236" t="s">
        <v>165</v>
      </c>
      <c r="G450" s="233"/>
      <c r="H450" s="235" t="s">
        <v>1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153</v>
      </c>
      <c r="AU450" s="242" t="s">
        <v>151</v>
      </c>
      <c r="AV450" s="13" t="s">
        <v>85</v>
      </c>
      <c r="AW450" s="13" t="s">
        <v>32</v>
      </c>
      <c r="AX450" s="13" t="s">
        <v>77</v>
      </c>
      <c r="AY450" s="242" t="s">
        <v>142</v>
      </c>
    </row>
    <row r="451" s="14" customFormat="1">
      <c r="A451" s="14"/>
      <c r="B451" s="243"/>
      <c r="C451" s="244"/>
      <c r="D451" s="234" t="s">
        <v>153</v>
      </c>
      <c r="E451" s="245" t="s">
        <v>1</v>
      </c>
      <c r="F451" s="246" t="s">
        <v>150</v>
      </c>
      <c r="G451" s="244"/>
      <c r="H451" s="247">
        <v>4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153</v>
      </c>
      <c r="AU451" s="253" t="s">
        <v>151</v>
      </c>
      <c r="AV451" s="14" t="s">
        <v>151</v>
      </c>
      <c r="AW451" s="14" t="s">
        <v>32</v>
      </c>
      <c r="AX451" s="14" t="s">
        <v>77</v>
      </c>
      <c r="AY451" s="253" t="s">
        <v>142</v>
      </c>
    </row>
    <row r="452" s="13" customFormat="1">
      <c r="A452" s="13"/>
      <c r="B452" s="232"/>
      <c r="C452" s="233"/>
      <c r="D452" s="234" t="s">
        <v>153</v>
      </c>
      <c r="E452" s="235" t="s">
        <v>1</v>
      </c>
      <c r="F452" s="236" t="s">
        <v>208</v>
      </c>
      <c r="G452" s="233"/>
      <c r="H452" s="235" t="s">
        <v>1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153</v>
      </c>
      <c r="AU452" s="242" t="s">
        <v>151</v>
      </c>
      <c r="AV452" s="13" t="s">
        <v>85</v>
      </c>
      <c r="AW452" s="13" t="s">
        <v>32</v>
      </c>
      <c r="AX452" s="13" t="s">
        <v>77</v>
      </c>
      <c r="AY452" s="242" t="s">
        <v>142</v>
      </c>
    </row>
    <row r="453" s="14" customFormat="1">
      <c r="A453" s="14"/>
      <c r="B453" s="243"/>
      <c r="C453" s="244"/>
      <c r="D453" s="234" t="s">
        <v>153</v>
      </c>
      <c r="E453" s="245" t="s">
        <v>1</v>
      </c>
      <c r="F453" s="246" t="s">
        <v>143</v>
      </c>
      <c r="G453" s="244"/>
      <c r="H453" s="247">
        <v>3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153</v>
      </c>
      <c r="AU453" s="253" t="s">
        <v>151</v>
      </c>
      <c r="AV453" s="14" t="s">
        <v>151</v>
      </c>
      <c r="AW453" s="14" t="s">
        <v>32</v>
      </c>
      <c r="AX453" s="14" t="s">
        <v>77</v>
      </c>
      <c r="AY453" s="253" t="s">
        <v>142</v>
      </c>
    </row>
    <row r="454" s="15" customFormat="1">
      <c r="A454" s="15"/>
      <c r="B454" s="254"/>
      <c r="C454" s="255"/>
      <c r="D454" s="234" t="s">
        <v>153</v>
      </c>
      <c r="E454" s="256" t="s">
        <v>1</v>
      </c>
      <c r="F454" s="257" t="s">
        <v>158</v>
      </c>
      <c r="G454" s="255"/>
      <c r="H454" s="258">
        <v>12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4" t="s">
        <v>153</v>
      </c>
      <c r="AU454" s="264" t="s">
        <v>151</v>
      </c>
      <c r="AV454" s="15" t="s">
        <v>150</v>
      </c>
      <c r="AW454" s="15" t="s">
        <v>32</v>
      </c>
      <c r="AX454" s="15" t="s">
        <v>85</v>
      </c>
      <c r="AY454" s="264" t="s">
        <v>142</v>
      </c>
    </row>
    <row r="455" s="2" customFormat="1" ht="16.5" customHeight="1">
      <c r="A455" s="39"/>
      <c r="B455" s="40"/>
      <c r="C455" s="276" t="s">
        <v>488</v>
      </c>
      <c r="D455" s="276" t="s">
        <v>384</v>
      </c>
      <c r="E455" s="277" t="s">
        <v>489</v>
      </c>
      <c r="F455" s="278" t="s">
        <v>490</v>
      </c>
      <c r="G455" s="279" t="s">
        <v>161</v>
      </c>
      <c r="H455" s="280">
        <v>4</v>
      </c>
      <c r="I455" s="281"/>
      <c r="J455" s="282">
        <f>ROUND(I455*H455,2)</f>
        <v>0</v>
      </c>
      <c r="K455" s="278" t="s">
        <v>1</v>
      </c>
      <c r="L455" s="283"/>
      <c r="M455" s="284" t="s">
        <v>1</v>
      </c>
      <c r="N455" s="285" t="s">
        <v>43</v>
      </c>
      <c r="O455" s="92"/>
      <c r="P455" s="228">
        <f>O455*H455</f>
        <v>0</v>
      </c>
      <c r="Q455" s="228">
        <v>0.012</v>
      </c>
      <c r="R455" s="228">
        <f>Q455*H455</f>
        <v>0.048000000000000001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191</v>
      </c>
      <c r="AT455" s="230" t="s">
        <v>384</v>
      </c>
      <c r="AU455" s="230" t="s">
        <v>151</v>
      </c>
      <c r="AY455" s="18" t="s">
        <v>142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151</v>
      </c>
      <c r="BK455" s="231">
        <f>ROUND(I455*H455,2)</f>
        <v>0</v>
      </c>
      <c r="BL455" s="18" t="s">
        <v>150</v>
      </c>
      <c r="BM455" s="230" t="s">
        <v>491</v>
      </c>
    </row>
    <row r="456" s="13" customFormat="1">
      <c r="A456" s="13"/>
      <c r="B456" s="232"/>
      <c r="C456" s="233"/>
      <c r="D456" s="234" t="s">
        <v>153</v>
      </c>
      <c r="E456" s="235" t="s">
        <v>1</v>
      </c>
      <c r="F456" s="236" t="s">
        <v>163</v>
      </c>
      <c r="G456" s="233"/>
      <c r="H456" s="235" t="s">
        <v>1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153</v>
      </c>
      <c r="AU456" s="242" t="s">
        <v>151</v>
      </c>
      <c r="AV456" s="13" t="s">
        <v>85</v>
      </c>
      <c r="AW456" s="13" t="s">
        <v>32</v>
      </c>
      <c r="AX456" s="13" t="s">
        <v>77</v>
      </c>
      <c r="AY456" s="242" t="s">
        <v>142</v>
      </c>
    </row>
    <row r="457" s="14" customFormat="1">
      <c r="A457" s="14"/>
      <c r="B457" s="243"/>
      <c r="C457" s="244"/>
      <c r="D457" s="234" t="s">
        <v>153</v>
      </c>
      <c r="E457" s="245" t="s">
        <v>1</v>
      </c>
      <c r="F457" s="246" t="s">
        <v>150</v>
      </c>
      <c r="G457" s="244"/>
      <c r="H457" s="247">
        <v>4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153</v>
      </c>
      <c r="AU457" s="253" t="s">
        <v>151</v>
      </c>
      <c r="AV457" s="14" t="s">
        <v>151</v>
      </c>
      <c r="AW457" s="14" t="s">
        <v>32</v>
      </c>
      <c r="AX457" s="14" t="s">
        <v>85</v>
      </c>
      <c r="AY457" s="253" t="s">
        <v>142</v>
      </c>
    </row>
    <row r="458" s="2" customFormat="1" ht="16.5" customHeight="1">
      <c r="A458" s="39"/>
      <c r="B458" s="40"/>
      <c r="C458" s="219" t="s">
        <v>492</v>
      </c>
      <c r="D458" s="219" t="s">
        <v>145</v>
      </c>
      <c r="E458" s="220" t="s">
        <v>493</v>
      </c>
      <c r="F458" s="221" t="s">
        <v>494</v>
      </c>
      <c r="G458" s="222" t="s">
        <v>495</v>
      </c>
      <c r="H458" s="223">
        <v>1.45</v>
      </c>
      <c r="I458" s="224"/>
      <c r="J458" s="225">
        <f>ROUND(I458*H458,2)</f>
        <v>0</v>
      </c>
      <c r="K458" s="221" t="s">
        <v>149</v>
      </c>
      <c r="L458" s="45"/>
      <c r="M458" s="226" t="s">
        <v>1</v>
      </c>
      <c r="N458" s="227" t="s">
        <v>43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2.3999999999999999</v>
      </c>
      <c r="T458" s="229">
        <f>S458*H458</f>
        <v>3.48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150</v>
      </c>
      <c r="AT458" s="230" t="s">
        <v>145</v>
      </c>
      <c r="AU458" s="230" t="s">
        <v>151</v>
      </c>
      <c r="AY458" s="18" t="s">
        <v>142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151</v>
      </c>
      <c r="BK458" s="231">
        <f>ROUND(I458*H458,2)</f>
        <v>0</v>
      </c>
      <c r="BL458" s="18" t="s">
        <v>150</v>
      </c>
      <c r="BM458" s="230" t="s">
        <v>496</v>
      </c>
    </row>
    <row r="459" s="13" customFormat="1">
      <c r="A459" s="13"/>
      <c r="B459" s="232"/>
      <c r="C459" s="233"/>
      <c r="D459" s="234" t="s">
        <v>153</v>
      </c>
      <c r="E459" s="235" t="s">
        <v>1</v>
      </c>
      <c r="F459" s="236" t="s">
        <v>420</v>
      </c>
      <c r="G459" s="233"/>
      <c r="H459" s="235" t="s">
        <v>1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153</v>
      </c>
      <c r="AU459" s="242" t="s">
        <v>151</v>
      </c>
      <c r="AV459" s="13" t="s">
        <v>85</v>
      </c>
      <c r="AW459" s="13" t="s">
        <v>32</v>
      </c>
      <c r="AX459" s="13" t="s">
        <v>77</v>
      </c>
      <c r="AY459" s="242" t="s">
        <v>142</v>
      </c>
    </row>
    <row r="460" s="14" customFormat="1">
      <c r="A460" s="14"/>
      <c r="B460" s="243"/>
      <c r="C460" s="244"/>
      <c r="D460" s="234" t="s">
        <v>153</v>
      </c>
      <c r="E460" s="245" t="s">
        <v>1</v>
      </c>
      <c r="F460" s="246" t="s">
        <v>497</v>
      </c>
      <c r="G460" s="244"/>
      <c r="H460" s="247">
        <v>1.45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153</v>
      </c>
      <c r="AU460" s="253" t="s">
        <v>151</v>
      </c>
      <c r="AV460" s="14" t="s">
        <v>151</v>
      </c>
      <c r="AW460" s="14" t="s">
        <v>32</v>
      </c>
      <c r="AX460" s="14" t="s">
        <v>85</v>
      </c>
      <c r="AY460" s="253" t="s">
        <v>142</v>
      </c>
    </row>
    <row r="461" s="2" customFormat="1" ht="21.75" customHeight="1">
      <c r="A461" s="39"/>
      <c r="B461" s="40"/>
      <c r="C461" s="219" t="s">
        <v>498</v>
      </c>
      <c r="D461" s="219" t="s">
        <v>145</v>
      </c>
      <c r="E461" s="220" t="s">
        <v>499</v>
      </c>
      <c r="F461" s="221" t="s">
        <v>500</v>
      </c>
      <c r="G461" s="222" t="s">
        <v>148</v>
      </c>
      <c r="H461" s="223">
        <v>97.754999999999995</v>
      </c>
      <c r="I461" s="224"/>
      <c r="J461" s="225">
        <f>ROUND(I461*H461,2)</f>
        <v>0</v>
      </c>
      <c r="K461" s="221" t="s">
        <v>149</v>
      </c>
      <c r="L461" s="45"/>
      <c r="M461" s="226" t="s">
        <v>1</v>
      </c>
      <c r="N461" s="227" t="s">
        <v>43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0.13100000000000001</v>
      </c>
      <c r="T461" s="229">
        <f>S461*H461</f>
        <v>12.805904999999999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150</v>
      </c>
      <c r="AT461" s="230" t="s">
        <v>145</v>
      </c>
      <c r="AU461" s="230" t="s">
        <v>151</v>
      </c>
      <c r="AY461" s="18" t="s">
        <v>142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151</v>
      </c>
      <c r="BK461" s="231">
        <f>ROUND(I461*H461,2)</f>
        <v>0</v>
      </c>
      <c r="BL461" s="18" t="s">
        <v>150</v>
      </c>
      <c r="BM461" s="230" t="s">
        <v>501</v>
      </c>
    </row>
    <row r="462" s="13" customFormat="1">
      <c r="A462" s="13"/>
      <c r="B462" s="232"/>
      <c r="C462" s="233"/>
      <c r="D462" s="234" t="s">
        <v>153</v>
      </c>
      <c r="E462" s="235" t="s">
        <v>1</v>
      </c>
      <c r="F462" s="236" t="s">
        <v>163</v>
      </c>
      <c r="G462" s="233"/>
      <c r="H462" s="235" t="s">
        <v>1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153</v>
      </c>
      <c r="AU462" s="242" t="s">
        <v>151</v>
      </c>
      <c r="AV462" s="13" t="s">
        <v>85</v>
      </c>
      <c r="AW462" s="13" t="s">
        <v>32</v>
      </c>
      <c r="AX462" s="13" t="s">
        <v>77</v>
      </c>
      <c r="AY462" s="242" t="s">
        <v>142</v>
      </c>
    </row>
    <row r="463" s="14" customFormat="1">
      <c r="A463" s="14"/>
      <c r="B463" s="243"/>
      <c r="C463" s="244"/>
      <c r="D463" s="234" t="s">
        <v>153</v>
      </c>
      <c r="E463" s="245" t="s">
        <v>1</v>
      </c>
      <c r="F463" s="246" t="s">
        <v>502</v>
      </c>
      <c r="G463" s="244"/>
      <c r="H463" s="247">
        <v>47.25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153</v>
      </c>
      <c r="AU463" s="253" t="s">
        <v>151</v>
      </c>
      <c r="AV463" s="14" t="s">
        <v>151</v>
      </c>
      <c r="AW463" s="14" t="s">
        <v>32</v>
      </c>
      <c r="AX463" s="14" t="s">
        <v>77</v>
      </c>
      <c r="AY463" s="253" t="s">
        <v>142</v>
      </c>
    </row>
    <row r="464" s="13" customFormat="1">
      <c r="A464" s="13"/>
      <c r="B464" s="232"/>
      <c r="C464" s="233"/>
      <c r="D464" s="234" t="s">
        <v>153</v>
      </c>
      <c r="E464" s="235" t="s">
        <v>1</v>
      </c>
      <c r="F464" s="236" t="s">
        <v>165</v>
      </c>
      <c r="G464" s="233"/>
      <c r="H464" s="235" t="s">
        <v>1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153</v>
      </c>
      <c r="AU464" s="242" t="s">
        <v>151</v>
      </c>
      <c r="AV464" s="13" t="s">
        <v>85</v>
      </c>
      <c r="AW464" s="13" t="s">
        <v>32</v>
      </c>
      <c r="AX464" s="13" t="s">
        <v>77</v>
      </c>
      <c r="AY464" s="242" t="s">
        <v>142</v>
      </c>
    </row>
    <row r="465" s="14" customFormat="1">
      <c r="A465" s="14"/>
      <c r="B465" s="243"/>
      <c r="C465" s="244"/>
      <c r="D465" s="234" t="s">
        <v>153</v>
      </c>
      <c r="E465" s="245" t="s">
        <v>1</v>
      </c>
      <c r="F465" s="246" t="s">
        <v>503</v>
      </c>
      <c r="G465" s="244"/>
      <c r="H465" s="247">
        <v>32.729999999999997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153</v>
      </c>
      <c r="AU465" s="253" t="s">
        <v>151</v>
      </c>
      <c r="AV465" s="14" t="s">
        <v>151</v>
      </c>
      <c r="AW465" s="14" t="s">
        <v>32</v>
      </c>
      <c r="AX465" s="14" t="s">
        <v>77</v>
      </c>
      <c r="AY465" s="253" t="s">
        <v>142</v>
      </c>
    </row>
    <row r="466" s="13" customFormat="1">
      <c r="A466" s="13"/>
      <c r="B466" s="232"/>
      <c r="C466" s="233"/>
      <c r="D466" s="234" t="s">
        <v>153</v>
      </c>
      <c r="E466" s="235" t="s">
        <v>1</v>
      </c>
      <c r="F466" s="236" t="s">
        <v>208</v>
      </c>
      <c r="G466" s="233"/>
      <c r="H466" s="235" t="s">
        <v>1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153</v>
      </c>
      <c r="AU466" s="242" t="s">
        <v>151</v>
      </c>
      <c r="AV466" s="13" t="s">
        <v>85</v>
      </c>
      <c r="AW466" s="13" t="s">
        <v>32</v>
      </c>
      <c r="AX466" s="13" t="s">
        <v>77</v>
      </c>
      <c r="AY466" s="242" t="s">
        <v>142</v>
      </c>
    </row>
    <row r="467" s="14" customFormat="1">
      <c r="A467" s="14"/>
      <c r="B467" s="243"/>
      <c r="C467" s="244"/>
      <c r="D467" s="234" t="s">
        <v>153</v>
      </c>
      <c r="E467" s="245" t="s">
        <v>1</v>
      </c>
      <c r="F467" s="246" t="s">
        <v>504</v>
      </c>
      <c r="G467" s="244"/>
      <c r="H467" s="247">
        <v>9.9000000000000004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153</v>
      </c>
      <c r="AU467" s="253" t="s">
        <v>151</v>
      </c>
      <c r="AV467" s="14" t="s">
        <v>151</v>
      </c>
      <c r="AW467" s="14" t="s">
        <v>32</v>
      </c>
      <c r="AX467" s="14" t="s">
        <v>77</v>
      </c>
      <c r="AY467" s="253" t="s">
        <v>142</v>
      </c>
    </row>
    <row r="468" s="13" customFormat="1">
      <c r="A468" s="13"/>
      <c r="B468" s="232"/>
      <c r="C468" s="233"/>
      <c r="D468" s="234" t="s">
        <v>153</v>
      </c>
      <c r="E468" s="235" t="s">
        <v>1</v>
      </c>
      <c r="F468" s="236" t="s">
        <v>210</v>
      </c>
      <c r="G468" s="233"/>
      <c r="H468" s="235" t="s">
        <v>1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153</v>
      </c>
      <c r="AU468" s="242" t="s">
        <v>151</v>
      </c>
      <c r="AV468" s="13" t="s">
        <v>85</v>
      </c>
      <c r="AW468" s="13" t="s">
        <v>32</v>
      </c>
      <c r="AX468" s="13" t="s">
        <v>77</v>
      </c>
      <c r="AY468" s="242" t="s">
        <v>142</v>
      </c>
    </row>
    <row r="469" s="14" customFormat="1">
      <c r="A469" s="14"/>
      <c r="B469" s="243"/>
      <c r="C469" s="244"/>
      <c r="D469" s="234" t="s">
        <v>153</v>
      </c>
      <c r="E469" s="245" t="s">
        <v>1</v>
      </c>
      <c r="F469" s="246" t="s">
        <v>211</v>
      </c>
      <c r="G469" s="244"/>
      <c r="H469" s="247">
        <v>7.875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153</v>
      </c>
      <c r="AU469" s="253" t="s">
        <v>151</v>
      </c>
      <c r="AV469" s="14" t="s">
        <v>151</v>
      </c>
      <c r="AW469" s="14" t="s">
        <v>32</v>
      </c>
      <c r="AX469" s="14" t="s">
        <v>77</v>
      </c>
      <c r="AY469" s="253" t="s">
        <v>142</v>
      </c>
    </row>
    <row r="470" s="15" customFormat="1">
      <c r="A470" s="15"/>
      <c r="B470" s="254"/>
      <c r="C470" s="255"/>
      <c r="D470" s="234" t="s">
        <v>153</v>
      </c>
      <c r="E470" s="256" t="s">
        <v>1</v>
      </c>
      <c r="F470" s="257" t="s">
        <v>158</v>
      </c>
      <c r="G470" s="255"/>
      <c r="H470" s="258">
        <v>97.754999999999995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4" t="s">
        <v>153</v>
      </c>
      <c r="AU470" s="264" t="s">
        <v>151</v>
      </c>
      <c r="AV470" s="15" t="s">
        <v>150</v>
      </c>
      <c r="AW470" s="15" t="s">
        <v>32</v>
      </c>
      <c r="AX470" s="15" t="s">
        <v>85</v>
      </c>
      <c r="AY470" s="264" t="s">
        <v>142</v>
      </c>
    </row>
    <row r="471" s="2" customFormat="1" ht="21.75" customHeight="1">
      <c r="A471" s="39"/>
      <c r="B471" s="40"/>
      <c r="C471" s="219" t="s">
        <v>505</v>
      </c>
      <c r="D471" s="219" t="s">
        <v>145</v>
      </c>
      <c r="E471" s="220" t="s">
        <v>506</v>
      </c>
      <c r="F471" s="221" t="s">
        <v>507</v>
      </c>
      <c r="G471" s="222" t="s">
        <v>148</v>
      </c>
      <c r="H471" s="223">
        <v>53.174999999999997</v>
      </c>
      <c r="I471" s="224"/>
      <c r="J471" s="225">
        <f>ROUND(I471*H471,2)</f>
        <v>0</v>
      </c>
      <c r="K471" s="221" t="s">
        <v>149</v>
      </c>
      <c r="L471" s="45"/>
      <c r="M471" s="226" t="s">
        <v>1</v>
      </c>
      <c r="N471" s="227" t="s">
        <v>43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0.26100000000000001</v>
      </c>
      <c r="T471" s="229">
        <f>S471*H471</f>
        <v>13.878674999999999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150</v>
      </c>
      <c r="AT471" s="230" t="s">
        <v>145</v>
      </c>
      <c r="AU471" s="230" t="s">
        <v>151</v>
      </c>
      <c r="AY471" s="18" t="s">
        <v>142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151</v>
      </c>
      <c r="BK471" s="231">
        <f>ROUND(I471*H471,2)</f>
        <v>0</v>
      </c>
      <c r="BL471" s="18" t="s">
        <v>150</v>
      </c>
      <c r="BM471" s="230" t="s">
        <v>508</v>
      </c>
    </row>
    <row r="472" s="13" customFormat="1">
      <c r="A472" s="13"/>
      <c r="B472" s="232"/>
      <c r="C472" s="233"/>
      <c r="D472" s="234" t="s">
        <v>153</v>
      </c>
      <c r="E472" s="235" t="s">
        <v>1</v>
      </c>
      <c r="F472" s="236" t="s">
        <v>163</v>
      </c>
      <c r="G472" s="233"/>
      <c r="H472" s="235" t="s">
        <v>1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153</v>
      </c>
      <c r="AU472" s="242" t="s">
        <v>151</v>
      </c>
      <c r="AV472" s="13" t="s">
        <v>85</v>
      </c>
      <c r="AW472" s="13" t="s">
        <v>32</v>
      </c>
      <c r="AX472" s="13" t="s">
        <v>77</v>
      </c>
      <c r="AY472" s="242" t="s">
        <v>142</v>
      </c>
    </row>
    <row r="473" s="14" customFormat="1">
      <c r="A473" s="14"/>
      <c r="B473" s="243"/>
      <c r="C473" s="244"/>
      <c r="D473" s="234" t="s">
        <v>153</v>
      </c>
      <c r="E473" s="245" t="s">
        <v>1</v>
      </c>
      <c r="F473" s="246" t="s">
        <v>509</v>
      </c>
      <c r="G473" s="244"/>
      <c r="H473" s="247">
        <v>37.725000000000001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153</v>
      </c>
      <c r="AU473" s="253" t="s">
        <v>151</v>
      </c>
      <c r="AV473" s="14" t="s">
        <v>151</v>
      </c>
      <c r="AW473" s="14" t="s">
        <v>32</v>
      </c>
      <c r="AX473" s="14" t="s">
        <v>77</v>
      </c>
      <c r="AY473" s="253" t="s">
        <v>142</v>
      </c>
    </row>
    <row r="474" s="13" customFormat="1">
      <c r="A474" s="13"/>
      <c r="B474" s="232"/>
      <c r="C474" s="233"/>
      <c r="D474" s="234" t="s">
        <v>153</v>
      </c>
      <c r="E474" s="235" t="s">
        <v>1</v>
      </c>
      <c r="F474" s="236" t="s">
        <v>165</v>
      </c>
      <c r="G474" s="233"/>
      <c r="H474" s="235" t="s">
        <v>1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153</v>
      </c>
      <c r="AU474" s="242" t="s">
        <v>151</v>
      </c>
      <c r="AV474" s="13" t="s">
        <v>85</v>
      </c>
      <c r="AW474" s="13" t="s">
        <v>32</v>
      </c>
      <c r="AX474" s="13" t="s">
        <v>77</v>
      </c>
      <c r="AY474" s="242" t="s">
        <v>142</v>
      </c>
    </row>
    <row r="475" s="14" customFormat="1">
      <c r="A475" s="14"/>
      <c r="B475" s="243"/>
      <c r="C475" s="244"/>
      <c r="D475" s="234" t="s">
        <v>153</v>
      </c>
      <c r="E475" s="245" t="s">
        <v>1</v>
      </c>
      <c r="F475" s="246" t="s">
        <v>510</v>
      </c>
      <c r="G475" s="244"/>
      <c r="H475" s="247">
        <v>15.449999999999999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153</v>
      </c>
      <c r="AU475" s="253" t="s">
        <v>151</v>
      </c>
      <c r="AV475" s="14" t="s">
        <v>151</v>
      </c>
      <c r="AW475" s="14" t="s">
        <v>32</v>
      </c>
      <c r="AX475" s="14" t="s">
        <v>77</v>
      </c>
      <c r="AY475" s="253" t="s">
        <v>142</v>
      </c>
    </row>
    <row r="476" s="15" customFormat="1">
      <c r="A476" s="15"/>
      <c r="B476" s="254"/>
      <c r="C476" s="255"/>
      <c r="D476" s="234" t="s">
        <v>153</v>
      </c>
      <c r="E476" s="256" t="s">
        <v>1</v>
      </c>
      <c r="F476" s="257" t="s">
        <v>158</v>
      </c>
      <c r="G476" s="255"/>
      <c r="H476" s="258">
        <v>53.174999999999997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4" t="s">
        <v>153</v>
      </c>
      <c r="AU476" s="264" t="s">
        <v>151</v>
      </c>
      <c r="AV476" s="15" t="s">
        <v>150</v>
      </c>
      <c r="AW476" s="15" t="s">
        <v>32</v>
      </c>
      <c r="AX476" s="15" t="s">
        <v>85</v>
      </c>
      <c r="AY476" s="264" t="s">
        <v>142</v>
      </c>
    </row>
    <row r="477" s="2" customFormat="1" ht="37.8" customHeight="1">
      <c r="A477" s="39"/>
      <c r="B477" s="40"/>
      <c r="C477" s="219" t="s">
        <v>511</v>
      </c>
      <c r="D477" s="219" t="s">
        <v>145</v>
      </c>
      <c r="E477" s="220" t="s">
        <v>512</v>
      </c>
      <c r="F477" s="221" t="s">
        <v>513</v>
      </c>
      <c r="G477" s="222" t="s">
        <v>495</v>
      </c>
      <c r="H477" s="223">
        <v>2.2930000000000001</v>
      </c>
      <c r="I477" s="224"/>
      <c r="J477" s="225">
        <f>ROUND(I477*H477,2)</f>
        <v>0</v>
      </c>
      <c r="K477" s="221" t="s">
        <v>149</v>
      </c>
      <c r="L477" s="45"/>
      <c r="M477" s="226" t="s">
        <v>1</v>
      </c>
      <c r="N477" s="227" t="s">
        <v>43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2.2000000000000002</v>
      </c>
      <c r="T477" s="229">
        <f>S477*H477</f>
        <v>5.0446000000000009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150</v>
      </c>
      <c r="AT477" s="230" t="s">
        <v>145</v>
      </c>
      <c r="AU477" s="230" t="s">
        <v>151</v>
      </c>
      <c r="AY477" s="18" t="s">
        <v>142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151</v>
      </c>
      <c r="BK477" s="231">
        <f>ROUND(I477*H477,2)</f>
        <v>0</v>
      </c>
      <c r="BL477" s="18" t="s">
        <v>150</v>
      </c>
      <c r="BM477" s="230" t="s">
        <v>514</v>
      </c>
    </row>
    <row r="478" s="13" customFormat="1">
      <c r="A478" s="13"/>
      <c r="B478" s="232"/>
      <c r="C478" s="233"/>
      <c r="D478" s="234" t="s">
        <v>153</v>
      </c>
      <c r="E478" s="235" t="s">
        <v>1</v>
      </c>
      <c r="F478" s="236" t="s">
        <v>412</v>
      </c>
      <c r="G478" s="233"/>
      <c r="H478" s="235" t="s">
        <v>1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153</v>
      </c>
      <c r="AU478" s="242" t="s">
        <v>151</v>
      </c>
      <c r="AV478" s="13" t="s">
        <v>85</v>
      </c>
      <c r="AW478" s="13" t="s">
        <v>32</v>
      </c>
      <c r="AX478" s="13" t="s">
        <v>77</v>
      </c>
      <c r="AY478" s="242" t="s">
        <v>142</v>
      </c>
    </row>
    <row r="479" s="13" customFormat="1">
      <c r="A479" s="13"/>
      <c r="B479" s="232"/>
      <c r="C479" s="233"/>
      <c r="D479" s="234" t="s">
        <v>153</v>
      </c>
      <c r="E479" s="235" t="s">
        <v>1</v>
      </c>
      <c r="F479" s="236" t="s">
        <v>163</v>
      </c>
      <c r="G479" s="233"/>
      <c r="H479" s="235" t="s">
        <v>1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153</v>
      </c>
      <c r="AU479" s="242" t="s">
        <v>151</v>
      </c>
      <c r="AV479" s="13" t="s">
        <v>85</v>
      </c>
      <c r="AW479" s="13" t="s">
        <v>32</v>
      </c>
      <c r="AX479" s="13" t="s">
        <v>77</v>
      </c>
      <c r="AY479" s="242" t="s">
        <v>142</v>
      </c>
    </row>
    <row r="480" s="14" customFormat="1">
      <c r="A480" s="14"/>
      <c r="B480" s="243"/>
      <c r="C480" s="244"/>
      <c r="D480" s="234" t="s">
        <v>153</v>
      </c>
      <c r="E480" s="245" t="s">
        <v>1</v>
      </c>
      <c r="F480" s="246" t="s">
        <v>515</v>
      </c>
      <c r="G480" s="244"/>
      <c r="H480" s="247">
        <v>0.98099999999999998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153</v>
      </c>
      <c r="AU480" s="253" t="s">
        <v>151</v>
      </c>
      <c r="AV480" s="14" t="s">
        <v>151</v>
      </c>
      <c r="AW480" s="14" t="s">
        <v>32</v>
      </c>
      <c r="AX480" s="14" t="s">
        <v>77</v>
      </c>
      <c r="AY480" s="253" t="s">
        <v>142</v>
      </c>
    </row>
    <row r="481" s="13" customFormat="1">
      <c r="A481" s="13"/>
      <c r="B481" s="232"/>
      <c r="C481" s="233"/>
      <c r="D481" s="234" t="s">
        <v>153</v>
      </c>
      <c r="E481" s="235" t="s">
        <v>1</v>
      </c>
      <c r="F481" s="236" t="s">
        <v>165</v>
      </c>
      <c r="G481" s="233"/>
      <c r="H481" s="235" t="s">
        <v>1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153</v>
      </c>
      <c r="AU481" s="242" t="s">
        <v>151</v>
      </c>
      <c r="AV481" s="13" t="s">
        <v>85</v>
      </c>
      <c r="AW481" s="13" t="s">
        <v>32</v>
      </c>
      <c r="AX481" s="13" t="s">
        <v>77</v>
      </c>
      <c r="AY481" s="242" t="s">
        <v>142</v>
      </c>
    </row>
    <row r="482" s="14" customFormat="1">
      <c r="A482" s="14"/>
      <c r="B482" s="243"/>
      <c r="C482" s="244"/>
      <c r="D482" s="234" t="s">
        <v>153</v>
      </c>
      <c r="E482" s="245" t="s">
        <v>1</v>
      </c>
      <c r="F482" s="246" t="s">
        <v>516</v>
      </c>
      <c r="G482" s="244"/>
      <c r="H482" s="247">
        <v>1.085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153</v>
      </c>
      <c r="AU482" s="253" t="s">
        <v>151</v>
      </c>
      <c r="AV482" s="14" t="s">
        <v>151</v>
      </c>
      <c r="AW482" s="14" t="s">
        <v>32</v>
      </c>
      <c r="AX482" s="14" t="s">
        <v>77</v>
      </c>
      <c r="AY482" s="253" t="s">
        <v>142</v>
      </c>
    </row>
    <row r="483" s="13" customFormat="1">
      <c r="A483" s="13"/>
      <c r="B483" s="232"/>
      <c r="C483" s="233"/>
      <c r="D483" s="234" t="s">
        <v>153</v>
      </c>
      <c r="E483" s="235" t="s">
        <v>1</v>
      </c>
      <c r="F483" s="236" t="s">
        <v>208</v>
      </c>
      <c r="G483" s="233"/>
      <c r="H483" s="235" t="s">
        <v>1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153</v>
      </c>
      <c r="AU483" s="242" t="s">
        <v>151</v>
      </c>
      <c r="AV483" s="13" t="s">
        <v>85</v>
      </c>
      <c r="AW483" s="13" t="s">
        <v>32</v>
      </c>
      <c r="AX483" s="13" t="s">
        <v>77</v>
      </c>
      <c r="AY483" s="242" t="s">
        <v>142</v>
      </c>
    </row>
    <row r="484" s="14" customFormat="1">
      <c r="A484" s="14"/>
      <c r="B484" s="243"/>
      <c r="C484" s="244"/>
      <c r="D484" s="234" t="s">
        <v>153</v>
      </c>
      <c r="E484" s="245" t="s">
        <v>1</v>
      </c>
      <c r="F484" s="246" t="s">
        <v>517</v>
      </c>
      <c r="G484" s="244"/>
      <c r="H484" s="247">
        <v>0.22700000000000001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153</v>
      </c>
      <c r="AU484" s="253" t="s">
        <v>151</v>
      </c>
      <c r="AV484" s="14" t="s">
        <v>151</v>
      </c>
      <c r="AW484" s="14" t="s">
        <v>32</v>
      </c>
      <c r="AX484" s="14" t="s">
        <v>77</v>
      </c>
      <c r="AY484" s="253" t="s">
        <v>142</v>
      </c>
    </row>
    <row r="485" s="15" customFormat="1">
      <c r="A485" s="15"/>
      <c r="B485" s="254"/>
      <c r="C485" s="255"/>
      <c r="D485" s="234" t="s">
        <v>153</v>
      </c>
      <c r="E485" s="256" t="s">
        <v>1</v>
      </c>
      <c r="F485" s="257" t="s">
        <v>158</v>
      </c>
      <c r="G485" s="255"/>
      <c r="H485" s="258">
        <v>2.2930000000000001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4" t="s">
        <v>153</v>
      </c>
      <c r="AU485" s="264" t="s">
        <v>151</v>
      </c>
      <c r="AV485" s="15" t="s">
        <v>150</v>
      </c>
      <c r="AW485" s="15" t="s">
        <v>32</v>
      </c>
      <c r="AX485" s="15" t="s">
        <v>85</v>
      </c>
      <c r="AY485" s="264" t="s">
        <v>142</v>
      </c>
    </row>
    <row r="486" s="2" customFormat="1" ht="21.75" customHeight="1">
      <c r="A486" s="39"/>
      <c r="B486" s="40"/>
      <c r="C486" s="219" t="s">
        <v>518</v>
      </c>
      <c r="D486" s="219" t="s">
        <v>145</v>
      </c>
      <c r="E486" s="220" t="s">
        <v>519</v>
      </c>
      <c r="F486" s="221" t="s">
        <v>520</v>
      </c>
      <c r="G486" s="222" t="s">
        <v>148</v>
      </c>
      <c r="H486" s="223">
        <v>237.53</v>
      </c>
      <c r="I486" s="224"/>
      <c r="J486" s="225">
        <f>ROUND(I486*H486,2)</f>
        <v>0</v>
      </c>
      <c r="K486" s="221" t="s">
        <v>149</v>
      </c>
      <c r="L486" s="45"/>
      <c r="M486" s="226" t="s">
        <v>1</v>
      </c>
      <c r="N486" s="227" t="s">
        <v>43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150</v>
      </c>
      <c r="AT486" s="230" t="s">
        <v>145</v>
      </c>
      <c r="AU486" s="230" t="s">
        <v>151</v>
      </c>
      <c r="AY486" s="18" t="s">
        <v>142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151</v>
      </c>
      <c r="BK486" s="231">
        <f>ROUND(I486*H486,2)</f>
        <v>0</v>
      </c>
      <c r="BL486" s="18" t="s">
        <v>150</v>
      </c>
      <c r="BM486" s="230" t="s">
        <v>521</v>
      </c>
    </row>
    <row r="487" s="13" customFormat="1">
      <c r="A487" s="13"/>
      <c r="B487" s="232"/>
      <c r="C487" s="233"/>
      <c r="D487" s="234" t="s">
        <v>153</v>
      </c>
      <c r="E487" s="235" t="s">
        <v>1</v>
      </c>
      <c r="F487" s="236" t="s">
        <v>522</v>
      </c>
      <c r="G487" s="233"/>
      <c r="H487" s="235" t="s">
        <v>1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153</v>
      </c>
      <c r="AU487" s="242" t="s">
        <v>151</v>
      </c>
      <c r="AV487" s="13" t="s">
        <v>85</v>
      </c>
      <c r="AW487" s="13" t="s">
        <v>32</v>
      </c>
      <c r="AX487" s="13" t="s">
        <v>77</v>
      </c>
      <c r="AY487" s="242" t="s">
        <v>142</v>
      </c>
    </row>
    <row r="488" s="14" customFormat="1">
      <c r="A488" s="14"/>
      <c r="B488" s="243"/>
      <c r="C488" s="244"/>
      <c r="D488" s="234" t="s">
        <v>153</v>
      </c>
      <c r="E488" s="245" t="s">
        <v>1</v>
      </c>
      <c r="F488" s="246" t="s">
        <v>523</v>
      </c>
      <c r="G488" s="244"/>
      <c r="H488" s="247">
        <v>143.56999999999999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153</v>
      </c>
      <c r="AU488" s="253" t="s">
        <v>151</v>
      </c>
      <c r="AV488" s="14" t="s">
        <v>151</v>
      </c>
      <c r="AW488" s="14" t="s">
        <v>32</v>
      </c>
      <c r="AX488" s="14" t="s">
        <v>77</v>
      </c>
      <c r="AY488" s="253" t="s">
        <v>142</v>
      </c>
    </row>
    <row r="489" s="14" customFormat="1">
      <c r="A489" s="14"/>
      <c r="B489" s="243"/>
      <c r="C489" s="244"/>
      <c r="D489" s="234" t="s">
        <v>153</v>
      </c>
      <c r="E489" s="245" t="s">
        <v>1</v>
      </c>
      <c r="F489" s="246" t="s">
        <v>524</v>
      </c>
      <c r="G489" s="244"/>
      <c r="H489" s="247">
        <v>30.370000000000001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153</v>
      </c>
      <c r="AU489" s="253" t="s">
        <v>151</v>
      </c>
      <c r="AV489" s="14" t="s">
        <v>151</v>
      </c>
      <c r="AW489" s="14" t="s">
        <v>32</v>
      </c>
      <c r="AX489" s="14" t="s">
        <v>77</v>
      </c>
      <c r="AY489" s="253" t="s">
        <v>142</v>
      </c>
    </row>
    <row r="490" s="14" customFormat="1">
      <c r="A490" s="14"/>
      <c r="B490" s="243"/>
      <c r="C490" s="244"/>
      <c r="D490" s="234" t="s">
        <v>153</v>
      </c>
      <c r="E490" s="245" t="s">
        <v>1</v>
      </c>
      <c r="F490" s="246" t="s">
        <v>525</v>
      </c>
      <c r="G490" s="244"/>
      <c r="H490" s="247">
        <v>8.9499999999999993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153</v>
      </c>
      <c r="AU490" s="253" t="s">
        <v>151</v>
      </c>
      <c r="AV490" s="14" t="s">
        <v>151</v>
      </c>
      <c r="AW490" s="14" t="s">
        <v>32</v>
      </c>
      <c r="AX490" s="14" t="s">
        <v>77</v>
      </c>
      <c r="AY490" s="253" t="s">
        <v>142</v>
      </c>
    </row>
    <row r="491" s="16" customFormat="1">
      <c r="A491" s="16"/>
      <c r="B491" s="265"/>
      <c r="C491" s="266"/>
      <c r="D491" s="234" t="s">
        <v>153</v>
      </c>
      <c r="E491" s="267" t="s">
        <v>1</v>
      </c>
      <c r="F491" s="268" t="s">
        <v>327</v>
      </c>
      <c r="G491" s="266"/>
      <c r="H491" s="269">
        <v>182.88999999999999</v>
      </c>
      <c r="I491" s="270"/>
      <c r="J491" s="266"/>
      <c r="K491" s="266"/>
      <c r="L491" s="271"/>
      <c r="M491" s="272"/>
      <c r="N491" s="273"/>
      <c r="O491" s="273"/>
      <c r="P491" s="273"/>
      <c r="Q491" s="273"/>
      <c r="R491" s="273"/>
      <c r="S491" s="273"/>
      <c r="T491" s="274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5" t="s">
        <v>153</v>
      </c>
      <c r="AU491" s="275" t="s">
        <v>151</v>
      </c>
      <c r="AV491" s="16" t="s">
        <v>143</v>
      </c>
      <c r="AW491" s="16" t="s">
        <v>32</v>
      </c>
      <c r="AX491" s="16" t="s">
        <v>77</v>
      </c>
      <c r="AY491" s="275" t="s">
        <v>142</v>
      </c>
    </row>
    <row r="492" s="13" customFormat="1">
      <c r="A492" s="13"/>
      <c r="B492" s="232"/>
      <c r="C492" s="233"/>
      <c r="D492" s="234" t="s">
        <v>153</v>
      </c>
      <c r="E492" s="235" t="s">
        <v>1</v>
      </c>
      <c r="F492" s="236" t="s">
        <v>526</v>
      </c>
      <c r="G492" s="233"/>
      <c r="H492" s="235" t="s">
        <v>1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153</v>
      </c>
      <c r="AU492" s="242" t="s">
        <v>151</v>
      </c>
      <c r="AV492" s="13" t="s">
        <v>85</v>
      </c>
      <c r="AW492" s="13" t="s">
        <v>32</v>
      </c>
      <c r="AX492" s="13" t="s">
        <v>77</v>
      </c>
      <c r="AY492" s="242" t="s">
        <v>142</v>
      </c>
    </row>
    <row r="493" s="14" customFormat="1">
      <c r="A493" s="14"/>
      <c r="B493" s="243"/>
      <c r="C493" s="244"/>
      <c r="D493" s="234" t="s">
        <v>153</v>
      </c>
      <c r="E493" s="245" t="s">
        <v>1</v>
      </c>
      <c r="F493" s="246" t="s">
        <v>527</v>
      </c>
      <c r="G493" s="244"/>
      <c r="H493" s="247">
        <v>31.66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153</v>
      </c>
      <c r="AU493" s="253" t="s">
        <v>151</v>
      </c>
      <c r="AV493" s="14" t="s">
        <v>151</v>
      </c>
      <c r="AW493" s="14" t="s">
        <v>32</v>
      </c>
      <c r="AX493" s="14" t="s">
        <v>77</v>
      </c>
      <c r="AY493" s="253" t="s">
        <v>142</v>
      </c>
    </row>
    <row r="494" s="16" customFormat="1">
      <c r="A494" s="16"/>
      <c r="B494" s="265"/>
      <c r="C494" s="266"/>
      <c r="D494" s="234" t="s">
        <v>153</v>
      </c>
      <c r="E494" s="267" t="s">
        <v>1</v>
      </c>
      <c r="F494" s="268" t="s">
        <v>327</v>
      </c>
      <c r="G494" s="266"/>
      <c r="H494" s="269">
        <v>31.66</v>
      </c>
      <c r="I494" s="270"/>
      <c r="J494" s="266"/>
      <c r="K494" s="266"/>
      <c r="L494" s="271"/>
      <c r="M494" s="272"/>
      <c r="N494" s="273"/>
      <c r="O494" s="273"/>
      <c r="P494" s="273"/>
      <c r="Q494" s="273"/>
      <c r="R494" s="273"/>
      <c r="S494" s="273"/>
      <c r="T494" s="274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75" t="s">
        <v>153</v>
      </c>
      <c r="AU494" s="275" t="s">
        <v>151</v>
      </c>
      <c r="AV494" s="16" t="s">
        <v>143</v>
      </c>
      <c r="AW494" s="16" t="s">
        <v>32</v>
      </c>
      <c r="AX494" s="16" t="s">
        <v>77</v>
      </c>
      <c r="AY494" s="275" t="s">
        <v>142</v>
      </c>
    </row>
    <row r="495" s="13" customFormat="1">
      <c r="A495" s="13"/>
      <c r="B495" s="232"/>
      <c r="C495" s="233"/>
      <c r="D495" s="234" t="s">
        <v>153</v>
      </c>
      <c r="E495" s="235" t="s">
        <v>1</v>
      </c>
      <c r="F495" s="236" t="s">
        <v>528</v>
      </c>
      <c r="G495" s="233"/>
      <c r="H495" s="235" t="s">
        <v>1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153</v>
      </c>
      <c r="AU495" s="242" t="s">
        <v>151</v>
      </c>
      <c r="AV495" s="13" t="s">
        <v>85</v>
      </c>
      <c r="AW495" s="13" t="s">
        <v>32</v>
      </c>
      <c r="AX495" s="13" t="s">
        <v>77</v>
      </c>
      <c r="AY495" s="242" t="s">
        <v>142</v>
      </c>
    </row>
    <row r="496" s="14" customFormat="1">
      <c r="A496" s="14"/>
      <c r="B496" s="243"/>
      <c r="C496" s="244"/>
      <c r="D496" s="234" t="s">
        <v>153</v>
      </c>
      <c r="E496" s="245" t="s">
        <v>1</v>
      </c>
      <c r="F496" s="246" t="s">
        <v>529</v>
      </c>
      <c r="G496" s="244"/>
      <c r="H496" s="247">
        <v>22.98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153</v>
      </c>
      <c r="AU496" s="253" t="s">
        <v>151</v>
      </c>
      <c r="AV496" s="14" t="s">
        <v>151</v>
      </c>
      <c r="AW496" s="14" t="s">
        <v>32</v>
      </c>
      <c r="AX496" s="14" t="s">
        <v>77</v>
      </c>
      <c r="AY496" s="253" t="s">
        <v>142</v>
      </c>
    </row>
    <row r="497" s="16" customFormat="1">
      <c r="A497" s="16"/>
      <c r="B497" s="265"/>
      <c r="C497" s="266"/>
      <c r="D497" s="234" t="s">
        <v>153</v>
      </c>
      <c r="E497" s="267" t="s">
        <v>1</v>
      </c>
      <c r="F497" s="268" t="s">
        <v>327</v>
      </c>
      <c r="G497" s="266"/>
      <c r="H497" s="269">
        <v>22.98</v>
      </c>
      <c r="I497" s="270"/>
      <c r="J497" s="266"/>
      <c r="K497" s="266"/>
      <c r="L497" s="271"/>
      <c r="M497" s="272"/>
      <c r="N497" s="273"/>
      <c r="O497" s="273"/>
      <c r="P497" s="273"/>
      <c r="Q497" s="273"/>
      <c r="R497" s="273"/>
      <c r="S497" s="273"/>
      <c r="T497" s="274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75" t="s">
        <v>153</v>
      </c>
      <c r="AU497" s="275" t="s">
        <v>151</v>
      </c>
      <c r="AV497" s="16" t="s">
        <v>143</v>
      </c>
      <c r="AW497" s="16" t="s">
        <v>32</v>
      </c>
      <c r="AX497" s="16" t="s">
        <v>77</v>
      </c>
      <c r="AY497" s="275" t="s">
        <v>142</v>
      </c>
    </row>
    <row r="498" s="15" customFormat="1">
      <c r="A498" s="15"/>
      <c r="B498" s="254"/>
      <c r="C498" s="255"/>
      <c r="D498" s="234" t="s">
        <v>153</v>
      </c>
      <c r="E498" s="256" t="s">
        <v>1</v>
      </c>
      <c r="F498" s="257" t="s">
        <v>158</v>
      </c>
      <c r="G498" s="255"/>
      <c r="H498" s="258">
        <v>237.53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4" t="s">
        <v>153</v>
      </c>
      <c r="AU498" s="264" t="s">
        <v>151</v>
      </c>
      <c r="AV498" s="15" t="s">
        <v>150</v>
      </c>
      <c r="AW498" s="15" t="s">
        <v>32</v>
      </c>
      <c r="AX498" s="15" t="s">
        <v>85</v>
      </c>
      <c r="AY498" s="264" t="s">
        <v>142</v>
      </c>
    </row>
    <row r="499" s="2" customFormat="1" ht="24.15" customHeight="1">
      <c r="A499" s="39"/>
      <c r="B499" s="40"/>
      <c r="C499" s="219" t="s">
        <v>530</v>
      </c>
      <c r="D499" s="219" t="s">
        <v>145</v>
      </c>
      <c r="E499" s="220" t="s">
        <v>531</v>
      </c>
      <c r="F499" s="221" t="s">
        <v>532</v>
      </c>
      <c r="G499" s="222" t="s">
        <v>148</v>
      </c>
      <c r="H499" s="223">
        <v>2.2000000000000002</v>
      </c>
      <c r="I499" s="224"/>
      <c r="J499" s="225">
        <f>ROUND(I499*H499,2)</f>
        <v>0</v>
      </c>
      <c r="K499" s="221" t="s">
        <v>149</v>
      </c>
      <c r="L499" s="45"/>
      <c r="M499" s="226" t="s">
        <v>1</v>
      </c>
      <c r="N499" s="227" t="s">
        <v>43</v>
      </c>
      <c r="O499" s="92"/>
      <c r="P499" s="228">
        <f>O499*H499</f>
        <v>0</v>
      </c>
      <c r="Q499" s="228">
        <v>0</v>
      </c>
      <c r="R499" s="228">
        <f>Q499*H499</f>
        <v>0</v>
      </c>
      <c r="S499" s="228">
        <v>0.27500000000000002</v>
      </c>
      <c r="T499" s="229">
        <f>S499*H499</f>
        <v>0.60500000000000009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150</v>
      </c>
      <c r="AT499" s="230" t="s">
        <v>145</v>
      </c>
      <c r="AU499" s="230" t="s">
        <v>151</v>
      </c>
      <c r="AY499" s="18" t="s">
        <v>142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151</v>
      </c>
      <c r="BK499" s="231">
        <f>ROUND(I499*H499,2)</f>
        <v>0</v>
      </c>
      <c r="BL499" s="18" t="s">
        <v>150</v>
      </c>
      <c r="BM499" s="230" t="s">
        <v>533</v>
      </c>
    </row>
    <row r="500" s="13" customFormat="1">
      <c r="A500" s="13"/>
      <c r="B500" s="232"/>
      <c r="C500" s="233"/>
      <c r="D500" s="234" t="s">
        <v>153</v>
      </c>
      <c r="E500" s="235" t="s">
        <v>1</v>
      </c>
      <c r="F500" s="236" t="s">
        <v>534</v>
      </c>
      <c r="G500" s="233"/>
      <c r="H500" s="235" t="s">
        <v>1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153</v>
      </c>
      <c r="AU500" s="242" t="s">
        <v>151</v>
      </c>
      <c r="AV500" s="13" t="s">
        <v>85</v>
      </c>
      <c r="AW500" s="13" t="s">
        <v>32</v>
      </c>
      <c r="AX500" s="13" t="s">
        <v>77</v>
      </c>
      <c r="AY500" s="242" t="s">
        <v>142</v>
      </c>
    </row>
    <row r="501" s="14" customFormat="1">
      <c r="A501" s="14"/>
      <c r="B501" s="243"/>
      <c r="C501" s="244"/>
      <c r="D501" s="234" t="s">
        <v>153</v>
      </c>
      <c r="E501" s="245" t="s">
        <v>1</v>
      </c>
      <c r="F501" s="246" t="s">
        <v>535</v>
      </c>
      <c r="G501" s="244"/>
      <c r="H501" s="247">
        <v>0.59999999999999998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153</v>
      </c>
      <c r="AU501" s="253" t="s">
        <v>151</v>
      </c>
      <c r="AV501" s="14" t="s">
        <v>151</v>
      </c>
      <c r="AW501" s="14" t="s">
        <v>32</v>
      </c>
      <c r="AX501" s="14" t="s">
        <v>77</v>
      </c>
      <c r="AY501" s="253" t="s">
        <v>142</v>
      </c>
    </row>
    <row r="502" s="13" customFormat="1">
      <c r="A502" s="13"/>
      <c r="B502" s="232"/>
      <c r="C502" s="233"/>
      <c r="D502" s="234" t="s">
        <v>153</v>
      </c>
      <c r="E502" s="235" t="s">
        <v>1</v>
      </c>
      <c r="F502" s="236" t="s">
        <v>536</v>
      </c>
      <c r="G502" s="233"/>
      <c r="H502" s="235" t="s">
        <v>1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153</v>
      </c>
      <c r="AU502" s="242" t="s">
        <v>151</v>
      </c>
      <c r="AV502" s="13" t="s">
        <v>85</v>
      </c>
      <c r="AW502" s="13" t="s">
        <v>32</v>
      </c>
      <c r="AX502" s="13" t="s">
        <v>77</v>
      </c>
      <c r="AY502" s="242" t="s">
        <v>142</v>
      </c>
    </row>
    <row r="503" s="14" customFormat="1">
      <c r="A503" s="14"/>
      <c r="B503" s="243"/>
      <c r="C503" s="244"/>
      <c r="D503" s="234" t="s">
        <v>153</v>
      </c>
      <c r="E503" s="245" t="s">
        <v>1</v>
      </c>
      <c r="F503" s="246" t="s">
        <v>535</v>
      </c>
      <c r="G503" s="244"/>
      <c r="H503" s="247">
        <v>0.59999999999999998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153</v>
      </c>
      <c r="AU503" s="253" t="s">
        <v>151</v>
      </c>
      <c r="AV503" s="14" t="s">
        <v>151</v>
      </c>
      <c r="AW503" s="14" t="s">
        <v>32</v>
      </c>
      <c r="AX503" s="14" t="s">
        <v>77</v>
      </c>
      <c r="AY503" s="253" t="s">
        <v>142</v>
      </c>
    </row>
    <row r="504" s="13" customFormat="1">
      <c r="A504" s="13"/>
      <c r="B504" s="232"/>
      <c r="C504" s="233"/>
      <c r="D504" s="234" t="s">
        <v>153</v>
      </c>
      <c r="E504" s="235" t="s">
        <v>1</v>
      </c>
      <c r="F504" s="236" t="s">
        <v>537</v>
      </c>
      <c r="G504" s="233"/>
      <c r="H504" s="235" t="s">
        <v>1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153</v>
      </c>
      <c r="AU504" s="242" t="s">
        <v>151</v>
      </c>
      <c r="AV504" s="13" t="s">
        <v>85</v>
      </c>
      <c r="AW504" s="13" t="s">
        <v>32</v>
      </c>
      <c r="AX504" s="13" t="s">
        <v>77</v>
      </c>
      <c r="AY504" s="242" t="s">
        <v>142</v>
      </c>
    </row>
    <row r="505" s="14" customFormat="1">
      <c r="A505" s="14"/>
      <c r="B505" s="243"/>
      <c r="C505" s="244"/>
      <c r="D505" s="234" t="s">
        <v>153</v>
      </c>
      <c r="E505" s="245" t="s">
        <v>1</v>
      </c>
      <c r="F505" s="246" t="s">
        <v>538</v>
      </c>
      <c r="G505" s="244"/>
      <c r="H505" s="247">
        <v>1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153</v>
      </c>
      <c r="AU505" s="253" t="s">
        <v>151</v>
      </c>
      <c r="AV505" s="14" t="s">
        <v>151</v>
      </c>
      <c r="AW505" s="14" t="s">
        <v>32</v>
      </c>
      <c r="AX505" s="14" t="s">
        <v>77</v>
      </c>
      <c r="AY505" s="253" t="s">
        <v>142</v>
      </c>
    </row>
    <row r="506" s="15" customFormat="1">
      <c r="A506" s="15"/>
      <c r="B506" s="254"/>
      <c r="C506" s="255"/>
      <c r="D506" s="234" t="s">
        <v>153</v>
      </c>
      <c r="E506" s="256" t="s">
        <v>1</v>
      </c>
      <c r="F506" s="257" t="s">
        <v>158</v>
      </c>
      <c r="G506" s="255"/>
      <c r="H506" s="258">
        <v>2.2000000000000002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4" t="s">
        <v>153</v>
      </c>
      <c r="AU506" s="264" t="s">
        <v>151</v>
      </c>
      <c r="AV506" s="15" t="s">
        <v>150</v>
      </c>
      <c r="AW506" s="15" t="s">
        <v>32</v>
      </c>
      <c r="AX506" s="15" t="s">
        <v>85</v>
      </c>
      <c r="AY506" s="264" t="s">
        <v>142</v>
      </c>
    </row>
    <row r="507" s="2" customFormat="1" ht="24.15" customHeight="1">
      <c r="A507" s="39"/>
      <c r="B507" s="40"/>
      <c r="C507" s="219" t="s">
        <v>539</v>
      </c>
      <c r="D507" s="219" t="s">
        <v>145</v>
      </c>
      <c r="E507" s="220" t="s">
        <v>540</v>
      </c>
      <c r="F507" s="221" t="s">
        <v>541</v>
      </c>
      <c r="G507" s="222" t="s">
        <v>148</v>
      </c>
      <c r="H507" s="223">
        <v>1.44</v>
      </c>
      <c r="I507" s="224"/>
      <c r="J507" s="225">
        <f>ROUND(I507*H507,2)</f>
        <v>0</v>
      </c>
      <c r="K507" s="221" t="s">
        <v>149</v>
      </c>
      <c r="L507" s="45"/>
      <c r="M507" s="226" t="s">
        <v>1</v>
      </c>
      <c r="N507" s="227" t="s">
        <v>43</v>
      </c>
      <c r="O507" s="92"/>
      <c r="P507" s="228">
        <f>O507*H507</f>
        <v>0</v>
      </c>
      <c r="Q507" s="228">
        <v>0</v>
      </c>
      <c r="R507" s="228">
        <f>Q507*H507</f>
        <v>0</v>
      </c>
      <c r="S507" s="228">
        <v>0.031</v>
      </c>
      <c r="T507" s="229">
        <f>S507*H507</f>
        <v>0.044639999999999999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150</v>
      </c>
      <c r="AT507" s="230" t="s">
        <v>145</v>
      </c>
      <c r="AU507" s="230" t="s">
        <v>151</v>
      </c>
      <c r="AY507" s="18" t="s">
        <v>142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151</v>
      </c>
      <c r="BK507" s="231">
        <f>ROUND(I507*H507,2)</f>
        <v>0</v>
      </c>
      <c r="BL507" s="18" t="s">
        <v>150</v>
      </c>
      <c r="BM507" s="230" t="s">
        <v>542</v>
      </c>
    </row>
    <row r="508" s="13" customFormat="1">
      <c r="A508" s="13"/>
      <c r="B508" s="232"/>
      <c r="C508" s="233"/>
      <c r="D508" s="234" t="s">
        <v>153</v>
      </c>
      <c r="E508" s="235" t="s">
        <v>1</v>
      </c>
      <c r="F508" s="236" t="s">
        <v>543</v>
      </c>
      <c r="G508" s="233"/>
      <c r="H508" s="235" t="s">
        <v>1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153</v>
      </c>
      <c r="AU508" s="242" t="s">
        <v>151</v>
      </c>
      <c r="AV508" s="13" t="s">
        <v>85</v>
      </c>
      <c r="AW508" s="13" t="s">
        <v>32</v>
      </c>
      <c r="AX508" s="13" t="s">
        <v>77</v>
      </c>
      <c r="AY508" s="242" t="s">
        <v>142</v>
      </c>
    </row>
    <row r="509" s="14" customFormat="1">
      <c r="A509" s="14"/>
      <c r="B509" s="243"/>
      <c r="C509" s="244"/>
      <c r="D509" s="234" t="s">
        <v>153</v>
      </c>
      <c r="E509" s="245" t="s">
        <v>1</v>
      </c>
      <c r="F509" s="246" t="s">
        <v>544</v>
      </c>
      <c r="G509" s="244"/>
      <c r="H509" s="247">
        <v>1.44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153</v>
      </c>
      <c r="AU509" s="253" t="s">
        <v>151</v>
      </c>
      <c r="AV509" s="14" t="s">
        <v>151</v>
      </c>
      <c r="AW509" s="14" t="s">
        <v>32</v>
      </c>
      <c r="AX509" s="14" t="s">
        <v>85</v>
      </c>
      <c r="AY509" s="253" t="s">
        <v>142</v>
      </c>
    </row>
    <row r="510" s="2" customFormat="1" ht="24.15" customHeight="1">
      <c r="A510" s="39"/>
      <c r="B510" s="40"/>
      <c r="C510" s="219" t="s">
        <v>545</v>
      </c>
      <c r="D510" s="219" t="s">
        <v>145</v>
      </c>
      <c r="E510" s="220" t="s">
        <v>546</v>
      </c>
      <c r="F510" s="221" t="s">
        <v>547</v>
      </c>
      <c r="G510" s="222" t="s">
        <v>148</v>
      </c>
      <c r="H510" s="223">
        <v>6.4800000000000004</v>
      </c>
      <c r="I510" s="224"/>
      <c r="J510" s="225">
        <f>ROUND(I510*H510,2)</f>
        <v>0</v>
      </c>
      <c r="K510" s="221" t="s">
        <v>149</v>
      </c>
      <c r="L510" s="45"/>
      <c r="M510" s="226" t="s">
        <v>1</v>
      </c>
      <c r="N510" s="227" t="s">
        <v>43</v>
      </c>
      <c r="O510" s="92"/>
      <c r="P510" s="228">
        <f>O510*H510</f>
        <v>0</v>
      </c>
      <c r="Q510" s="228">
        <v>0</v>
      </c>
      <c r="R510" s="228">
        <f>Q510*H510</f>
        <v>0</v>
      </c>
      <c r="S510" s="228">
        <v>0.027</v>
      </c>
      <c r="T510" s="229">
        <f>S510*H510</f>
        <v>0.17496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0" t="s">
        <v>150</v>
      </c>
      <c r="AT510" s="230" t="s">
        <v>145</v>
      </c>
      <c r="AU510" s="230" t="s">
        <v>151</v>
      </c>
      <c r="AY510" s="18" t="s">
        <v>142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8" t="s">
        <v>151</v>
      </c>
      <c r="BK510" s="231">
        <f>ROUND(I510*H510,2)</f>
        <v>0</v>
      </c>
      <c r="BL510" s="18" t="s">
        <v>150</v>
      </c>
      <c r="BM510" s="230" t="s">
        <v>548</v>
      </c>
    </row>
    <row r="511" s="13" customFormat="1">
      <c r="A511" s="13"/>
      <c r="B511" s="232"/>
      <c r="C511" s="233"/>
      <c r="D511" s="234" t="s">
        <v>153</v>
      </c>
      <c r="E511" s="235" t="s">
        <v>1</v>
      </c>
      <c r="F511" s="236" t="s">
        <v>381</v>
      </c>
      <c r="G511" s="233"/>
      <c r="H511" s="235" t="s">
        <v>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153</v>
      </c>
      <c r="AU511" s="242" t="s">
        <v>151</v>
      </c>
      <c r="AV511" s="13" t="s">
        <v>85</v>
      </c>
      <c r="AW511" s="13" t="s">
        <v>32</v>
      </c>
      <c r="AX511" s="13" t="s">
        <v>77</v>
      </c>
      <c r="AY511" s="242" t="s">
        <v>142</v>
      </c>
    </row>
    <row r="512" s="14" customFormat="1">
      <c r="A512" s="14"/>
      <c r="B512" s="243"/>
      <c r="C512" s="244"/>
      <c r="D512" s="234" t="s">
        <v>153</v>
      </c>
      <c r="E512" s="245" t="s">
        <v>1</v>
      </c>
      <c r="F512" s="246" t="s">
        <v>549</v>
      </c>
      <c r="G512" s="244"/>
      <c r="H512" s="247">
        <v>6.4800000000000004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153</v>
      </c>
      <c r="AU512" s="253" t="s">
        <v>151</v>
      </c>
      <c r="AV512" s="14" t="s">
        <v>151</v>
      </c>
      <c r="AW512" s="14" t="s">
        <v>32</v>
      </c>
      <c r="AX512" s="14" t="s">
        <v>85</v>
      </c>
      <c r="AY512" s="253" t="s">
        <v>142</v>
      </c>
    </row>
    <row r="513" s="2" customFormat="1" ht="24.15" customHeight="1">
      <c r="A513" s="39"/>
      <c r="B513" s="40"/>
      <c r="C513" s="219" t="s">
        <v>550</v>
      </c>
      <c r="D513" s="219" t="s">
        <v>145</v>
      </c>
      <c r="E513" s="220" t="s">
        <v>551</v>
      </c>
      <c r="F513" s="221" t="s">
        <v>552</v>
      </c>
      <c r="G513" s="222" t="s">
        <v>148</v>
      </c>
      <c r="H513" s="223">
        <v>7.3700000000000001</v>
      </c>
      <c r="I513" s="224"/>
      <c r="J513" s="225">
        <f>ROUND(I513*H513,2)</f>
        <v>0</v>
      </c>
      <c r="K513" s="221" t="s">
        <v>149</v>
      </c>
      <c r="L513" s="45"/>
      <c r="M513" s="226" t="s">
        <v>1</v>
      </c>
      <c r="N513" s="227" t="s">
        <v>43</v>
      </c>
      <c r="O513" s="92"/>
      <c r="P513" s="228">
        <f>O513*H513</f>
        <v>0</v>
      </c>
      <c r="Q513" s="228">
        <v>0</v>
      </c>
      <c r="R513" s="228">
        <f>Q513*H513</f>
        <v>0</v>
      </c>
      <c r="S513" s="228">
        <v>0.023</v>
      </c>
      <c r="T513" s="229">
        <f>S513*H513</f>
        <v>0.16950999999999999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0" t="s">
        <v>150</v>
      </c>
      <c r="AT513" s="230" t="s">
        <v>145</v>
      </c>
      <c r="AU513" s="230" t="s">
        <v>151</v>
      </c>
      <c r="AY513" s="18" t="s">
        <v>142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8" t="s">
        <v>151</v>
      </c>
      <c r="BK513" s="231">
        <f>ROUND(I513*H513,2)</f>
        <v>0</v>
      </c>
      <c r="BL513" s="18" t="s">
        <v>150</v>
      </c>
      <c r="BM513" s="230" t="s">
        <v>553</v>
      </c>
    </row>
    <row r="514" s="13" customFormat="1">
      <c r="A514" s="13"/>
      <c r="B514" s="232"/>
      <c r="C514" s="233"/>
      <c r="D514" s="234" t="s">
        <v>153</v>
      </c>
      <c r="E514" s="235" t="s">
        <v>1</v>
      </c>
      <c r="F514" s="236" t="s">
        <v>543</v>
      </c>
      <c r="G514" s="233"/>
      <c r="H514" s="235" t="s">
        <v>1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153</v>
      </c>
      <c r="AU514" s="242" t="s">
        <v>151</v>
      </c>
      <c r="AV514" s="13" t="s">
        <v>85</v>
      </c>
      <c r="AW514" s="13" t="s">
        <v>32</v>
      </c>
      <c r="AX514" s="13" t="s">
        <v>77</v>
      </c>
      <c r="AY514" s="242" t="s">
        <v>142</v>
      </c>
    </row>
    <row r="515" s="14" customFormat="1">
      <c r="A515" s="14"/>
      <c r="B515" s="243"/>
      <c r="C515" s="244"/>
      <c r="D515" s="234" t="s">
        <v>153</v>
      </c>
      <c r="E515" s="245" t="s">
        <v>1</v>
      </c>
      <c r="F515" s="246" t="s">
        <v>554</v>
      </c>
      <c r="G515" s="244"/>
      <c r="H515" s="247">
        <v>7.3700000000000001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153</v>
      </c>
      <c r="AU515" s="253" t="s">
        <v>151</v>
      </c>
      <c r="AV515" s="14" t="s">
        <v>151</v>
      </c>
      <c r="AW515" s="14" t="s">
        <v>32</v>
      </c>
      <c r="AX515" s="14" t="s">
        <v>85</v>
      </c>
      <c r="AY515" s="253" t="s">
        <v>142</v>
      </c>
    </row>
    <row r="516" s="2" customFormat="1" ht="21.75" customHeight="1">
      <c r="A516" s="39"/>
      <c r="B516" s="40"/>
      <c r="C516" s="219" t="s">
        <v>555</v>
      </c>
      <c r="D516" s="219" t="s">
        <v>145</v>
      </c>
      <c r="E516" s="220" t="s">
        <v>556</v>
      </c>
      <c r="F516" s="221" t="s">
        <v>557</v>
      </c>
      <c r="G516" s="222" t="s">
        <v>148</v>
      </c>
      <c r="H516" s="223">
        <v>70.400000000000006</v>
      </c>
      <c r="I516" s="224"/>
      <c r="J516" s="225">
        <f>ROUND(I516*H516,2)</f>
        <v>0</v>
      </c>
      <c r="K516" s="221" t="s">
        <v>149</v>
      </c>
      <c r="L516" s="45"/>
      <c r="M516" s="226" t="s">
        <v>1</v>
      </c>
      <c r="N516" s="227" t="s">
        <v>43</v>
      </c>
      <c r="O516" s="92"/>
      <c r="P516" s="228">
        <f>O516*H516</f>
        <v>0</v>
      </c>
      <c r="Q516" s="228">
        <v>0</v>
      </c>
      <c r="R516" s="228">
        <f>Q516*H516</f>
        <v>0</v>
      </c>
      <c r="S516" s="228">
        <v>0.075999999999999998</v>
      </c>
      <c r="T516" s="229">
        <f>S516*H516</f>
        <v>5.3504000000000005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0" t="s">
        <v>150</v>
      </c>
      <c r="AT516" s="230" t="s">
        <v>145</v>
      </c>
      <c r="AU516" s="230" t="s">
        <v>151</v>
      </c>
      <c r="AY516" s="18" t="s">
        <v>142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18" t="s">
        <v>151</v>
      </c>
      <c r="BK516" s="231">
        <f>ROUND(I516*H516,2)</f>
        <v>0</v>
      </c>
      <c r="BL516" s="18" t="s">
        <v>150</v>
      </c>
      <c r="BM516" s="230" t="s">
        <v>558</v>
      </c>
    </row>
    <row r="517" s="13" customFormat="1">
      <c r="A517" s="13"/>
      <c r="B517" s="232"/>
      <c r="C517" s="233"/>
      <c r="D517" s="234" t="s">
        <v>153</v>
      </c>
      <c r="E517" s="235" t="s">
        <v>1</v>
      </c>
      <c r="F517" s="236" t="s">
        <v>163</v>
      </c>
      <c r="G517" s="233"/>
      <c r="H517" s="235" t="s">
        <v>1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153</v>
      </c>
      <c r="AU517" s="242" t="s">
        <v>151</v>
      </c>
      <c r="AV517" s="13" t="s">
        <v>85</v>
      </c>
      <c r="AW517" s="13" t="s">
        <v>32</v>
      </c>
      <c r="AX517" s="13" t="s">
        <v>77</v>
      </c>
      <c r="AY517" s="242" t="s">
        <v>142</v>
      </c>
    </row>
    <row r="518" s="14" customFormat="1">
      <c r="A518" s="14"/>
      <c r="B518" s="243"/>
      <c r="C518" s="244"/>
      <c r="D518" s="234" t="s">
        <v>153</v>
      </c>
      <c r="E518" s="245" t="s">
        <v>1</v>
      </c>
      <c r="F518" s="246" t="s">
        <v>559</v>
      </c>
      <c r="G518" s="244"/>
      <c r="H518" s="247">
        <v>28.800000000000001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153</v>
      </c>
      <c r="AU518" s="253" t="s">
        <v>151</v>
      </c>
      <c r="AV518" s="14" t="s">
        <v>151</v>
      </c>
      <c r="AW518" s="14" t="s">
        <v>32</v>
      </c>
      <c r="AX518" s="14" t="s">
        <v>77</v>
      </c>
      <c r="AY518" s="253" t="s">
        <v>142</v>
      </c>
    </row>
    <row r="519" s="13" customFormat="1">
      <c r="A519" s="13"/>
      <c r="B519" s="232"/>
      <c r="C519" s="233"/>
      <c r="D519" s="234" t="s">
        <v>153</v>
      </c>
      <c r="E519" s="235" t="s">
        <v>1</v>
      </c>
      <c r="F519" s="236" t="s">
        <v>165</v>
      </c>
      <c r="G519" s="233"/>
      <c r="H519" s="235" t="s">
        <v>1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153</v>
      </c>
      <c r="AU519" s="242" t="s">
        <v>151</v>
      </c>
      <c r="AV519" s="13" t="s">
        <v>85</v>
      </c>
      <c r="AW519" s="13" t="s">
        <v>32</v>
      </c>
      <c r="AX519" s="13" t="s">
        <v>77</v>
      </c>
      <c r="AY519" s="242" t="s">
        <v>142</v>
      </c>
    </row>
    <row r="520" s="14" customFormat="1">
      <c r="A520" s="14"/>
      <c r="B520" s="243"/>
      <c r="C520" s="244"/>
      <c r="D520" s="234" t="s">
        <v>153</v>
      </c>
      <c r="E520" s="245" t="s">
        <v>1</v>
      </c>
      <c r="F520" s="246" t="s">
        <v>560</v>
      </c>
      <c r="G520" s="244"/>
      <c r="H520" s="247">
        <v>40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153</v>
      </c>
      <c r="AU520" s="253" t="s">
        <v>151</v>
      </c>
      <c r="AV520" s="14" t="s">
        <v>151</v>
      </c>
      <c r="AW520" s="14" t="s">
        <v>32</v>
      </c>
      <c r="AX520" s="14" t="s">
        <v>77</v>
      </c>
      <c r="AY520" s="253" t="s">
        <v>142</v>
      </c>
    </row>
    <row r="521" s="13" customFormat="1">
      <c r="A521" s="13"/>
      <c r="B521" s="232"/>
      <c r="C521" s="233"/>
      <c r="D521" s="234" t="s">
        <v>153</v>
      </c>
      <c r="E521" s="235" t="s">
        <v>1</v>
      </c>
      <c r="F521" s="236" t="s">
        <v>208</v>
      </c>
      <c r="G521" s="233"/>
      <c r="H521" s="235" t="s">
        <v>1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153</v>
      </c>
      <c r="AU521" s="242" t="s">
        <v>151</v>
      </c>
      <c r="AV521" s="13" t="s">
        <v>85</v>
      </c>
      <c r="AW521" s="13" t="s">
        <v>32</v>
      </c>
      <c r="AX521" s="13" t="s">
        <v>77</v>
      </c>
      <c r="AY521" s="242" t="s">
        <v>142</v>
      </c>
    </row>
    <row r="522" s="14" customFormat="1">
      <c r="A522" s="14"/>
      <c r="B522" s="243"/>
      <c r="C522" s="244"/>
      <c r="D522" s="234" t="s">
        <v>153</v>
      </c>
      <c r="E522" s="245" t="s">
        <v>1</v>
      </c>
      <c r="F522" s="246" t="s">
        <v>561</v>
      </c>
      <c r="G522" s="244"/>
      <c r="H522" s="247">
        <v>1.6000000000000001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153</v>
      </c>
      <c r="AU522" s="253" t="s">
        <v>151</v>
      </c>
      <c r="AV522" s="14" t="s">
        <v>151</v>
      </c>
      <c r="AW522" s="14" t="s">
        <v>32</v>
      </c>
      <c r="AX522" s="14" t="s">
        <v>77</v>
      </c>
      <c r="AY522" s="253" t="s">
        <v>142</v>
      </c>
    </row>
    <row r="523" s="15" customFormat="1">
      <c r="A523" s="15"/>
      <c r="B523" s="254"/>
      <c r="C523" s="255"/>
      <c r="D523" s="234" t="s">
        <v>153</v>
      </c>
      <c r="E523" s="256" t="s">
        <v>1</v>
      </c>
      <c r="F523" s="257" t="s">
        <v>158</v>
      </c>
      <c r="G523" s="255"/>
      <c r="H523" s="258">
        <v>70.400000000000006</v>
      </c>
      <c r="I523" s="259"/>
      <c r="J523" s="255"/>
      <c r="K523" s="255"/>
      <c r="L523" s="260"/>
      <c r="M523" s="261"/>
      <c r="N523" s="262"/>
      <c r="O523" s="262"/>
      <c r="P523" s="262"/>
      <c r="Q523" s="262"/>
      <c r="R523" s="262"/>
      <c r="S523" s="262"/>
      <c r="T523" s="263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4" t="s">
        <v>153</v>
      </c>
      <c r="AU523" s="264" t="s">
        <v>151</v>
      </c>
      <c r="AV523" s="15" t="s">
        <v>150</v>
      </c>
      <c r="AW523" s="15" t="s">
        <v>32</v>
      </c>
      <c r="AX523" s="15" t="s">
        <v>85</v>
      </c>
      <c r="AY523" s="264" t="s">
        <v>142</v>
      </c>
    </row>
    <row r="524" s="2" customFormat="1" ht="24.15" customHeight="1">
      <c r="A524" s="39"/>
      <c r="B524" s="40"/>
      <c r="C524" s="219" t="s">
        <v>562</v>
      </c>
      <c r="D524" s="219" t="s">
        <v>145</v>
      </c>
      <c r="E524" s="220" t="s">
        <v>563</v>
      </c>
      <c r="F524" s="221" t="s">
        <v>564</v>
      </c>
      <c r="G524" s="222" t="s">
        <v>148</v>
      </c>
      <c r="H524" s="223">
        <v>3.7999999999999998</v>
      </c>
      <c r="I524" s="224"/>
      <c r="J524" s="225">
        <f>ROUND(I524*H524,2)</f>
        <v>0</v>
      </c>
      <c r="K524" s="221" t="s">
        <v>149</v>
      </c>
      <c r="L524" s="45"/>
      <c r="M524" s="226" t="s">
        <v>1</v>
      </c>
      <c r="N524" s="227" t="s">
        <v>43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0.27000000000000002</v>
      </c>
      <c r="T524" s="229">
        <f>S524*H524</f>
        <v>1.026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150</v>
      </c>
      <c r="AT524" s="230" t="s">
        <v>145</v>
      </c>
      <c r="AU524" s="230" t="s">
        <v>151</v>
      </c>
      <c r="AY524" s="18" t="s">
        <v>142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151</v>
      </c>
      <c r="BK524" s="231">
        <f>ROUND(I524*H524,2)</f>
        <v>0</v>
      </c>
      <c r="BL524" s="18" t="s">
        <v>150</v>
      </c>
      <c r="BM524" s="230" t="s">
        <v>565</v>
      </c>
    </row>
    <row r="525" s="13" customFormat="1">
      <c r="A525" s="13"/>
      <c r="B525" s="232"/>
      <c r="C525" s="233"/>
      <c r="D525" s="234" t="s">
        <v>153</v>
      </c>
      <c r="E525" s="235" t="s">
        <v>1</v>
      </c>
      <c r="F525" s="236" t="s">
        <v>163</v>
      </c>
      <c r="G525" s="233"/>
      <c r="H525" s="235" t="s">
        <v>1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153</v>
      </c>
      <c r="AU525" s="242" t="s">
        <v>151</v>
      </c>
      <c r="AV525" s="13" t="s">
        <v>85</v>
      </c>
      <c r="AW525" s="13" t="s">
        <v>32</v>
      </c>
      <c r="AX525" s="13" t="s">
        <v>77</v>
      </c>
      <c r="AY525" s="242" t="s">
        <v>142</v>
      </c>
    </row>
    <row r="526" s="14" customFormat="1">
      <c r="A526" s="14"/>
      <c r="B526" s="243"/>
      <c r="C526" s="244"/>
      <c r="D526" s="234" t="s">
        <v>153</v>
      </c>
      <c r="E526" s="245" t="s">
        <v>1</v>
      </c>
      <c r="F526" s="246" t="s">
        <v>566</v>
      </c>
      <c r="G526" s="244"/>
      <c r="H526" s="247">
        <v>3.7999999999999998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153</v>
      </c>
      <c r="AU526" s="253" t="s">
        <v>151</v>
      </c>
      <c r="AV526" s="14" t="s">
        <v>151</v>
      </c>
      <c r="AW526" s="14" t="s">
        <v>32</v>
      </c>
      <c r="AX526" s="14" t="s">
        <v>85</v>
      </c>
      <c r="AY526" s="253" t="s">
        <v>142</v>
      </c>
    </row>
    <row r="527" s="2" customFormat="1" ht="24.15" customHeight="1">
      <c r="A527" s="39"/>
      <c r="B527" s="40"/>
      <c r="C527" s="219" t="s">
        <v>567</v>
      </c>
      <c r="D527" s="219" t="s">
        <v>145</v>
      </c>
      <c r="E527" s="220" t="s">
        <v>568</v>
      </c>
      <c r="F527" s="221" t="s">
        <v>569</v>
      </c>
      <c r="G527" s="222" t="s">
        <v>495</v>
      </c>
      <c r="H527" s="223">
        <v>0.81499999999999995</v>
      </c>
      <c r="I527" s="224"/>
      <c r="J527" s="225">
        <f>ROUND(I527*H527,2)</f>
        <v>0</v>
      </c>
      <c r="K527" s="221" t="s">
        <v>149</v>
      </c>
      <c r="L527" s="45"/>
      <c r="M527" s="226" t="s">
        <v>1</v>
      </c>
      <c r="N527" s="227" t="s">
        <v>43</v>
      </c>
      <c r="O527" s="92"/>
      <c r="P527" s="228">
        <f>O527*H527</f>
        <v>0</v>
      </c>
      <c r="Q527" s="228">
        <v>0</v>
      </c>
      <c r="R527" s="228">
        <f>Q527*H527</f>
        <v>0</v>
      </c>
      <c r="S527" s="228">
        <v>1.8</v>
      </c>
      <c r="T527" s="229">
        <f>S527*H527</f>
        <v>1.4669999999999999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150</v>
      </c>
      <c r="AT527" s="230" t="s">
        <v>145</v>
      </c>
      <c r="AU527" s="230" t="s">
        <v>151</v>
      </c>
      <c r="AY527" s="18" t="s">
        <v>142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151</v>
      </c>
      <c r="BK527" s="231">
        <f>ROUND(I527*H527,2)</f>
        <v>0</v>
      </c>
      <c r="BL527" s="18" t="s">
        <v>150</v>
      </c>
      <c r="BM527" s="230" t="s">
        <v>570</v>
      </c>
    </row>
    <row r="528" s="13" customFormat="1">
      <c r="A528" s="13"/>
      <c r="B528" s="232"/>
      <c r="C528" s="233"/>
      <c r="D528" s="234" t="s">
        <v>153</v>
      </c>
      <c r="E528" s="235" t="s">
        <v>1</v>
      </c>
      <c r="F528" s="236" t="s">
        <v>571</v>
      </c>
      <c r="G528" s="233"/>
      <c r="H528" s="235" t="s">
        <v>1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153</v>
      </c>
      <c r="AU528" s="242" t="s">
        <v>151</v>
      </c>
      <c r="AV528" s="13" t="s">
        <v>85</v>
      </c>
      <c r="AW528" s="13" t="s">
        <v>32</v>
      </c>
      <c r="AX528" s="13" t="s">
        <v>77</v>
      </c>
      <c r="AY528" s="242" t="s">
        <v>142</v>
      </c>
    </row>
    <row r="529" s="14" customFormat="1">
      <c r="A529" s="14"/>
      <c r="B529" s="243"/>
      <c r="C529" s="244"/>
      <c r="D529" s="234" t="s">
        <v>153</v>
      </c>
      <c r="E529" s="245" t="s">
        <v>1</v>
      </c>
      <c r="F529" s="246" t="s">
        <v>572</v>
      </c>
      <c r="G529" s="244"/>
      <c r="H529" s="247">
        <v>0.45000000000000001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153</v>
      </c>
      <c r="AU529" s="253" t="s">
        <v>151</v>
      </c>
      <c r="AV529" s="14" t="s">
        <v>151</v>
      </c>
      <c r="AW529" s="14" t="s">
        <v>32</v>
      </c>
      <c r="AX529" s="14" t="s">
        <v>77</v>
      </c>
      <c r="AY529" s="253" t="s">
        <v>142</v>
      </c>
    </row>
    <row r="530" s="13" customFormat="1">
      <c r="A530" s="13"/>
      <c r="B530" s="232"/>
      <c r="C530" s="233"/>
      <c r="D530" s="234" t="s">
        <v>153</v>
      </c>
      <c r="E530" s="235" t="s">
        <v>1</v>
      </c>
      <c r="F530" s="236" t="s">
        <v>187</v>
      </c>
      <c r="G530" s="233"/>
      <c r="H530" s="235" t="s">
        <v>1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153</v>
      </c>
      <c r="AU530" s="242" t="s">
        <v>151</v>
      </c>
      <c r="AV530" s="13" t="s">
        <v>85</v>
      </c>
      <c r="AW530" s="13" t="s">
        <v>32</v>
      </c>
      <c r="AX530" s="13" t="s">
        <v>77</v>
      </c>
      <c r="AY530" s="242" t="s">
        <v>142</v>
      </c>
    </row>
    <row r="531" s="14" customFormat="1">
      <c r="A531" s="14"/>
      <c r="B531" s="243"/>
      <c r="C531" s="244"/>
      <c r="D531" s="234" t="s">
        <v>153</v>
      </c>
      <c r="E531" s="245" t="s">
        <v>1</v>
      </c>
      <c r="F531" s="246" t="s">
        <v>573</v>
      </c>
      <c r="G531" s="244"/>
      <c r="H531" s="247">
        <v>0.36499999999999999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153</v>
      </c>
      <c r="AU531" s="253" t="s">
        <v>151</v>
      </c>
      <c r="AV531" s="14" t="s">
        <v>151</v>
      </c>
      <c r="AW531" s="14" t="s">
        <v>32</v>
      </c>
      <c r="AX531" s="14" t="s">
        <v>77</v>
      </c>
      <c r="AY531" s="253" t="s">
        <v>142</v>
      </c>
    </row>
    <row r="532" s="15" customFormat="1">
      <c r="A532" s="15"/>
      <c r="B532" s="254"/>
      <c r="C532" s="255"/>
      <c r="D532" s="234" t="s">
        <v>153</v>
      </c>
      <c r="E532" s="256" t="s">
        <v>1</v>
      </c>
      <c r="F532" s="257" t="s">
        <v>158</v>
      </c>
      <c r="G532" s="255"/>
      <c r="H532" s="258">
        <v>0.81499999999999995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4" t="s">
        <v>153</v>
      </c>
      <c r="AU532" s="264" t="s">
        <v>151</v>
      </c>
      <c r="AV532" s="15" t="s">
        <v>150</v>
      </c>
      <c r="AW532" s="15" t="s">
        <v>32</v>
      </c>
      <c r="AX532" s="15" t="s">
        <v>85</v>
      </c>
      <c r="AY532" s="264" t="s">
        <v>142</v>
      </c>
    </row>
    <row r="533" s="2" customFormat="1" ht="24.15" customHeight="1">
      <c r="A533" s="39"/>
      <c r="B533" s="40"/>
      <c r="C533" s="219" t="s">
        <v>574</v>
      </c>
      <c r="D533" s="219" t="s">
        <v>145</v>
      </c>
      <c r="E533" s="220" t="s">
        <v>575</v>
      </c>
      <c r="F533" s="221" t="s">
        <v>576</v>
      </c>
      <c r="G533" s="222" t="s">
        <v>220</v>
      </c>
      <c r="H533" s="223">
        <v>18</v>
      </c>
      <c r="I533" s="224"/>
      <c r="J533" s="225">
        <f>ROUND(I533*H533,2)</f>
        <v>0</v>
      </c>
      <c r="K533" s="221" t="s">
        <v>149</v>
      </c>
      <c r="L533" s="45"/>
      <c r="M533" s="226" t="s">
        <v>1</v>
      </c>
      <c r="N533" s="227" t="s">
        <v>43</v>
      </c>
      <c r="O533" s="92"/>
      <c r="P533" s="228">
        <f>O533*H533</f>
        <v>0</v>
      </c>
      <c r="Q533" s="228">
        <v>0</v>
      </c>
      <c r="R533" s="228">
        <f>Q533*H533</f>
        <v>0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150</v>
      </c>
      <c r="AT533" s="230" t="s">
        <v>145</v>
      </c>
      <c r="AU533" s="230" t="s">
        <v>151</v>
      </c>
      <c r="AY533" s="18" t="s">
        <v>142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151</v>
      </c>
      <c r="BK533" s="231">
        <f>ROUND(I533*H533,2)</f>
        <v>0</v>
      </c>
      <c r="BL533" s="18" t="s">
        <v>150</v>
      </c>
      <c r="BM533" s="230" t="s">
        <v>577</v>
      </c>
    </row>
    <row r="534" s="13" customFormat="1">
      <c r="A534" s="13"/>
      <c r="B534" s="232"/>
      <c r="C534" s="233"/>
      <c r="D534" s="234" t="s">
        <v>153</v>
      </c>
      <c r="E534" s="235" t="s">
        <v>1</v>
      </c>
      <c r="F534" s="236" t="s">
        <v>420</v>
      </c>
      <c r="G534" s="233"/>
      <c r="H534" s="235" t="s">
        <v>1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153</v>
      </c>
      <c r="AU534" s="242" t="s">
        <v>151</v>
      </c>
      <c r="AV534" s="13" t="s">
        <v>85</v>
      </c>
      <c r="AW534" s="13" t="s">
        <v>32</v>
      </c>
      <c r="AX534" s="13" t="s">
        <v>77</v>
      </c>
      <c r="AY534" s="242" t="s">
        <v>142</v>
      </c>
    </row>
    <row r="535" s="14" customFormat="1">
      <c r="A535" s="14"/>
      <c r="B535" s="243"/>
      <c r="C535" s="244"/>
      <c r="D535" s="234" t="s">
        <v>153</v>
      </c>
      <c r="E535" s="245" t="s">
        <v>1</v>
      </c>
      <c r="F535" s="246" t="s">
        <v>578</v>
      </c>
      <c r="G535" s="244"/>
      <c r="H535" s="247">
        <v>18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153</v>
      </c>
      <c r="AU535" s="253" t="s">
        <v>151</v>
      </c>
      <c r="AV535" s="14" t="s">
        <v>151</v>
      </c>
      <c r="AW535" s="14" t="s">
        <v>32</v>
      </c>
      <c r="AX535" s="14" t="s">
        <v>85</v>
      </c>
      <c r="AY535" s="253" t="s">
        <v>142</v>
      </c>
    </row>
    <row r="536" s="2" customFormat="1" ht="37.8" customHeight="1">
      <c r="A536" s="39"/>
      <c r="B536" s="40"/>
      <c r="C536" s="219" t="s">
        <v>579</v>
      </c>
      <c r="D536" s="219" t="s">
        <v>145</v>
      </c>
      <c r="E536" s="220" t="s">
        <v>580</v>
      </c>
      <c r="F536" s="221" t="s">
        <v>581</v>
      </c>
      <c r="G536" s="222" t="s">
        <v>148</v>
      </c>
      <c r="H536" s="223">
        <v>290.60000000000002</v>
      </c>
      <c r="I536" s="224"/>
      <c r="J536" s="225">
        <f>ROUND(I536*H536,2)</f>
        <v>0</v>
      </c>
      <c r="K536" s="221" t="s">
        <v>149</v>
      </c>
      <c r="L536" s="45"/>
      <c r="M536" s="226" t="s">
        <v>1</v>
      </c>
      <c r="N536" s="227" t="s">
        <v>43</v>
      </c>
      <c r="O536" s="92"/>
      <c r="P536" s="228">
        <f>O536*H536</f>
        <v>0</v>
      </c>
      <c r="Q536" s="228">
        <v>0</v>
      </c>
      <c r="R536" s="228">
        <f>Q536*H536</f>
        <v>0</v>
      </c>
      <c r="S536" s="228">
        <v>0.0040000000000000001</v>
      </c>
      <c r="T536" s="229">
        <f>S536*H536</f>
        <v>1.1624000000000001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0" t="s">
        <v>150</v>
      </c>
      <c r="AT536" s="230" t="s">
        <v>145</v>
      </c>
      <c r="AU536" s="230" t="s">
        <v>151</v>
      </c>
      <c r="AY536" s="18" t="s">
        <v>142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8" t="s">
        <v>151</v>
      </c>
      <c r="BK536" s="231">
        <f>ROUND(I536*H536,2)</f>
        <v>0</v>
      </c>
      <c r="BL536" s="18" t="s">
        <v>150</v>
      </c>
      <c r="BM536" s="230" t="s">
        <v>582</v>
      </c>
    </row>
    <row r="537" s="13" customFormat="1">
      <c r="A537" s="13"/>
      <c r="B537" s="232"/>
      <c r="C537" s="233"/>
      <c r="D537" s="234" t="s">
        <v>153</v>
      </c>
      <c r="E537" s="235" t="s">
        <v>1</v>
      </c>
      <c r="F537" s="236" t="s">
        <v>163</v>
      </c>
      <c r="G537" s="233"/>
      <c r="H537" s="235" t="s">
        <v>1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153</v>
      </c>
      <c r="AU537" s="242" t="s">
        <v>151</v>
      </c>
      <c r="AV537" s="13" t="s">
        <v>85</v>
      </c>
      <c r="AW537" s="13" t="s">
        <v>32</v>
      </c>
      <c r="AX537" s="13" t="s">
        <v>77</v>
      </c>
      <c r="AY537" s="242" t="s">
        <v>142</v>
      </c>
    </row>
    <row r="538" s="13" customFormat="1">
      <c r="A538" s="13"/>
      <c r="B538" s="232"/>
      <c r="C538" s="233"/>
      <c r="D538" s="234" t="s">
        <v>153</v>
      </c>
      <c r="E538" s="235" t="s">
        <v>1</v>
      </c>
      <c r="F538" s="236" t="s">
        <v>255</v>
      </c>
      <c r="G538" s="233"/>
      <c r="H538" s="235" t="s">
        <v>1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153</v>
      </c>
      <c r="AU538" s="242" t="s">
        <v>151</v>
      </c>
      <c r="AV538" s="13" t="s">
        <v>85</v>
      </c>
      <c r="AW538" s="13" t="s">
        <v>32</v>
      </c>
      <c r="AX538" s="13" t="s">
        <v>77</v>
      </c>
      <c r="AY538" s="242" t="s">
        <v>142</v>
      </c>
    </row>
    <row r="539" s="14" customFormat="1">
      <c r="A539" s="14"/>
      <c r="B539" s="243"/>
      <c r="C539" s="244"/>
      <c r="D539" s="234" t="s">
        <v>153</v>
      </c>
      <c r="E539" s="245" t="s">
        <v>1</v>
      </c>
      <c r="F539" s="246" t="s">
        <v>256</v>
      </c>
      <c r="G539" s="244"/>
      <c r="H539" s="247">
        <v>101.88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153</v>
      </c>
      <c r="AU539" s="253" t="s">
        <v>151</v>
      </c>
      <c r="AV539" s="14" t="s">
        <v>151</v>
      </c>
      <c r="AW539" s="14" t="s">
        <v>32</v>
      </c>
      <c r="AX539" s="14" t="s">
        <v>77</v>
      </c>
      <c r="AY539" s="253" t="s">
        <v>142</v>
      </c>
    </row>
    <row r="540" s="13" customFormat="1">
      <c r="A540" s="13"/>
      <c r="B540" s="232"/>
      <c r="C540" s="233"/>
      <c r="D540" s="234" t="s">
        <v>153</v>
      </c>
      <c r="E540" s="235" t="s">
        <v>1</v>
      </c>
      <c r="F540" s="236" t="s">
        <v>257</v>
      </c>
      <c r="G540" s="233"/>
      <c r="H540" s="235" t="s">
        <v>1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153</v>
      </c>
      <c r="AU540" s="242" t="s">
        <v>151</v>
      </c>
      <c r="AV540" s="13" t="s">
        <v>85</v>
      </c>
      <c r="AW540" s="13" t="s">
        <v>32</v>
      </c>
      <c r="AX540" s="13" t="s">
        <v>77</v>
      </c>
      <c r="AY540" s="242" t="s">
        <v>142</v>
      </c>
    </row>
    <row r="541" s="13" customFormat="1">
      <c r="A541" s="13"/>
      <c r="B541" s="232"/>
      <c r="C541" s="233"/>
      <c r="D541" s="234" t="s">
        <v>153</v>
      </c>
      <c r="E541" s="235" t="s">
        <v>1</v>
      </c>
      <c r="F541" s="236" t="s">
        <v>258</v>
      </c>
      <c r="G541" s="233"/>
      <c r="H541" s="235" t="s">
        <v>1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153</v>
      </c>
      <c r="AU541" s="242" t="s">
        <v>151</v>
      </c>
      <c r="AV541" s="13" t="s">
        <v>85</v>
      </c>
      <c r="AW541" s="13" t="s">
        <v>32</v>
      </c>
      <c r="AX541" s="13" t="s">
        <v>77</v>
      </c>
      <c r="AY541" s="242" t="s">
        <v>142</v>
      </c>
    </row>
    <row r="542" s="14" customFormat="1">
      <c r="A542" s="14"/>
      <c r="B542" s="243"/>
      <c r="C542" s="244"/>
      <c r="D542" s="234" t="s">
        <v>153</v>
      </c>
      <c r="E542" s="245" t="s">
        <v>1</v>
      </c>
      <c r="F542" s="246" t="s">
        <v>259</v>
      </c>
      <c r="G542" s="244"/>
      <c r="H542" s="247">
        <v>147.84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153</v>
      </c>
      <c r="AU542" s="253" t="s">
        <v>151</v>
      </c>
      <c r="AV542" s="14" t="s">
        <v>151</v>
      </c>
      <c r="AW542" s="14" t="s">
        <v>32</v>
      </c>
      <c r="AX542" s="14" t="s">
        <v>77</v>
      </c>
      <c r="AY542" s="253" t="s">
        <v>142</v>
      </c>
    </row>
    <row r="543" s="13" customFormat="1">
      <c r="A543" s="13"/>
      <c r="B543" s="232"/>
      <c r="C543" s="233"/>
      <c r="D543" s="234" t="s">
        <v>153</v>
      </c>
      <c r="E543" s="235" t="s">
        <v>1</v>
      </c>
      <c r="F543" s="236" t="s">
        <v>208</v>
      </c>
      <c r="G543" s="233"/>
      <c r="H543" s="235" t="s">
        <v>1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153</v>
      </c>
      <c r="AU543" s="242" t="s">
        <v>151</v>
      </c>
      <c r="AV543" s="13" t="s">
        <v>85</v>
      </c>
      <c r="AW543" s="13" t="s">
        <v>32</v>
      </c>
      <c r="AX543" s="13" t="s">
        <v>77</v>
      </c>
      <c r="AY543" s="242" t="s">
        <v>142</v>
      </c>
    </row>
    <row r="544" s="13" customFormat="1">
      <c r="A544" s="13"/>
      <c r="B544" s="232"/>
      <c r="C544" s="233"/>
      <c r="D544" s="234" t="s">
        <v>153</v>
      </c>
      <c r="E544" s="235" t="s">
        <v>1</v>
      </c>
      <c r="F544" s="236" t="s">
        <v>260</v>
      </c>
      <c r="G544" s="233"/>
      <c r="H544" s="235" t="s">
        <v>1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2" t="s">
        <v>153</v>
      </c>
      <c r="AU544" s="242" t="s">
        <v>151</v>
      </c>
      <c r="AV544" s="13" t="s">
        <v>85</v>
      </c>
      <c r="AW544" s="13" t="s">
        <v>32</v>
      </c>
      <c r="AX544" s="13" t="s">
        <v>77</v>
      </c>
      <c r="AY544" s="242" t="s">
        <v>142</v>
      </c>
    </row>
    <row r="545" s="14" customFormat="1">
      <c r="A545" s="14"/>
      <c r="B545" s="243"/>
      <c r="C545" s="244"/>
      <c r="D545" s="234" t="s">
        <v>153</v>
      </c>
      <c r="E545" s="245" t="s">
        <v>1</v>
      </c>
      <c r="F545" s="246" t="s">
        <v>261</v>
      </c>
      <c r="G545" s="244"/>
      <c r="H545" s="247">
        <v>40.880000000000003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153</v>
      </c>
      <c r="AU545" s="253" t="s">
        <v>151</v>
      </c>
      <c r="AV545" s="14" t="s">
        <v>151</v>
      </c>
      <c r="AW545" s="14" t="s">
        <v>32</v>
      </c>
      <c r="AX545" s="14" t="s">
        <v>77</v>
      </c>
      <c r="AY545" s="253" t="s">
        <v>142</v>
      </c>
    </row>
    <row r="546" s="15" customFormat="1">
      <c r="A546" s="15"/>
      <c r="B546" s="254"/>
      <c r="C546" s="255"/>
      <c r="D546" s="234" t="s">
        <v>153</v>
      </c>
      <c r="E546" s="256" t="s">
        <v>1</v>
      </c>
      <c r="F546" s="257" t="s">
        <v>158</v>
      </c>
      <c r="G546" s="255"/>
      <c r="H546" s="258">
        <v>290.60000000000002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4" t="s">
        <v>153</v>
      </c>
      <c r="AU546" s="264" t="s">
        <v>151</v>
      </c>
      <c r="AV546" s="15" t="s">
        <v>150</v>
      </c>
      <c r="AW546" s="15" t="s">
        <v>32</v>
      </c>
      <c r="AX546" s="15" t="s">
        <v>85</v>
      </c>
      <c r="AY546" s="264" t="s">
        <v>142</v>
      </c>
    </row>
    <row r="547" s="2" customFormat="1" ht="37.8" customHeight="1">
      <c r="A547" s="39"/>
      <c r="B547" s="40"/>
      <c r="C547" s="219" t="s">
        <v>583</v>
      </c>
      <c r="D547" s="219" t="s">
        <v>145</v>
      </c>
      <c r="E547" s="220" t="s">
        <v>584</v>
      </c>
      <c r="F547" s="221" t="s">
        <v>585</v>
      </c>
      <c r="G547" s="222" t="s">
        <v>148</v>
      </c>
      <c r="H547" s="223">
        <v>2808.0169999999998</v>
      </c>
      <c r="I547" s="224"/>
      <c r="J547" s="225">
        <f>ROUND(I547*H547,2)</f>
        <v>0</v>
      </c>
      <c r="K547" s="221" t="s">
        <v>149</v>
      </c>
      <c r="L547" s="45"/>
      <c r="M547" s="226" t="s">
        <v>1</v>
      </c>
      <c r="N547" s="227" t="s">
        <v>43</v>
      </c>
      <c r="O547" s="92"/>
      <c r="P547" s="228">
        <f>O547*H547</f>
        <v>0</v>
      </c>
      <c r="Q547" s="228">
        <v>0</v>
      </c>
      <c r="R547" s="228">
        <f>Q547*H547</f>
        <v>0</v>
      </c>
      <c r="S547" s="228">
        <v>0.0040000000000000001</v>
      </c>
      <c r="T547" s="229">
        <f>S547*H547</f>
        <v>11.232068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0" t="s">
        <v>150</v>
      </c>
      <c r="AT547" s="230" t="s">
        <v>145</v>
      </c>
      <c r="AU547" s="230" t="s">
        <v>151</v>
      </c>
      <c r="AY547" s="18" t="s">
        <v>142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8" t="s">
        <v>151</v>
      </c>
      <c r="BK547" s="231">
        <f>ROUND(I547*H547,2)</f>
        <v>0</v>
      </c>
      <c r="BL547" s="18" t="s">
        <v>150</v>
      </c>
      <c r="BM547" s="230" t="s">
        <v>586</v>
      </c>
    </row>
    <row r="548" s="13" customFormat="1">
      <c r="A548" s="13"/>
      <c r="B548" s="232"/>
      <c r="C548" s="233"/>
      <c r="D548" s="234" t="s">
        <v>153</v>
      </c>
      <c r="E548" s="235" t="s">
        <v>1</v>
      </c>
      <c r="F548" s="236" t="s">
        <v>163</v>
      </c>
      <c r="G548" s="233"/>
      <c r="H548" s="235" t="s">
        <v>1</v>
      </c>
      <c r="I548" s="237"/>
      <c r="J548" s="233"/>
      <c r="K548" s="233"/>
      <c r="L548" s="238"/>
      <c r="M548" s="239"/>
      <c r="N548" s="240"/>
      <c r="O548" s="240"/>
      <c r="P548" s="240"/>
      <c r="Q548" s="240"/>
      <c r="R548" s="240"/>
      <c r="S548" s="240"/>
      <c r="T548" s="24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2" t="s">
        <v>153</v>
      </c>
      <c r="AU548" s="242" t="s">
        <v>151</v>
      </c>
      <c r="AV548" s="13" t="s">
        <v>85</v>
      </c>
      <c r="AW548" s="13" t="s">
        <v>32</v>
      </c>
      <c r="AX548" s="13" t="s">
        <v>77</v>
      </c>
      <c r="AY548" s="242" t="s">
        <v>142</v>
      </c>
    </row>
    <row r="549" s="14" customFormat="1">
      <c r="A549" s="14"/>
      <c r="B549" s="243"/>
      <c r="C549" s="244"/>
      <c r="D549" s="234" t="s">
        <v>153</v>
      </c>
      <c r="E549" s="245" t="s">
        <v>1</v>
      </c>
      <c r="F549" s="246" t="s">
        <v>305</v>
      </c>
      <c r="G549" s="244"/>
      <c r="H549" s="247">
        <v>59.579999999999998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153</v>
      </c>
      <c r="AU549" s="253" t="s">
        <v>151</v>
      </c>
      <c r="AV549" s="14" t="s">
        <v>151</v>
      </c>
      <c r="AW549" s="14" t="s">
        <v>32</v>
      </c>
      <c r="AX549" s="14" t="s">
        <v>77</v>
      </c>
      <c r="AY549" s="253" t="s">
        <v>142</v>
      </c>
    </row>
    <row r="550" s="14" customFormat="1">
      <c r="A550" s="14"/>
      <c r="B550" s="243"/>
      <c r="C550" s="244"/>
      <c r="D550" s="234" t="s">
        <v>153</v>
      </c>
      <c r="E550" s="245" t="s">
        <v>1</v>
      </c>
      <c r="F550" s="246" t="s">
        <v>306</v>
      </c>
      <c r="G550" s="244"/>
      <c r="H550" s="247">
        <v>47.899999999999999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153</v>
      </c>
      <c r="AU550" s="253" t="s">
        <v>151</v>
      </c>
      <c r="AV550" s="14" t="s">
        <v>151</v>
      </c>
      <c r="AW550" s="14" t="s">
        <v>32</v>
      </c>
      <c r="AX550" s="14" t="s">
        <v>77</v>
      </c>
      <c r="AY550" s="253" t="s">
        <v>142</v>
      </c>
    </row>
    <row r="551" s="14" customFormat="1">
      <c r="A551" s="14"/>
      <c r="B551" s="243"/>
      <c r="C551" s="244"/>
      <c r="D551" s="234" t="s">
        <v>153</v>
      </c>
      <c r="E551" s="245" t="s">
        <v>1</v>
      </c>
      <c r="F551" s="246" t="s">
        <v>307</v>
      </c>
      <c r="G551" s="244"/>
      <c r="H551" s="247">
        <v>86.704999999999998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153</v>
      </c>
      <c r="AU551" s="253" t="s">
        <v>151</v>
      </c>
      <c r="AV551" s="14" t="s">
        <v>151</v>
      </c>
      <c r="AW551" s="14" t="s">
        <v>32</v>
      </c>
      <c r="AX551" s="14" t="s">
        <v>77</v>
      </c>
      <c r="AY551" s="253" t="s">
        <v>142</v>
      </c>
    </row>
    <row r="552" s="14" customFormat="1">
      <c r="A552" s="14"/>
      <c r="B552" s="243"/>
      <c r="C552" s="244"/>
      <c r="D552" s="234" t="s">
        <v>153</v>
      </c>
      <c r="E552" s="245" t="s">
        <v>1</v>
      </c>
      <c r="F552" s="246" t="s">
        <v>308</v>
      </c>
      <c r="G552" s="244"/>
      <c r="H552" s="247">
        <v>96.349999999999994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153</v>
      </c>
      <c r="AU552" s="253" t="s">
        <v>151</v>
      </c>
      <c r="AV552" s="14" t="s">
        <v>151</v>
      </c>
      <c r="AW552" s="14" t="s">
        <v>32</v>
      </c>
      <c r="AX552" s="14" t="s">
        <v>77</v>
      </c>
      <c r="AY552" s="253" t="s">
        <v>142</v>
      </c>
    </row>
    <row r="553" s="14" customFormat="1">
      <c r="A553" s="14"/>
      <c r="B553" s="243"/>
      <c r="C553" s="244"/>
      <c r="D553" s="234" t="s">
        <v>153</v>
      </c>
      <c r="E553" s="245" t="s">
        <v>1</v>
      </c>
      <c r="F553" s="246" t="s">
        <v>309</v>
      </c>
      <c r="G553" s="244"/>
      <c r="H553" s="247">
        <v>64.329999999999998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153</v>
      </c>
      <c r="AU553" s="253" t="s">
        <v>151</v>
      </c>
      <c r="AV553" s="14" t="s">
        <v>151</v>
      </c>
      <c r="AW553" s="14" t="s">
        <v>32</v>
      </c>
      <c r="AX553" s="14" t="s">
        <v>77</v>
      </c>
      <c r="AY553" s="253" t="s">
        <v>142</v>
      </c>
    </row>
    <row r="554" s="14" customFormat="1">
      <c r="A554" s="14"/>
      <c r="B554" s="243"/>
      <c r="C554" s="244"/>
      <c r="D554" s="234" t="s">
        <v>153</v>
      </c>
      <c r="E554" s="245" t="s">
        <v>1</v>
      </c>
      <c r="F554" s="246" t="s">
        <v>310</v>
      </c>
      <c r="G554" s="244"/>
      <c r="H554" s="247">
        <v>129.24000000000001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153</v>
      </c>
      <c r="AU554" s="253" t="s">
        <v>151</v>
      </c>
      <c r="AV554" s="14" t="s">
        <v>151</v>
      </c>
      <c r="AW554" s="14" t="s">
        <v>32</v>
      </c>
      <c r="AX554" s="14" t="s">
        <v>77</v>
      </c>
      <c r="AY554" s="253" t="s">
        <v>142</v>
      </c>
    </row>
    <row r="555" s="14" customFormat="1">
      <c r="A555" s="14"/>
      <c r="B555" s="243"/>
      <c r="C555" s="244"/>
      <c r="D555" s="234" t="s">
        <v>153</v>
      </c>
      <c r="E555" s="245" t="s">
        <v>1</v>
      </c>
      <c r="F555" s="246" t="s">
        <v>311</v>
      </c>
      <c r="G555" s="244"/>
      <c r="H555" s="247">
        <v>23.300000000000001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153</v>
      </c>
      <c r="AU555" s="253" t="s">
        <v>151</v>
      </c>
      <c r="AV555" s="14" t="s">
        <v>151</v>
      </c>
      <c r="AW555" s="14" t="s">
        <v>32</v>
      </c>
      <c r="AX555" s="14" t="s">
        <v>77</v>
      </c>
      <c r="AY555" s="253" t="s">
        <v>142</v>
      </c>
    </row>
    <row r="556" s="14" customFormat="1">
      <c r="A556" s="14"/>
      <c r="B556" s="243"/>
      <c r="C556" s="244"/>
      <c r="D556" s="234" t="s">
        <v>153</v>
      </c>
      <c r="E556" s="245" t="s">
        <v>1</v>
      </c>
      <c r="F556" s="246" t="s">
        <v>312</v>
      </c>
      <c r="G556" s="244"/>
      <c r="H556" s="247">
        <v>35.850000000000001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153</v>
      </c>
      <c r="AU556" s="253" t="s">
        <v>151</v>
      </c>
      <c r="AV556" s="14" t="s">
        <v>151</v>
      </c>
      <c r="AW556" s="14" t="s">
        <v>32</v>
      </c>
      <c r="AX556" s="14" t="s">
        <v>77</v>
      </c>
      <c r="AY556" s="253" t="s">
        <v>142</v>
      </c>
    </row>
    <row r="557" s="14" customFormat="1">
      <c r="A557" s="14"/>
      <c r="B557" s="243"/>
      <c r="C557" s="244"/>
      <c r="D557" s="234" t="s">
        <v>153</v>
      </c>
      <c r="E557" s="245" t="s">
        <v>1</v>
      </c>
      <c r="F557" s="246" t="s">
        <v>313</v>
      </c>
      <c r="G557" s="244"/>
      <c r="H557" s="247">
        <v>12.050000000000001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153</v>
      </c>
      <c r="AU557" s="253" t="s">
        <v>151</v>
      </c>
      <c r="AV557" s="14" t="s">
        <v>151</v>
      </c>
      <c r="AW557" s="14" t="s">
        <v>32</v>
      </c>
      <c r="AX557" s="14" t="s">
        <v>77</v>
      </c>
      <c r="AY557" s="253" t="s">
        <v>142</v>
      </c>
    </row>
    <row r="558" s="14" customFormat="1">
      <c r="A558" s="14"/>
      <c r="B558" s="243"/>
      <c r="C558" s="244"/>
      <c r="D558" s="234" t="s">
        <v>153</v>
      </c>
      <c r="E558" s="245" t="s">
        <v>1</v>
      </c>
      <c r="F558" s="246" t="s">
        <v>314</v>
      </c>
      <c r="G558" s="244"/>
      <c r="H558" s="247">
        <v>21.800000000000001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153</v>
      </c>
      <c r="AU558" s="253" t="s">
        <v>151</v>
      </c>
      <c r="AV558" s="14" t="s">
        <v>151</v>
      </c>
      <c r="AW558" s="14" t="s">
        <v>32</v>
      </c>
      <c r="AX558" s="14" t="s">
        <v>77</v>
      </c>
      <c r="AY558" s="253" t="s">
        <v>142</v>
      </c>
    </row>
    <row r="559" s="14" customFormat="1">
      <c r="A559" s="14"/>
      <c r="B559" s="243"/>
      <c r="C559" s="244"/>
      <c r="D559" s="234" t="s">
        <v>153</v>
      </c>
      <c r="E559" s="245" t="s">
        <v>1</v>
      </c>
      <c r="F559" s="246" t="s">
        <v>315</v>
      </c>
      <c r="G559" s="244"/>
      <c r="H559" s="247">
        <v>27.199999999999999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153</v>
      </c>
      <c r="AU559" s="253" t="s">
        <v>151</v>
      </c>
      <c r="AV559" s="14" t="s">
        <v>151</v>
      </c>
      <c r="AW559" s="14" t="s">
        <v>32</v>
      </c>
      <c r="AX559" s="14" t="s">
        <v>77</v>
      </c>
      <c r="AY559" s="253" t="s">
        <v>142</v>
      </c>
    </row>
    <row r="560" s="14" customFormat="1">
      <c r="A560" s="14"/>
      <c r="B560" s="243"/>
      <c r="C560" s="244"/>
      <c r="D560" s="234" t="s">
        <v>153</v>
      </c>
      <c r="E560" s="245" t="s">
        <v>1</v>
      </c>
      <c r="F560" s="246" t="s">
        <v>316</v>
      </c>
      <c r="G560" s="244"/>
      <c r="H560" s="247">
        <v>24.800000000000001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153</v>
      </c>
      <c r="AU560" s="253" t="s">
        <v>151</v>
      </c>
      <c r="AV560" s="14" t="s">
        <v>151</v>
      </c>
      <c r="AW560" s="14" t="s">
        <v>32</v>
      </c>
      <c r="AX560" s="14" t="s">
        <v>77</v>
      </c>
      <c r="AY560" s="253" t="s">
        <v>142</v>
      </c>
    </row>
    <row r="561" s="14" customFormat="1">
      <c r="A561" s="14"/>
      <c r="B561" s="243"/>
      <c r="C561" s="244"/>
      <c r="D561" s="234" t="s">
        <v>153</v>
      </c>
      <c r="E561" s="245" t="s">
        <v>1</v>
      </c>
      <c r="F561" s="246" t="s">
        <v>317</v>
      </c>
      <c r="G561" s="244"/>
      <c r="H561" s="247">
        <v>47.030000000000001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153</v>
      </c>
      <c r="AU561" s="253" t="s">
        <v>151</v>
      </c>
      <c r="AV561" s="14" t="s">
        <v>151</v>
      </c>
      <c r="AW561" s="14" t="s">
        <v>32</v>
      </c>
      <c r="AX561" s="14" t="s">
        <v>77</v>
      </c>
      <c r="AY561" s="253" t="s">
        <v>142</v>
      </c>
    </row>
    <row r="562" s="14" customFormat="1">
      <c r="A562" s="14"/>
      <c r="B562" s="243"/>
      <c r="C562" s="244"/>
      <c r="D562" s="234" t="s">
        <v>153</v>
      </c>
      <c r="E562" s="245" t="s">
        <v>1</v>
      </c>
      <c r="F562" s="246" t="s">
        <v>318</v>
      </c>
      <c r="G562" s="244"/>
      <c r="H562" s="247">
        <v>24.949999999999999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153</v>
      </c>
      <c r="AU562" s="253" t="s">
        <v>151</v>
      </c>
      <c r="AV562" s="14" t="s">
        <v>151</v>
      </c>
      <c r="AW562" s="14" t="s">
        <v>32</v>
      </c>
      <c r="AX562" s="14" t="s">
        <v>77</v>
      </c>
      <c r="AY562" s="253" t="s">
        <v>142</v>
      </c>
    </row>
    <row r="563" s="14" customFormat="1">
      <c r="A563" s="14"/>
      <c r="B563" s="243"/>
      <c r="C563" s="244"/>
      <c r="D563" s="234" t="s">
        <v>153</v>
      </c>
      <c r="E563" s="245" t="s">
        <v>1</v>
      </c>
      <c r="F563" s="246" t="s">
        <v>319</v>
      </c>
      <c r="G563" s="244"/>
      <c r="H563" s="247">
        <v>62.329999999999998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153</v>
      </c>
      <c r="AU563" s="253" t="s">
        <v>151</v>
      </c>
      <c r="AV563" s="14" t="s">
        <v>151</v>
      </c>
      <c r="AW563" s="14" t="s">
        <v>32</v>
      </c>
      <c r="AX563" s="14" t="s">
        <v>77</v>
      </c>
      <c r="AY563" s="253" t="s">
        <v>142</v>
      </c>
    </row>
    <row r="564" s="14" customFormat="1">
      <c r="A564" s="14"/>
      <c r="B564" s="243"/>
      <c r="C564" s="244"/>
      <c r="D564" s="234" t="s">
        <v>153</v>
      </c>
      <c r="E564" s="245" t="s">
        <v>1</v>
      </c>
      <c r="F564" s="246" t="s">
        <v>320</v>
      </c>
      <c r="G564" s="244"/>
      <c r="H564" s="247">
        <v>6.9000000000000004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153</v>
      </c>
      <c r="AU564" s="253" t="s">
        <v>151</v>
      </c>
      <c r="AV564" s="14" t="s">
        <v>151</v>
      </c>
      <c r="AW564" s="14" t="s">
        <v>32</v>
      </c>
      <c r="AX564" s="14" t="s">
        <v>77</v>
      </c>
      <c r="AY564" s="253" t="s">
        <v>142</v>
      </c>
    </row>
    <row r="565" s="14" customFormat="1">
      <c r="A565" s="14"/>
      <c r="B565" s="243"/>
      <c r="C565" s="244"/>
      <c r="D565" s="234" t="s">
        <v>153</v>
      </c>
      <c r="E565" s="245" t="s">
        <v>1</v>
      </c>
      <c r="F565" s="246" t="s">
        <v>321</v>
      </c>
      <c r="G565" s="244"/>
      <c r="H565" s="247">
        <v>24.600000000000001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153</v>
      </c>
      <c r="AU565" s="253" t="s">
        <v>151</v>
      </c>
      <c r="AV565" s="14" t="s">
        <v>151</v>
      </c>
      <c r="AW565" s="14" t="s">
        <v>32</v>
      </c>
      <c r="AX565" s="14" t="s">
        <v>77</v>
      </c>
      <c r="AY565" s="253" t="s">
        <v>142</v>
      </c>
    </row>
    <row r="566" s="14" customFormat="1">
      <c r="A566" s="14"/>
      <c r="B566" s="243"/>
      <c r="C566" s="244"/>
      <c r="D566" s="234" t="s">
        <v>153</v>
      </c>
      <c r="E566" s="245" t="s">
        <v>1</v>
      </c>
      <c r="F566" s="246" t="s">
        <v>322</v>
      </c>
      <c r="G566" s="244"/>
      <c r="H566" s="247">
        <v>22.145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153</v>
      </c>
      <c r="AU566" s="253" t="s">
        <v>151</v>
      </c>
      <c r="AV566" s="14" t="s">
        <v>151</v>
      </c>
      <c r="AW566" s="14" t="s">
        <v>32</v>
      </c>
      <c r="AX566" s="14" t="s">
        <v>77</v>
      </c>
      <c r="AY566" s="253" t="s">
        <v>142</v>
      </c>
    </row>
    <row r="567" s="14" customFormat="1">
      <c r="A567" s="14"/>
      <c r="B567" s="243"/>
      <c r="C567" s="244"/>
      <c r="D567" s="234" t="s">
        <v>153</v>
      </c>
      <c r="E567" s="245" t="s">
        <v>1</v>
      </c>
      <c r="F567" s="246" t="s">
        <v>323</v>
      </c>
      <c r="G567" s="244"/>
      <c r="H567" s="247">
        <v>15.162000000000001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153</v>
      </c>
      <c r="AU567" s="253" t="s">
        <v>151</v>
      </c>
      <c r="AV567" s="14" t="s">
        <v>151</v>
      </c>
      <c r="AW567" s="14" t="s">
        <v>32</v>
      </c>
      <c r="AX567" s="14" t="s">
        <v>77</v>
      </c>
      <c r="AY567" s="253" t="s">
        <v>142</v>
      </c>
    </row>
    <row r="568" s="14" customFormat="1">
      <c r="A568" s="14"/>
      <c r="B568" s="243"/>
      <c r="C568" s="244"/>
      <c r="D568" s="234" t="s">
        <v>153</v>
      </c>
      <c r="E568" s="245" t="s">
        <v>1</v>
      </c>
      <c r="F568" s="246" t="s">
        <v>324</v>
      </c>
      <c r="G568" s="244"/>
      <c r="H568" s="247">
        <v>15.6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153</v>
      </c>
      <c r="AU568" s="253" t="s">
        <v>151</v>
      </c>
      <c r="AV568" s="14" t="s">
        <v>151</v>
      </c>
      <c r="AW568" s="14" t="s">
        <v>32</v>
      </c>
      <c r="AX568" s="14" t="s">
        <v>77</v>
      </c>
      <c r="AY568" s="253" t="s">
        <v>142</v>
      </c>
    </row>
    <row r="569" s="14" customFormat="1">
      <c r="A569" s="14"/>
      <c r="B569" s="243"/>
      <c r="C569" s="244"/>
      <c r="D569" s="234" t="s">
        <v>153</v>
      </c>
      <c r="E569" s="245" t="s">
        <v>1</v>
      </c>
      <c r="F569" s="246" t="s">
        <v>325</v>
      </c>
      <c r="G569" s="244"/>
      <c r="H569" s="247">
        <v>55.200000000000003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153</v>
      </c>
      <c r="AU569" s="253" t="s">
        <v>151</v>
      </c>
      <c r="AV569" s="14" t="s">
        <v>151</v>
      </c>
      <c r="AW569" s="14" t="s">
        <v>32</v>
      </c>
      <c r="AX569" s="14" t="s">
        <v>77</v>
      </c>
      <c r="AY569" s="253" t="s">
        <v>142</v>
      </c>
    </row>
    <row r="570" s="14" customFormat="1">
      <c r="A570" s="14"/>
      <c r="B570" s="243"/>
      <c r="C570" s="244"/>
      <c r="D570" s="234" t="s">
        <v>153</v>
      </c>
      <c r="E570" s="245" t="s">
        <v>1</v>
      </c>
      <c r="F570" s="246" t="s">
        <v>326</v>
      </c>
      <c r="G570" s="244"/>
      <c r="H570" s="247">
        <v>63.43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153</v>
      </c>
      <c r="AU570" s="253" t="s">
        <v>151</v>
      </c>
      <c r="AV570" s="14" t="s">
        <v>151</v>
      </c>
      <c r="AW570" s="14" t="s">
        <v>32</v>
      </c>
      <c r="AX570" s="14" t="s">
        <v>77</v>
      </c>
      <c r="AY570" s="253" t="s">
        <v>142</v>
      </c>
    </row>
    <row r="571" s="16" customFormat="1">
      <c r="A571" s="16"/>
      <c r="B571" s="265"/>
      <c r="C571" s="266"/>
      <c r="D571" s="234" t="s">
        <v>153</v>
      </c>
      <c r="E571" s="267" t="s">
        <v>1</v>
      </c>
      <c r="F571" s="268" t="s">
        <v>327</v>
      </c>
      <c r="G571" s="266"/>
      <c r="H571" s="269">
        <v>966.452</v>
      </c>
      <c r="I571" s="270"/>
      <c r="J571" s="266"/>
      <c r="K571" s="266"/>
      <c r="L571" s="271"/>
      <c r="M571" s="272"/>
      <c r="N571" s="273"/>
      <c r="O571" s="273"/>
      <c r="P571" s="273"/>
      <c r="Q571" s="273"/>
      <c r="R571" s="273"/>
      <c r="S571" s="273"/>
      <c r="T571" s="274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75" t="s">
        <v>153</v>
      </c>
      <c r="AU571" s="275" t="s">
        <v>151</v>
      </c>
      <c r="AV571" s="16" t="s">
        <v>143</v>
      </c>
      <c r="AW571" s="16" t="s">
        <v>32</v>
      </c>
      <c r="AX571" s="16" t="s">
        <v>77</v>
      </c>
      <c r="AY571" s="275" t="s">
        <v>142</v>
      </c>
    </row>
    <row r="572" s="13" customFormat="1">
      <c r="A572" s="13"/>
      <c r="B572" s="232"/>
      <c r="C572" s="233"/>
      <c r="D572" s="234" t="s">
        <v>153</v>
      </c>
      <c r="E572" s="235" t="s">
        <v>1</v>
      </c>
      <c r="F572" s="236" t="s">
        <v>165</v>
      </c>
      <c r="G572" s="233"/>
      <c r="H572" s="235" t="s">
        <v>1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153</v>
      </c>
      <c r="AU572" s="242" t="s">
        <v>151</v>
      </c>
      <c r="AV572" s="13" t="s">
        <v>85</v>
      </c>
      <c r="AW572" s="13" t="s">
        <v>32</v>
      </c>
      <c r="AX572" s="13" t="s">
        <v>77</v>
      </c>
      <c r="AY572" s="242" t="s">
        <v>142</v>
      </c>
    </row>
    <row r="573" s="14" customFormat="1">
      <c r="A573" s="14"/>
      <c r="B573" s="243"/>
      <c r="C573" s="244"/>
      <c r="D573" s="234" t="s">
        <v>153</v>
      </c>
      <c r="E573" s="245" t="s">
        <v>1</v>
      </c>
      <c r="F573" s="246" t="s">
        <v>328</v>
      </c>
      <c r="G573" s="244"/>
      <c r="H573" s="247">
        <v>92.129999999999995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153</v>
      </c>
      <c r="AU573" s="253" t="s">
        <v>151</v>
      </c>
      <c r="AV573" s="14" t="s">
        <v>151</v>
      </c>
      <c r="AW573" s="14" t="s">
        <v>32</v>
      </c>
      <c r="AX573" s="14" t="s">
        <v>77</v>
      </c>
      <c r="AY573" s="253" t="s">
        <v>142</v>
      </c>
    </row>
    <row r="574" s="14" customFormat="1">
      <c r="A574" s="14"/>
      <c r="B574" s="243"/>
      <c r="C574" s="244"/>
      <c r="D574" s="234" t="s">
        <v>153</v>
      </c>
      <c r="E574" s="245" t="s">
        <v>1</v>
      </c>
      <c r="F574" s="246" t="s">
        <v>329</v>
      </c>
      <c r="G574" s="244"/>
      <c r="H574" s="247">
        <v>28.649999999999999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153</v>
      </c>
      <c r="AU574" s="253" t="s">
        <v>151</v>
      </c>
      <c r="AV574" s="14" t="s">
        <v>151</v>
      </c>
      <c r="AW574" s="14" t="s">
        <v>32</v>
      </c>
      <c r="AX574" s="14" t="s">
        <v>77</v>
      </c>
      <c r="AY574" s="253" t="s">
        <v>142</v>
      </c>
    </row>
    <row r="575" s="14" customFormat="1">
      <c r="A575" s="14"/>
      <c r="B575" s="243"/>
      <c r="C575" s="244"/>
      <c r="D575" s="234" t="s">
        <v>153</v>
      </c>
      <c r="E575" s="245" t="s">
        <v>1</v>
      </c>
      <c r="F575" s="246" t="s">
        <v>330</v>
      </c>
      <c r="G575" s="244"/>
      <c r="H575" s="247">
        <v>44.899999999999999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153</v>
      </c>
      <c r="AU575" s="253" t="s">
        <v>151</v>
      </c>
      <c r="AV575" s="14" t="s">
        <v>151</v>
      </c>
      <c r="AW575" s="14" t="s">
        <v>32</v>
      </c>
      <c r="AX575" s="14" t="s">
        <v>77</v>
      </c>
      <c r="AY575" s="253" t="s">
        <v>142</v>
      </c>
    </row>
    <row r="576" s="14" customFormat="1">
      <c r="A576" s="14"/>
      <c r="B576" s="243"/>
      <c r="C576" s="244"/>
      <c r="D576" s="234" t="s">
        <v>153</v>
      </c>
      <c r="E576" s="245" t="s">
        <v>1</v>
      </c>
      <c r="F576" s="246" t="s">
        <v>331</v>
      </c>
      <c r="G576" s="244"/>
      <c r="H576" s="247">
        <v>7.6050000000000004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153</v>
      </c>
      <c r="AU576" s="253" t="s">
        <v>151</v>
      </c>
      <c r="AV576" s="14" t="s">
        <v>151</v>
      </c>
      <c r="AW576" s="14" t="s">
        <v>32</v>
      </c>
      <c r="AX576" s="14" t="s">
        <v>77</v>
      </c>
      <c r="AY576" s="253" t="s">
        <v>142</v>
      </c>
    </row>
    <row r="577" s="14" customFormat="1">
      <c r="A577" s="14"/>
      <c r="B577" s="243"/>
      <c r="C577" s="244"/>
      <c r="D577" s="234" t="s">
        <v>153</v>
      </c>
      <c r="E577" s="245" t="s">
        <v>1</v>
      </c>
      <c r="F577" s="246" t="s">
        <v>332</v>
      </c>
      <c r="G577" s="244"/>
      <c r="H577" s="247">
        <v>4.0499999999999998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153</v>
      </c>
      <c r="AU577" s="253" t="s">
        <v>151</v>
      </c>
      <c r="AV577" s="14" t="s">
        <v>151</v>
      </c>
      <c r="AW577" s="14" t="s">
        <v>32</v>
      </c>
      <c r="AX577" s="14" t="s">
        <v>77</v>
      </c>
      <c r="AY577" s="253" t="s">
        <v>142</v>
      </c>
    </row>
    <row r="578" s="14" customFormat="1">
      <c r="A578" s="14"/>
      <c r="B578" s="243"/>
      <c r="C578" s="244"/>
      <c r="D578" s="234" t="s">
        <v>153</v>
      </c>
      <c r="E578" s="245" t="s">
        <v>1</v>
      </c>
      <c r="F578" s="246" t="s">
        <v>333</v>
      </c>
      <c r="G578" s="244"/>
      <c r="H578" s="247">
        <v>30.949999999999999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153</v>
      </c>
      <c r="AU578" s="253" t="s">
        <v>151</v>
      </c>
      <c r="AV578" s="14" t="s">
        <v>151</v>
      </c>
      <c r="AW578" s="14" t="s">
        <v>32</v>
      </c>
      <c r="AX578" s="14" t="s">
        <v>77</v>
      </c>
      <c r="AY578" s="253" t="s">
        <v>142</v>
      </c>
    </row>
    <row r="579" s="14" customFormat="1">
      <c r="A579" s="14"/>
      <c r="B579" s="243"/>
      <c r="C579" s="244"/>
      <c r="D579" s="234" t="s">
        <v>153</v>
      </c>
      <c r="E579" s="245" t="s">
        <v>1</v>
      </c>
      <c r="F579" s="246" t="s">
        <v>334</v>
      </c>
      <c r="G579" s="244"/>
      <c r="H579" s="247">
        <v>42.659999999999997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153</v>
      </c>
      <c r="AU579" s="253" t="s">
        <v>151</v>
      </c>
      <c r="AV579" s="14" t="s">
        <v>151</v>
      </c>
      <c r="AW579" s="14" t="s">
        <v>32</v>
      </c>
      <c r="AX579" s="14" t="s">
        <v>77</v>
      </c>
      <c r="AY579" s="253" t="s">
        <v>142</v>
      </c>
    </row>
    <row r="580" s="14" customFormat="1">
      <c r="A580" s="14"/>
      <c r="B580" s="243"/>
      <c r="C580" s="244"/>
      <c r="D580" s="234" t="s">
        <v>153</v>
      </c>
      <c r="E580" s="245" t="s">
        <v>1</v>
      </c>
      <c r="F580" s="246" t="s">
        <v>335</v>
      </c>
      <c r="G580" s="244"/>
      <c r="H580" s="247">
        <v>70.25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153</v>
      </c>
      <c r="AU580" s="253" t="s">
        <v>151</v>
      </c>
      <c r="AV580" s="14" t="s">
        <v>151</v>
      </c>
      <c r="AW580" s="14" t="s">
        <v>32</v>
      </c>
      <c r="AX580" s="14" t="s">
        <v>77</v>
      </c>
      <c r="AY580" s="253" t="s">
        <v>142</v>
      </c>
    </row>
    <row r="581" s="14" customFormat="1">
      <c r="A581" s="14"/>
      <c r="B581" s="243"/>
      <c r="C581" s="244"/>
      <c r="D581" s="234" t="s">
        <v>153</v>
      </c>
      <c r="E581" s="245" t="s">
        <v>1</v>
      </c>
      <c r="F581" s="246" t="s">
        <v>336</v>
      </c>
      <c r="G581" s="244"/>
      <c r="H581" s="247">
        <v>55.57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153</v>
      </c>
      <c r="AU581" s="253" t="s">
        <v>151</v>
      </c>
      <c r="AV581" s="14" t="s">
        <v>151</v>
      </c>
      <c r="AW581" s="14" t="s">
        <v>32</v>
      </c>
      <c r="AX581" s="14" t="s">
        <v>77</v>
      </c>
      <c r="AY581" s="253" t="s">
        <v>142</v>
      </c>
    </row>
    <row r="582" s="14" customFormat="1">
      <c r="A582" s="14"/>
      <c r="B582" s="243"/>
      <c r="C582" s="244"/>
      <c r="D582" s="234" t="s">
        <v>153</v>
      </c>
      <c r="E582" s="245" t="s">
        <v>1</v>
      </c>
      <c r="F582" s="246" t="s">
        <v>337</v>
      </c>
      <c r="G582" s="244"/>
      <c r="H582" s="247">
        <v>48.649999999999999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153</v>
      </c>
      <c r="AU582" s="253" t="s">
        <v>151</v>
      </c>
      <c r="AV582" s="14" t="s">
        <v>151</v>
      </c>
      <c r="AW582" s="14" t="s">
        <v>32</v>
      </c>
      <c r="AX582" s="14" t="s">
        <v>77</v>
      </c>
      <c r="AY582" s="253" t="s">
        <v>142</v>
      </c>
    </row>
    <row r="583" s="14" customFormat="1">
      <c r="A583" s="14"/>
      <c r="B583" s="243"/>
      <c r="C583" s="244"/>
      <c r="D583" s="234" t="s">
        <v>153</v>
      </c>
      <c r="E583" s="245" t="s">
        <v>1</v>
      </c>
      <c r="F583" s="246" t="s">
        <v>338</v>
      </c>
      <c r="G583" s="244"/>
      <c r="H583" s="247">
        <v>51.020000000000003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153</v>
      </c>
      <c r="AU583" s="253" t="s">
        <v>151</v>
      </c>
      <c r="AV583" s="14" t="s">
        <v>151</v>
      </c>
      <c r="AW583" s="14" t="s">
        <v>32</v>
      </c>
      <c r="AX583" s="14" t="s">
        <v>77</v>
      </c>
      <c r="AY583" s="253" t="s">
        <v>142</v>
      </c>
    </row>
    <row r="584" s="14" customFormat="1">
      <c r="A584" s="14"/>
      <c r="B584" s="243"/>
      <c r="C584" s="244"/>
      <c r="D584" s="234" t="s">
        <v>153</v>
      </c>
      <c r="E584" s="245" t="s">
        <v>1</v>
      </c>
      <c r="F584" s="246" t="s">
        <v>339</v>
      </c>
      <c r="G584" s="244"/>
      <c r="H584" s="247">
        <v>16.800000000000001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153</v>
      </c>
      <c r="AU584" s="253" t="s">
        <v>151</v>
      </c>
      <c r="AV584" s="14" t="s">
        <v>151</v>
      </c>
      <c r="AW584" s="14" t="s">
        <v>32</v>
      </c>
      <c r="AX584" s="14" t="s">
        <v>77</v>
      </c>
      <c r="AY584" s="253" t="s">
        <v>142</v>
      </c>
    </row>
    <row r="585" s="14" customFormat="1">
      <c r="A585" s="14"/>
      <c r="B585" s="243"/>
      <c r="C585" s="244"/>
      <c r="D585" s="234" t="s">
        <v>153</v>
      </c>
      <c r="E585" s="245" t="s">
        <v>1</v>
      </c>
      <c r="F585" s="246" t="s">
        <v>340</v>
      </c>
      <c r="G585" s="244"/>
      <c r="H585" s="247">
        <v>150.46000000000001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153</v>
      </c>
      <c r="AU585" s="253" t="s">
        <v>151</v>
      </c>
      <c r="AV585" s="14" t="s">
        <v>151</v>
      </c>
      <c r="AW585" s="14" t="s">
        <v>32</v>
      </c>
      <c r="AX585" s="14" t="s">
        <v>77</v>
      </c>
      <c r="AY585" s="253" t="s">
        <v>142</v>
      </c>
    </row>
    <row r="586" s="14" customFormat="1">
      <c r="A586" s="14"/>
      <c r="B586" s="243"/>
      <c r="C586" s="244"/>
      <c r="D586" s="234" t="s">
        <v>153</v>
      </c>
      <c r="E586" s="245" t="s">
        <v>1</v>
      </c>
      <c r="F586" s="246" t="s">
        <v>341</v>
      </c>
      <c r="G586" s="244"/>
      <c r="H586" s="247">
        <v>23.300000000000001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153</v>
      </c>
      <c r="AU586" s="253" t="s">
        <v>151</v>
      </c>
      <c r="AV586" s="14" t="s">
        <v>151</v>
      </c>
      <c r="AW586" s="14" t="s">
        <v>32</v>
      </c>
      <c r="AX586" s="14" t="s">
        <v>77</v>
      </c>
      <c r="AY586" s="253" t="s">
        <v>142</v>
      </c>
    </row>
    <row r="587" s="14" customFormat="1">
      <c r="A587" s="14"/>
      <c r="B587" s="243"/>
      <c r="C587" s="244"/>
      <c r="D587" s="234" t="s">
        <v>153</v>
      </c>
      <c r="E587" s="245" t="s">
        <v>1</v>
      </c>
      <c r="F587" s="246" t="s">
        <v>342</v>
      </c>
      <c r="G587" s="244"/>
      <c r="H587" s="247">
        <v>13.800000000000001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153</v>
      </c>
      <c r="AU587" s="253" t="s">
        <v>151</v>
      </c>
      <c r="AV587" s="14" t="s">
        <v>151</v>
      </c>
      <c r="AW587" s="14" t="s">
        <v>32</v>
      </c>
      <c r="AX587" s="14" t="s">
        <v>77</v>
      </c>
      <c r="AY587" s="253" t="s">
        <v>142</v>
      </c>
    </row>
    <row r="588" s="14" customFormat="1">
      <c r="A588" s="14"/>
      <c r="B588" s="243"/>
      <c r="C588" s="244"/>
      <c r="D588" s="234" t="s">
        <v>153</v>
      </c>
      <c r="E588" s="245" t="s">
        <v>1</v>
      </c>
      <c r="F588" s="246" t="s">
        <v>343</v>
      </c>
      <c r="G588" s="244"/>
      <c r="H588" s="247">
        <v>58.960000000000001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153</v>
      </c>
      <c r="AU588" s="253" t="s">
        <v>151</v>
      </c>
      <c r="AV588" s="14" t="s">
        <v>151</v>
      </c>
      <c r="AW588" s="14" t="s">
        <v>32</v>
      </c>
      <c r="AX588" s="14" t="s">
        <v>77</v>
      </c>
      <c r="AY588" s="253" t="s">
        <v>142</v>
      </c>
    </row>
    <row r="589" s="14" customFormat="1">
      <c r="A589" s="14"/>
      <c r="B589" s="243"/>
      <c r="C589" s="244"/>
      <c r="D589" s="234" t="s">
        <v>153</v>
      </c>
      <c r="E589" s="245" t="s">
        <v>1</v>
      </c>
      <c r="F589" s="246" t="s">
        <v>344</v>
      </c>
      <c r="G589" s="244"/>
      <c r="H589" s="247">
        <v>10.41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153</v>
      </c>
      <c r="AU589" s="253" t="s">
        <v>151</v>
      </c>
      <c r="AV589" s="14" t="s">
        <v>151</v>
      </c>
      <c r="AW589" s="14" t="s">
        <v>32</v>
      </c>
      <c r="AX589" s="14" t="s">
        <v>77</v>
      </c>
      <c r="AY589" s="253" t="s">
        <v>142</v>
      </c>
    </row>
    <row r="590" s="14" customFormat="1">
      <c r="A590" s="14"/>
      <c r="B590" s="243"/>
      <c r="C590" s="244"/>
      <c r="D590" s="234" t="s">
        <v>153</v>
      </c>
      <c r="E590" s="245" t="s">
        <v>1</v>
      </c>
      <c r="F590" s="246" t="s">
        <v>345</v>
      </c>
      <c r="G590" s="244"/>
      <c r="H590" s="247">
        <v>56.75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153</v>
      </c>
      <c r="AU590" s="253" t="s">
        <v>151</v>
      </c>
      <c r="AV590" s="14" t="s">
        <v>151</v>
      </c>
      <c r="AW590" s="14" t="s">
        <v>32</v>
      </c>
      <c r="AX590" s="14" t="s">
        <v>77</v>
      </c>
      <c r="AY590" s="253" t="s">
        <v>142</v>
      </c>
    </row>
    <row r="591" s="14" customFormat="1">
      <c r="A591" s="14"/>
      <c r="B591" s="243"/>
      <c r="C591" s="244"/>
      <c r="D591" s="234" t="s">
        <v>153</v>
      </c>
      <c r="E591" s="245" t="s">
        <v>1</v>
      </c>
      <c r="F591" s="246" t="s">
        <v>346</v>
      </c>
      <c r="G591" s="244"/>
      <c r="H591" s="247">
        <v>55.280000000000001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153</v>
      </c>
      <c r="AU591" s="253" t="s">
        <v>151</v>
      </c>
      <c r="AV591" s="14" t="s">
        <v>151</v>
      </c>
      <c r="AW591" s="14" t="s">
        <v>32</v>
      </c>
      <c r="AX591" s="14" t="s">
        <v>77</v>
      </c>
      <c r="AY591" s="253" t="s">
        <v>142</v>
      </c>
    </row>
    <row r="592" s="14" customFormat="1">
      <c r="A592" s="14"/>
      <c r="B592" s="243"/>
      <c r="C592" s="244"/>
      <c r="D592" s="234" t="s">
        <v>153</v>
      </c>
      <c r="E592" s="245" t="s">
        <v>1</v>
      </c>
      <c r="F592" s="246" t="s">
        <v>347</v>
      </c>
      <c r="G592" s="244"/>
      <c r="H592" s="247">
        <v>30.379999999999999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153</v>
      </c>
      <c r="AU592" s="253" t="s">
        <v>151</v>
      </c>
      <c r="AV592" s="14" t="s">
        <v>151</v>
      </c>
      <c r="AW592" s="14" t="s">
        <v>32</v>
      </c>
      <c r="AX592" s="14" t="s">
        <v>77</v>
      </c>
      <c r="AY592" s="253" t="s">
        <v>142</v>
      </c>
    </row>
    <row r="593" s="14" customFormat="1">
      <c r="A593" s="14"/>
      <c r="B593" s="243"/>
      <c r="C593" s="244"/>
      <c r="D593" s="234" t="s">
        <v>153</v>
      </c>
      <c r="E593" s="245" t="s">
        <v>1</v>
      </c>
      <c r="F593" s="246" t="s">
        <v>348</v>
      </c>
      <c r="G593" s="244"/>
      <c r="H593" s="247">
        <v>45.530000000000001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153</v>
      </c>
      <c r="AU593" s="253" t="s">
        <v>151</v>
      </c>
      <c r="AV593" s="14" t="s">
        <v>151</v>
      </c>
      <c r="AW593" s="14" t="s">
        <v>32</v>
      </c>
      <c r="AX593" s="14" t="s">
        <v>77</v>
      </c>
      <c r="AY593" s="253" t="s">
        <v>142</v>
      </c>
    </row>
    <row r="594" s="14" customFormat="1">
      <c r="A594" s="14"/>
      <c r="B594" s="243"/>
      <c r="C594" s="244"/>
      <c r="D594" s="234" t="s">
        <v>153</v>
      </c>
      <c r="E594" s="245" t="s">
        <v>1</v>
      </c>
      <c r="F594" s="246" t="s">
        <v>349</v>
      </c>
      <c r="G594" s="244"/>
      <c r="H594" s="247">
        <v>15.15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153</v>
      </c>
      <c r="AU594" s="253" t="s">
        <v>151</v>
      </c>
      <c r="AV594" s="14" t="s">
        <v>151</v>
      </c>
      <c r="AW594" s="14" t="s">
        <v>32</v>
      </c>
      <c r="AX594" s="14" t="s">
        <v>77</v>
      </c>
      <c r="AY594" s="253" t="s">
        <v>142</v>
      </c>
    </row>
    <row r="595" s="14" customFormat="1">
      <c r="A595" s="14"/>
      <c r="B595" s="243"/>
      <c r="C595" s="244"/>
      <c r="D595" s="234" t="s">
        <v>153</v>
      </c>
      <c r="E595" s="245" t="s">
        <v>1</v>
      </c>
      <c r="F595" s="246" t="s">
        <v>350</v>
      </c>
      <c r="G595" s="244"/>
      <c r="H595" s="247">
        <v>94.409999999999997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153</v>
      </c>
      <c r="AU595" s="253" t="s">
        <v>151</v>
      </c>
      <c r="AV595" s="14" t="s">
        <v>151</v>
      </c>
      <c r="AW595" s="14" t="s">
        <v>32</v>
      </c>
      <c r="AX595" s="14" t="s">
        <v>77</v>
      </c>
      <c r="AY595" s="253" t="s">
        <v>142</v>
      </c>
    </row>
    <row r="596" s="14" customFormat="1">
      <c r="A596" s="14"/>
      <c r="B596" s="243"/>
      <c r="C596" s="244"/>
      <c r="D596" s="234" t="s">
        <v>153</v>
      </c>
      <c r="E596" s="245" t="s">
        <v>1</v>
      </c>
      <c r="F596" s="246" t="s">
        <v>351</v>
      </c>
      <c r="G596" s="244"/>
      <c r="H596" s="247">
        <v>19.079999999999998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153</v>
      </c>
      <c r="AU596" s="253" t="s">
        <v>151</v>
      </c>
      <c r="AV596" s="14" t="s">
        <v>151</v>
      </c>
      <c r="AW596" s="14" t="s">
        <v>32</v>
      </c>
      <c r="AX596" s="14" t="s">
        <v>77</v>
      </c>
      <c r="AY596" s="253" t="s">
        <v>142</v>
      </c>
    </row>
    <row r="597" s="14" customFormat="1">
      <c r="A597" s="14"/>
      <c r="B597" s="243"/>
      <c r="C597" s="244"/>
      <c r="D597" s="234" t="s">
        <v>153</v>
      </c>
      <c r="E597" s="245" t="s">
        <v>1</v>
      </c>
      <c r="F597" s="246" t="s">
        <v>352</v>
      </c>
      <c r="G597" s="244"/>
      <c r="H597" s="247">
        <v>54.43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153</v>
      </c>
      <c r="AU597" s="253" t="s">
        <v>151</v>
      </c>
      <c r="AV597" s="14" t="s">
        <v>151</v>
      </c>
      <c r="AW597" s="14" t="s">
        <v>32</v>
      </c>
      <c r="AX597" s="14" t="s">
        <v>77</v>
      </c>
      <c r="AY597" s="253" t="s">
        <v>142</v>
      </c>
    </row>
    <row r="598" s="14" customFormat="1">
      <c r="A598" s="14"/>
      <c r="B598" s="243"/>
      <c r="C598" s="244"/>
      <c r="D598" s="234" t="s">
        <v>153</v>
      </c>
      <c r="E598" s="245" t="s">
        <v>1</v>
      </c>
      <c r="F598" s="246" t="s">
        <v>353</v>
      </c>
      <c r="G598" s="244"/>
      <c r="H598" s="247">
        <v>46.130000000000003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153</v>
      </c>
      <c r="AU598" s="253" t="s">
        <v>151</v>
      </c>
      <c r="AV598" s="14" t="s">
        <v>151</v>
      </c>
      <c r="AW598" s="14" t="s">
        <v>32</v>
      </c>
      <c r="AX598" s="14" t="s">
        <v>77</v>
      </c>
      <c r="AY598" s="253" t="s">
        <v>142</v>
      </c>
    </row>
    <row r="599" s="14" customFormat="1">
      <c r="A599" s="14"/>
      <c r="B599" s="243"/>
      <c r="C599" s="244"/>
      <c r="D599" s="234" t="s">
        <v>153</v>
      </c>
      <c r="E599" s="245" t="s">
        <v>1</v>
      </c>
      <c r="F599" s="246" t="s">
        <v>354</v>
      </c>
      <c r="G599" s="244"/>
      <c r="H599" s="247">
        <v>69.599999999999994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153</v>
      </c>
      <c r="AU599" s="253" t="s">
        <v>151</v>
      </c>
      <c r="AV599" s="14" t="s">
        <v>151</v>
      </c>
      <c r="AW599" s="14" t="s">
        <v>32</v>
      </c>
      <c r="AX599" s="14" t="s">
        <v>77</v>
      </c>
      <c r="AY599" s="253" t="s">
        <v>142</v>
      </c>
    </row>
    <row r="600" s="14" customFormat="1">
      <c r="A600" s="14"/>
      <c r="B600" s="243"/>
      <c r="C600" s="244"/>
      <c r="D600" s="234" t="s">
        <v>153</v>
      </c>
      <c r="E600" s="245" t="s">
        <v>1</v>
      </c>
      <c r="F600" s="246" t="s">
        <v>355</v>
      </c>
      <c r="G600" s="244"/>
      <c r="H600" s="247">
        <v>63.049999999999997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153</v>
      </c>
      <c r="AU600" s="253" t="s">
        <v>151</v>
      </c>
      <c r="AV600" s="14" t="s">
        <v>151</v>
      </c>
      <c r="AW600" s="14" t="s">
        <v>32</v>
      </c>
      <c r="AX600" s="14" t="s">
        <v>77</v>
      </c>
      <c r="AY600" s="253" t="s">
        <v>142</v>
      </c>
    </row>
    <row r="601" s="14" customFormat="1">
      <c r="A601" s="14"/>
      <c r="B601" s="243"/>
      <c r="C601" s="244"/>
      <c r="D601" s="234" t="s">
        <v>153</v>
      </c>
      <c r="E601" s="245" t="s">
        <v>1</v>
      </c>
      <c r="F601" s="246" t="s">
        <v>356</v>
      </c>
      <c r="G601" s="244"/>
      <c r="H601" s="247">
        <v>102.41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153</v>
      </c>
      <c r="AU601" s="253" t="s">
        <v>151</v>
      </c>
      <c r="AV601" s="14" t="s">
        <v>151</v>
      </c>
      <c r="AW601" s="14" t="s">
        <v>32</v>
      </c>
      <c r="AX601" s="14" t="s">
        <v>77</v>
      </c>
      <c r="AY601" s="253" t="s">
        <v>142</v>
      </c>
    </row>
    <row r="602" s="14" customFormat="1">
      <c r="A602" s="14"/>
      <c r="B602" s="243"/>
      <c r="C602" s="244"/>
      <c r="D602" s="234" t="s">
        <v>153</v>
      </c>
      <c r="E602" s="245" t="s">
        <v>1</v>
      </c>
      <c r="F602" s="246" t="s">
        <v>357</v>
      </c>
      <c r="G602" s="244"/>
      <c r="H602" s="247">
        <v>76.670000000000002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153</v>
      </c>
      <c r="AU602" s="253" t="s">
        <v>151</v>
      </c>
      <c r="AV602" s="14" t="s">
        <v>151</v>
      </c>
      <c r="AW602" s="14" t="s">
        <v>32</v>
      </c>
      <c r="AX602" s="14" t="s">
        <v>77</v>
      </c>
      <c r="AY602" s="253" t="s">
        <v>142</v>
      </c>
    </row>
    <row r="603" s="16" customFormat="1">
      <c r="A603" s="16"/>
      <c r="B603" s="265"/>
      <c r="C603" s="266"/>
      <c r="D603" s="234" t="s">
        <v>153</v>
      </c>
      <c r="E603" s="267" t="s">
        <v>1</v>
      </c>
      <c r="F603" s="268" t="s">
        <v>327</v>
      </c>
      <c r="G603" s="266"/>
      <c r="H603" s="269">
        <v>1479.0350000000001</v>
      </c>
      <c r="I603" s="270"/>
      <c r="J603" s="266"/>
      <c r="K603" s="266"/>
      <c r="L603" s="271"/>
      <c r="M603" s="272"/>
      <c r="N603" s="273"/>
      <c r="O603" s="273"/>
      <c r="P603" s="273"/>
      <c r="Q603" s="273"/>
      <c r="R603" s="273"/>
      <c r="S603" s="273"/>
      <c r="T603" s="274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75" t="s">
        <v>153</v>
      </c>
      <c r="AU603" s="275" t="s">
        <v>151</v>
      </c>
      <c r="AV603" s="16" t="s">
        <v>143</v>
      </c>
      <c r="AW603" s="16" t="s">
        <v>32</v>
      </c>
      <c r="AX603" s="16" t="s">
        <v>77</v>
      </c>
      <c r="AY603" s="275" t="s">
        <v>142</v>
      </c>
    </row>
    <row r="604" s="13" customFormat="1">
      <c r="A604" s="13"/>
      <c r="B604" s="232"/>
      <c r="C604" s="233"/>
      <c r="D604" s="234" t="s">
        <v>153</v>
      </c>
      <c r="E604" s="235" t="s">
        <v>1</v>
      </c>
      <c r="F604" s="236" t="s">
        <v>208</v>
      </c>
      <c r="G604" s="233"/>
      <c r="H604" s="235" t="s">
        <v>1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153</v>
      </c>
      <c r="AU604" s="242" t="s">
        <v>151</v>
      </c>
      <c r="AV604" s="13" t="s">
        <v>85</v>
      </c>
      <c r="AW604" s="13" t="s">
        <v>32</v>
      </c>
      <c r="AX604" s="13" t="s">
        <v>77</v>
      </c>
      <c r="AY604" s="242" t="s">
        <v>142</v>
      </c>
    </row>
    <row r="605" s="14" customFormat="1">
      <c r="A605" s="14"/>
      <c r="B605" s="243"/>
      <c r="C605" s="244"/>
      <c r="D605" s="234" t="s">
        <v>153</v>
      </c>
      <c r="E605" s="245" t="s">
        <v>1</v>
      </c>
      <c r="F605" s="246" t="s">
        <v>358</v>
      </c>
      <c r="G605" s="244"/>
      <c r="H605" s="247">
        <v>113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153</v>
      </c>
      <c r="AU605" s="253" t="s">
        <v>151</v>
      </c>
      <c r="AV605" s="14" t="s">
        <v>151</v>
      </c>
      <c r="AW605" s="14" t="s">
        <v>32</v>
      </c>
      <c r="AX605" s="14" t="s">
        <v>77</v>
      </c>
      <c r="AY605" s="253" t="s">
        <v>142</v>
      </c>
    </row>
    <row r="606" s="14" customFormat="1">
      <c r="A606" s="14"/>
      <c r="B606" s="243"/>
      <c r="C606" s="244"/>
      <c r="D606" s="234" t="s">
        <v>153</v>
      </c>
      <c r="E606" s="245" t="s">
        <v>1</v>
      </c>
      <c r="F606" s="246" t="s">
        <v>359</v>
      </c>
      <c r="G606" s="244"/>
      <c r="H606" s="247">
        <v>10.800000000000001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153</v>
      </c>
      <c r="AU606" s="253" t="s">
        <v>151</v>
      </c>
      <c r="AV606" s="14" t="s">
        <v>151</v>
      </c>
      <c r="AW606" s="14" t="s">
        <v>32</v>
      </c>
      <c r="AX606" s="14" t="s">
        <v>77</v>
      </c>
      <c r="AY606" s="253" t="s">
        <v>142</v>
      </c>
    </row>
    <row r="607" s="14" customFormat="1">
      <c r="A607" s="14"/>
      <c r="B607" s="243"/>
      <c r="C607" s="244"/>
      <c r="D607" s="234" t="s">
        <v>153</v>
      </c>
      <c r="E607" s="245" t="s">
        <v>1</v>
      </c>
      <c r="F607" s="246" t="s">
        <v>360</v>
      </c>
      <c r="G607" s="244"/>
      <c r="H607" s="247">
        <v>44.899999999999999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153</v>
      </c>
      <c r="AU607" s="253" t="s">
        <v>151</v>
      </c>
      <c r="AV607" s="14" t="s">
        <v>151</v>
      </c>
      <c r="AW607" s="14" t="s">
        <v>32</v>
      </c>
      <c r="AX607" s="14" t="s">
        <v>77</v>
      </c>
      <c r="AY607" s="253" t="s">
        <v>142</v>
      </c>
    </row>
    <row r="608" s="14" customFormat="1">
      <c r="A608" s="14"/>
      <c r="B608" s="243"/>
      <c r="C608" s="244"/>
      <c r="D608" s="234" t="s">
        <v>153</v>
      </c>
      <c r="E608" s="245" t="s">
        <v>1</v>
      </c>
      <c r="F608" s="246" t="s">
        <v>361</v>
      </c>
      <c r="G608" s="244"/>
      <c r="H608" s="247">
        <v>17.25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153</v>
      </c>
      <c r="AU608" s="253" t="s">
        <v>151</v>
      </c>
      <c r="AV608" s="14" t="s">
        <v>151</v>
      </c>
      <c r="AW608" s="14" t="s">
        <v>32</v>
      </c>
      <c r="AX608" s="14" t="s">
        <v>77</v>
      </c>
      <c r="AY608" s="253" t="s">
        <v>142</v>
      </c>
    </row>
    <row r="609" s="14" customFormat="1">
      <c r="A609" s="14"/>
      <c r="B609" s="243"/>
      <c r="C609" s="244"/>
      <c r="D609" s="234" t="s">
        <v>153</v>
      </c>
      <c r="E609" s="245" t="s">
        <v>1</v>
      </c>
      <c r="F609" s="246" t="s">
        <v>362</v>
      </c>
      <c r="G609" s="244"/>
      <c r="H609" s="247">
        <v>7.2000000000000002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153</v>
      </c>
      <c r="AU609" s="253" t="s">
        <v>151</v>
      </c>
      <c r="AV609" s="14" t="s">
        <v>151</v>
      </c>
      <c r="AW609" s="14" t="s">
        <v>32</v>
      </c>
      <c r="AX609" s="14" t="s">
        <v>77</v>
      </c>
      <c r="AY609" s="253" t="s">
        <v>142</v>
      </c>
    </row>
    <row r="610" s="14" customFormat="1">
      <c r="A610" s="14"/>
      <c r="B610" s="243"/>
      <c r="C610" s="244"/>
      <c r="D610" s="234" t="s">
        <v>153</v>
      </c>
      <c r="E610" s="245" t="s">
        <v>1</v>
      </c>
      <c r="F610" s="246" t="s">
        <v>363</v>
      </c>
      <c r="G610" s="244"/>
      <c r="H610" s="247">
        <v>7.0499999999999998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153</v>
      </c>
      <c r="AU610" s="253" t="s">
        <v>151</v>
      </c>
      <c r="AV610" s="14" t="s">
        <v>151</v>
      </c>
      <c r="AW610" s="14" t="s">
        <v>32</v>
      </c>
      <c r="AX610" s="14" t="s">
        <v>77</v>
      </c>
      <c r="AY610" s="253" t="s">
        <v>142</v>
      </c>
    </row>
    <row r="611" s="14" customFormat="1">
      <c r="A611" s="14"/>
      <c r="B611" s="243"/>
      <c r="C611" s="244"/>
      <c r="D611" s="234" t="s">
        <v>153</v>
      </c>
      <c r="E611" s="245" t="s">
        <v>1</v>
      </c>
      <c r="F611" s="246" t="s">
        <v>364</v>
      </c>
      <c r="G611" s="244"/>
      <c r="H611" s="247">
        <v>70.579999999999998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153</v>
      </c>
      <c r="AU611" s="253" t="s">
        <v>151</v>
      </c>
      <c r="AV611" s="14" t="s">
        <v>151</v>
      </c>
      <c r="AW611" s="14" t="s">
        <v>32</v>
      </c>
      <c r="AX611" s="14" t="s">
        <v>77</v>
      </c>
      <c r="AY611" s="253" t="s">
        <v>142</v>
      </c>
    </row>
    <row r="612" s="14" customFormat="1">
      <c r="A612" s="14"/>
      <c r="B612" s="243"/>
      <c r="C612" s="244"/>
      <c r="D612" s="234" t="s">
        <v>153</v>
      </c>
      <c r="E612" s="245" t="s">
        <v>1</v>
      </c>
      <c r="F612" s="246" t="s">
        <v>365</v>
      </c>
      <c r="G612" s="244"/>
      <c r="H612" s="247">
        <v>49.850000000000001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153</v>
      </c>
      <c r="AU612" s="253" t="s">
        <v>151</v>
      </c>
      <c r="AV612" s="14" t="s">
        <v>151</v>
      </c>
      <c r="AW612" s="14" t="s">
        <v>32</v>
      </c>
      <c r="AX612" s="14" t="s">
        <v>77</v>
      </c>
      <c r="AY612" s="253" t="s">
        <v>142</v>
      </c>
    </row>
    <row r="613" s="14" customFormat="1">
      <c r="A613" s="14"/>
      <c r="B613" s="243"/>
      <c r="C613" s="244"/>
      <c r="D613" s="234" t="s">
        <v>153</v>
      </c>
      <c r="E613" s="245" t="s">
        <v>1</v>
      </c>
      <c r="F613" s="246" t="s">
        <v>366</v>
      </c>
      <c r="G613" s="244"/>
      <c r="H613" s="247">
        <v>41.899999999999999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153</v>
      </c>
      <c r="AU613" s="253" t="s">
        <v>151</v>
      </c>
      <c r="AV613" s="14" t="s">
        <v>151</v>
      </c>
      <c r="AW613" s="14" t="s">
        <v>32</v>
      </c>
      <c r="AX613" s="14" t="s">
        <v>77</v>
      </c>
      <c r="AY613" s="253" t="s">
        <v>142</v>
      </c>
    </row>
    <row r="614" s="16" customFormat="1">
      <c r="A614" s="16"/>
      <c r="B614" s="265"/>
      <c r="C614" s="266"/>
      <c r="D614" s="234" t="s">
        <v>153</v>
      </c>
      <c r="E614" s="267" t="s">
        <v>1</v>
      </c>
      <c r="F614" s="268" t="s">
        <v>327</v>
      </c>
      <c r="G614" s="266"/>
      <c r="H614" s="269">
        <v>362.52999999999997</v>
      </c>
      <c r="I614" s="270"/>
      <c r="J614" s="266"/>
      <c r="K614" s="266"/>
      <c r="L614" s="271"/>
      <c r="M614" s="272"/>
      <c r="N614" s="273"/>
      <c r="O614" s="273"/>
      <c r="P614" s="273"/>
      <c r="Q614" s="273"/>
      <c r="R614" s="273"/>
      <c r="S614" s="273"/>
      <c r="T614" s="274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75" t="s">
        <v>153</v>
      </c>
      <c r="AU614" s="275" t="s">
        <v>151</v>
      </c>
      <c r="AV614" s="16" t="s">
        <v>143</v>
      </c>
      <c r="AW614" s="16" t="s">
        <v>32</v>
      </c>
      <c r="AX614" s="16" t="s">
        <v>77</v>
      </c>
      <c r="AY614" s="275" t="s">
        <v>142</v>
      </c>
    </row>
    <row r="615" s="15" customFormat="1">
      <c r="A615" s="15"/>
      <c r="B615" s="254"/>
      <c r="C615" s="255"/>
      <c r="D615" s="234" t="s">
        <v>153</v>
      </c>
      <c r="E615" s="256" t="s">
        <v>1</v>
      </c>
      <c r="F615" s="257" t="s">
        <v>158</v>
      </c>
      <c r="G615" s="255"/>
      <c r="H615" s="258">
        <v>2808.0169999999998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4" t="s">
        <v>153</v>
      </c>
      <c r="AU615" s="264" t="s">
        <v>151</v>
      </c>
      <c r="AV615" s="15" t="s">
        <v>150</v>
      </c>
      <c r="AW615" s="15" t="s">
        <v>32</v>
      </c>
      <c r="AX615" s="15" t="s">
        <v>85</v>
      </c>
      <c r="AY615" s="264" t="s">
        <v>142</v>
      </c>
    </row>
    <row r="616" s="2" customFormat="1" ht="24.15" customHeight="1">
      <c r="A616" s="39"/>
      <c r="B616" s="40"/>
      <c r="C616" s="219" t="s">
        <v>587</v>
      </c>
      <c r="D616" s="219" t="s">
        <v>145</v>
      </c>
      <c r="E616" s="220" t="s">
        <v>588</v>
      </c>
      <c r="F616" s="221" t="s">
        <v>589</v>
      </c>
      <c r="G616" s="222" t="s">
        <v>590</v>
      </c>
      <c r="H616" s="223">
        <v>10</v>
      </c>
      <c r="I616" s="224"/>
      <c r="J616" s="225">
        <f>ROUND(I616*H616,2)</f>
        <v>0</v>
      </c>
      <c r="K616" s="221" t="s">
        <v>1</v>
      </c>
      <c r="L616" s="45"/>
      <c r="M616" s="226" t="s">
        <v>1</v>
      </c>
      <c r="N616" s="227" t="s">
        <v>43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150</v>
      </c>
      <c r="AT616" s="230" t="s">
        <v>145</v>
      </c>
      <c r="AU616" s="230" t="s">
        <v>151</v>
      </c>
      <c r="AY616" s="18" t="s">
        <v>142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151</v>
      </c>
      <c r="BK616" s="231">
        <f>ROUND(I616*H616,2)</f>
        <v>0</v>
      </c>
      <c r="BL616" s="18" t="s">
        <v>150</v>
      </c>
      <c r="BM616" s="230" t="s">
        <v>591</v>
      </c>
    </row>
    <row r="617" s="13" customFormat="1">
      <c r="A617" s="13"/>
      <c r="B617" s="232"/>
      <c r="C617" s="233"/>
      <c r="D617" s="234" t="s">
        <v>153</v>
      </c>
      <c r="E617" s="235" t="s">
        <v>1</v>
      </c>
      <c r="F617" s="236" t="s">
        <v>487</v>
      </c>
      <c r="G617" s="233"/>
      <c r="H617" s="235" t="s">
        <v>1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153</v>
      </c>
      <c r="AU617" s="242" t="s">
        <v>151</v>
      </c>
      <c r="AV617" s="13" t="s">
        <v>85</v>
      </c>
      <c r="AW617" s="13" t="s">
        <v>32</v>
      </c>
      <c r="AX617" s="13" t="s">
        <v>77</v>
      </c>
      <c r="AY617" s="242" t="s">
        <v>142</v>
      </c>
    </row>
    <row r="618" s="14" customFormat="1">
      <c r="A618" s="14"/>
      <c r="B618" s="243"/>
      <c r="C618" s="244"/>
      <c r="D618" s="234" t="s">
        <v>153</v>
      </c>
      <c r="E618" s="245" t="s">
        <v>1</v>
      </c>
      <c r="F618" s="246" t="s">
        <v>202</v>
      </c>
      <c r="G618" s="244"/>
      <c r="H618" s="247">
        <v>10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153</v>
      </c>
      <c r="AU618" s="253" t="s">
        <v>151</v>
      </c>
      <c r="AV618" s="14" t="s">
        <v>151</v>
      </c>
      <c r="AW618" s="14" t="s">
        <v>32</v>
      </c>
      <c r="AX618" s="14" t="s">
        <v>85</v>
      </c>
      <c r="AY618" s="253" t="s">
        <v>142</v>
      </c>
    </row>
    <row r="619" s="2" customFormat="1" ht="24.15" customHeight="1">
      <c r="A619" s="39"/>
      <c r="B619" s="40"/>
      <c r="C619" s="219" t="s">
        <v>592</v>
      </c>
      <c r="D619" s="219" t="s">
        <v>145</v>
      </c>
      <c r="E619" s="220" t="s">
        <v>593</v>
      </c>
      <c r="F619" s="221" t="s">
        <v>594</v>
      </c>
      <c r="G619" s="222" t="s">
        <v>590</v>
      </c>
      <c r="H619" s="223">
        <v>280</v>
      </c>
      <c r="I619" s="224"/>
      <c r="J619" s="225">
        <f>ROUND(I619*H619,2)</f>
        <v>0</v>
      </c>
      <c r="K619" s="221" t="s">
        <v>1</v>
      </c>
      <c r="L619" s="45"/>
      <c r="M619" s="226" t="s">
        <v>1</v>
      </c>
      <c r="N619" s="227" t="s">
        <v>43</v>
      </c>
      <c r="O619" s="92"/>
      <c r="P619" s="228">
        <f>O619*H619</f>
        <v>0</v>
      </c>
      <c r="Q619" s="228">
        <v>0</v>
      </c>
      <c r="R619" s="228">
        <f>Q619*H619</f>
        <v>0</v>
      </c>
      <c r="S619" s="228">
        <v>0</v>
      </c>
      <c r="T619" s="22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0" t="s">
        <v>150</v>
      </c>
      <c r="AT619" s="230" t="s">
        <v>145</v>
      </c>
      <c r="AU619" s="230" t="s">
        <v>151</v>
      </c>
      <c r="AY619" s="18" t="s">
        <v>142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8" t="s">
        <v>151</v>
      </c>
      <c r="BK619" s="231">
        <f>ROUND(I619*H619,2)</f>
        <v>0</v>
      </c>
      <c r="BL619" s="18" t="s">
        <v>150</v>
      </c>
      <c r="BM619" s="230" t="s">
        <v>595</v>
      </c>
    </row>
    <row r="620" s="14" customFormat="1">
      <c r="A620" s="14"/>
      <c r="B620" s="243"/>
      <c r="C620" s="244"/>
      <c r="D620" s="234" t="s">
        <v>153</v>
      </c>
      <c r="E620" s="245" t="s">
        <v>1</v>
      </c>
      <c r="F620" s="246" t="s">
        <v>596</v>
      </c>
      <c r="G620" s="244"/>
      <c r="H620" s="247">
        <v>280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153</v>
      </c>
      <c r="AU620" s="253" t="s">
        <v>151</v>
      </c>
      <c r="AV620" s="14" t="s">
        <v>151</v>
      </c>
      <c r="AW620" s="14" t="s">
        <v>32</v>
      </c>
      <c r="AX620" s="14" t="s">
        <v>85</v>
      </c>
      <c r="AY620" s="253" t="s">
        <v>142</v>
      </c>
    </row>
    <row r="621" s="12" customFormat="1" ht="22.8" customHeight="1">
      <c r="A621" s="12"/>
      <c r="B621" s="203"/>
      <c r="C621" s="204"/>
      <c r="D621" s="205" t="s">
        <v>76</v>
      </c>
      <c r="E621" s="217" t="s">
        <v>597</v>
      </c>
      <c r="F621" s="217" t="s">
        <v>598</v>
      </c>
      <c r="G621" s="204"/>
      <c r="H621" s="204"/>
      <c r="I621" s="207"/>
      <c r="J621" s="218">
        <f>BK621</f>
        <v>0</v>
      </c>
      <c r="K621" s="204"/>
      <c r="L621" s="209"/>
      <c r="M621" s="210"/>
      <c r="N621" s="211"/>
      <c r="O621" s="211"/>
      <c r="P621" s="212">
        <f>SUM(P622:P628)</f>
        <v>0</v>
      </c>
      <c r="Q621" s="211"/>
      <c r="R621" s="212">
        <f>SUM(R622:R628)</f>
        <v>0</v>
      </c>
      <c r="S621" s="211"/>
      <c r="T621" s="213">
        <f>SUM(T622:T628)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14" t="s">
        <v>85</v>
      </c>
      <c r="AT621" s="215" t="s">
        <v>76</v>
      </c>
      <c r="AU621" s="215" t="s">
        <v>85</v>
      </c>
      <c r="AY621" s="214" t="s">
        <v>142</v>
      </c>
      <c r="BK621" s="216">
        <f>SUM(BK622:BK628)</f>
        <v>0</v>
      </c>
    </row>
    <row r="622" s="2" customFormat="1" ht="33" customHeight="1">
      <c r="A622" s="39"/>
      <c r="B622" s="40"/>
      <c r="C622" s="219" t="s">
        <v>599</v>
      </c>
      <c r="D622" s="219" t="s">
        <v>145</v>
      </c>
      <c r="E622" s="220" t="s">
        <v>600</v>
      </c>
      <c r="F622" s="221" t="s">
        <v>601</v>
      </c>
      <c r="G622" s="222" t="s">
        <v>183</v>
      </c>
      <c r="H622" s="223">
        <v>89.671000000000006</v>
      </c>
      <c r="I622" s="224"/>
      <c r="J622" s="225">
        <f>ROUND(I622*H622,2)</f>
        <v>0</v>
      </c>
      <c r="K622" s="221" t="s">
        <v>149</v>
      </c>
      <c r="L622" s="45"/>
      <c r="M622" s="226" t="s">
        <v>1</v>
      </c>
      <c r="N622" s="227" t="s">
        <v>43</v>
      </c>
      <c r="O622" s="92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150</v>
      </c>
      <c r="AT622" s="230" t="s">
        <v>145</v>
      </c>
      <c r="AU622" s="230" t="s">
        <v>151</v>
      </c>
      <c r="AY622" s="18" t="s">
        <v>142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151</v>
      </c>
      <c r="BK622" s="231">
        <f>ROUND(I622*H622,2)</f>
        <v>0</v>
      </c>
      <c r="BL622" s="18" t="s">
        <v>150</v>
      </c>
      <c r="BM622" s="230" t="s">
        <v>602</v>
      </c>
    </row>
    <row r="623" s="2" customFormat="1" ht="24.15" customHeight="1">
      <c r="A623" s="39"/>
      <c r="B623" s="40"/>
      <c r="C623" s="219" t="s">
        <v>603</v>
      </c>
      <c r="D623" s="219" t="s">
        <v>145</v>
      </c>
      <c r="E623" s="220" t="s">
        <v>604</v>
      </c>
      <c r="F623" s="221" t="s">
        <v>605</v>
      </c>
      <c r="G623" s="222" t="s">
        <v>183</v>
      </c>
      <c r="H623" s="223">
        <v>89.671000000000006</v>
      </c>
      <c r="I623" s="224"/>
      <c r="J623" s="225">
        <f>ROUND(I623*H623,2)</f>
        <v>0</v>
      </c>
      <c r="K623" s="221" t="s">
        <v>149</v>
      </c>
      <c r="L623" s="45"/>
      <c r="M623" s="226" t="s">
        <v>1</v>
      </c>
      <c r="N623" s="227" t="s">
        <v>43</v>
      </c>
      <c r="O623" s="92"/>
      <c r="P623" s="228">
        <f>O623*H623</f>
        <v>0</v>
      </c>
      <c r="Q623" s="228">
        <v>0</v>
      </c>
      <c r="R623" s="228">
        <f>Q623*H623</f>
        <v>0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150</v>
      </c>
      <c r="AT623" s="230" t="s">
        <v>145</v>
      </c>
      <c r="AU623" s="230" t="s">
        <v>151</v>
      </c>
      <c r="AY623" s="18" t="s">
        <v>142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151</v>
      </c>
      <c r="BK623" s="231">
        <f>ROUND(I623*H623,2)</f>
        <v>0</v>
      </c>
      <c r="BL623" s="18" t="s">
        <v>150</v>
      </c>
      <c r="BM623" s="230" t="s">
        <v>606</v>
      </c>
    </row>
    <row r="624" s="2" customFormat="1" ht="24.15" customHeight="1">
      <c r="A624" s="39"/>
      <c r="B624" s="40"/>
      <c r="C624" s="219" t="s">
        <v>607</v>
      </c>
      <c r="D624" s="219" t="s">
        <v>145</v>
      </c>
      <c r="E624" s="220" t="s">
        <v>608</v>
      </c>
      <c r="F624" s="221" t="s">
        <v>609</v>
      </c>
      <c r="G624" s="222" t="s">
        <v>183</v>
      </c>
      <c r="H624" s="223">
        <v>717.36800000000005</v>
      </c>
      <c r="I624" s="224"/>
      <c r="J624" s="225">
        <f>ROUND(I624*H624,2)</f>
        <v>0</v>
      </c>
      <c r="K624" s="221" t="s">
        <v>149</v>
      </c>
      <c r="L624" s="45"/>
      <c r="M624" s="226" t="s">
        <v>1</v>
      </c>
      <c r="N624" s="227" t="s">
        <v>43</v>
      </c>
      <c r="O624" s="92"/>
      <c r="P624" s="228">
        <f>O624*H624</f>
        <v>0</v>
      </c>
      <c r="Q624" s="228">
        <v>0</v>
      </c>
      <c r="R624" s="228">
        <f>Q624*H624</f>
        <v>0</v>
      </c>
      <c r="S624" s="228">
        <v>0</v>
      </c>
      <c r="T624" s="22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0" t="s">
        <v>150</v>
      </c>
      <c r="AT624" s="230" t="s">
        <v>145</v>
      </c>
      <c r="AU624" s="230" t="s">
        <v>151</v>
      </c>
      <c r="AY624" s="18" t="s">
        <v>142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8" t="s">
        <v>151</v>
      </c>
      <c r="BK624" s="231">
        <f>ROUND(I624*H624,2)</f>
        <v>0</v>
      </c>
      <c r="BL624" s="18" t="s">
        <v>150</v>
      </c>
      <c r="BM624" s="230" t="s">
        <v>610</v>
      </c>
    </row>
    <row r="625" s="14" customFormat="1">
      <c r="A625" s="14"/>
      <c r="B625" s="243"/>
      <c r="C625" s="244"/>
      <c r="D625" s="234" t="s">
        <v>153</v>
      </c>
      <c r="E625" s="244"/>
      <c r="F625" s="246" t="s">
        <v>611</v>
      </c>
      <c r="G625" s="244"/>
      <c r="H625" s="247">
        <v>717.36800000000005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153</v>
      </c>
      <c r="AU625" s="253" t="s">
        <v>151</v>
      </c>
      <c r="AV625" s="14" t="s">
        <v>151</v>
      </c>
      <c r="AW625" s="14" t="s">
        <v>4</v>
      </c>
      <c r="AX625" s="14" t="s">
        <v>85</v>
      </c>
      <c r="AY625" s="253" t="s">
        <v>142</v>
      </c>
    </row>
    <row r="626" s="2" customFormat="1" ht="49.05" customHeight="1">
      <c r="A626" s="39"/>
      <c r="B626" s="40"/>
      <c r="C626" s="219" t="s">
        <v>612</v>
      </c>
      <c r="D626" s="219" t="s">
        <v>145</v>
      </c>
      <c r="E626" s="220" t="s">
        <v>613</v>
      </c>
      <c r="F626" s="221" t="s">
        <v>614</v>
      </c>
      <c r="G626" s="222" t="s">
        <v>183</v>
      </c>
      <c r="H626" s="223">
        <v>80.468000000000004</v>
      </c>
      <c r="I626" s="224"/>
      <c r="J626" s="225">
        <f>ROUND(I626*H626,2)</f>
        <v>0</v>
      </c>
      <c r="K626" s="221" t="s">
        <v>149</v>
      </c>
      <c r="L626" s="45"/>
      <c r="M626" s="226" t="s">
        <v>1</v>
      </c>
      <c r="N626" s="227" t="s">
        <v>43</v>
      </c>
      <c r="O626" s="92"/>
      <c r="P626" s="228">
        <f>O626*H626</f>
        <v>0</v>
      </c>
      <c r="Q626" s="228">
        <v>0</v>
      </c>
      <c r="R626" s="228">
        <f>Q626*H626</f>
        <v>0</v>
      </c>
      <c r="S626" s="228">
        <v>0</v>
      </c>
      <c r="T626" s="22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0" t="s">
        <v>150</v>
      </c>
      <c r="AT626" s="230" t="s">
        <v>145</v>
      </c>
      <c r="AU626" s="230" t="s">
        <v>151</v>
      </c>
      <c r="AY626" s="18" t="s">
        <v>142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8" t="s">
        <v>151</v>
      </c>
      <c r="BK626" s="231">
        <f>ROUND(I626*H626,2)</f>
        <v>0</v>
      </c>
      <c r="BL626" s="18" t="s">
        <v>150</v>
      </c>
      <c r="BM626" s="230" t="s">
        <v>615</v>
      </c>
    </row>
    <row r="627" s="14" customFormat="1">
      <c r="A627" s="14"/>
      <c r="B627" s="243"/>
      <c r="C627" s="244"/>
      <c r="D627" s="234" t="s">
        <v>153</v>
      </c>
      <c r="E627" s="245" t="s">
        <v>1</v>
      </c>
      <c r="F627" s="246" t="s">
        <v>616</v>
      </c>
      <c r="G627" s="244"/>
      <c r="H627" s="247">
        <v>80.468000000000004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153</v>
      </c>
      <c r="AU627" s="253" t="s">
        <v>151</v>
      </c>
      <c r="AV627" s="14" t="s">
        <v>151</v>
      </c>
      <c r="AW627" s="14" t="s">
        <v>32</v>
      </c>
      <c r="AX627" s="14" t="s">
        <v>85</v>
      </c>
      <c r="AY627" s="253" t="s">
        <v>142</v>
      </c>
    </row>
    <row r="628" s="2" customFormat="1" ht="33" customHeight="1">
      <c r="A628" s="39"/>
      <c r="B628" s="40"/>
      <c r="C628" s="219" t="s">
        <v>617</v>
      </c>
      <c r="D628" s="219" t="s">
        <v>145</v>
      </c>
      <c r="E628" s="220" t="s">
        <v>618</v>
      </c>
      <c r="F628" s="221" t="s">
        <v>619</v>
      </c>
      <c r="G628" s="222" t="s">
        <v>183</v>
      </c>
      <c r="H628" s="223">
        <v>9.2029999999999994</v>
      </c>
      <c r="I628" s="224"/>
      <c r="J628" s="225">
        <f>ROUND(I628*H628,2)</f>
        <v>0</v>
      </c>
      <c r="K628" s="221" t="s">
        <v>149</v>
      </c>
      <c r="L628" s="45"/>
      <c r="M628" s="226" t="s">
        <v>1</v>
      </c>
      <c r="N628" s="227" t="s">
        <v>43</v>
      </c>
      <c r="O628" s="92"/>
      <c r="P628" s="228">
        <f>O628*H628</f>
        <v>0</v>
      </c>
      <c r="Q628" s="228">
        <v>0</v>
      </c>
      <c r="R628" s="228">
        <f>Q628*H628</f>
        <v>0</v>
      </c>
      <c r="S628" s="228">
        <v>0</v>
      </c>
      <c r="T628" s="22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150</v>
      </c>
      <c r="AT628" s="230" t="s">
        <v>145</v>
      </c>
      <c r="AU628" s="230" t="s">
        <v>151</v>
      </c>
      <c r="AY628" s="18" t="s">
        <v>142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151</v>
      </c>
      <c r="BK628" s="231">
        <f>ROUND(I628*H628,2)</f>
        <v>0</v>
      </c>
      <c r="BL628" s="18" t="s">
        <v>150</v>
      </c>
      <c r="BM628" s="230" t="s">
        <v>620</v>
      </c>
    </row>
    <row r="629" s="12" customFormat="1" ht="22.8" customHeight="1">
      <c r="A629" s="12"/>
      <c r="B629" s="203"/>
      <c r="C629" s="204"/>
      <c r="D629" s="205" t="s">
        <v>76</v>
      </c>
      <c r="E629" s="217" t="s">
        <v>621</v>
      </c>
      <c r="F629" s="217" t="s">
        <v>622</v>
      </c>
      <c r="G629" s="204"/>
      <c r="H629" s="204"/>
      <c r="I629" s="207"/>
      <c r="J629" s="218">
        <f>BK629</f>
        <v>0</v>
      </c>
      <c r="K629" s="204"/>
      <c r="L629" s="209"/>
      <c r="M629" s="210"/>
      <c r="N629" s="211"/>
      <c r="O629" s="211"/>
      <c r="P629" s="212">
        <f>P630</f>
        <v>0</v>
      </c>
      <c r="Q629" s="211"/>
      <c r="R629" s="212">
        <f>R630</f>
        <v>0</v>
      </c>
      <c r="S629" s="211"/>
      <c r="T629" s="213">
        <f>T630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14" t="s">
        <v>85</v>
      </c>
      <c r="AT629" s="215" t="s">
        <v>76</v>
      </c>
      <c r="AU629" s="215" t="s">
        <v>85</v>
      </c>
      <c r="AY629" s="214" t="s">
        <v>142</v>
      </c>
      <c r="BK629" s="216">
        <f>BK630</f>
        <v>0</v>
      </c>
    </row>
    <row r="630" s="2" customFormat="1" ht="21.75" customHeight="1">
      <c r="A630" s="39"/>
      <c r="B630" s="40"/>
      <c r="C630" s="219" t="s">
        <v>623</v>
      </c>
      <c r="D630" s="219" t="s">
        <v>145</v>
      </c>
      <c r="E630" s="220" t="s">
        <v>624</v>
      </c>
      <c r="F630" s="221" t="s">
        <v>625</v>
      </c>
      <c r="G630" s="222" t="s">
        <v>183</v>
      </c>
      <c r="H630" s="223">
        <v>49.081000000000003</v>
      </c>
      <c r="I630" s="224"/>
      <c r="J630" s="225">
        <f>ROUND(I630*H630,2)</f>
        <v>0</v>
      </c>
      <c r="K630" s="221" t="s">
        <v>149</v>
      </c>
      <c r="L630" s="45"/>
      <c r="M630" s="226" t="s">
        <v>1</v>
      </c>
      <c r="N630" s="227" t="s">
        <v>43</v>
      </c>
      <c r="O630" s="92"/>
      <c r="P630" s="228">
        <f>O630*H630</f>
        <v>0</v>
      </c>
      <c r="Q630" s="228">
        <v>0</v>
      </c>
      <c r="R630" s="228">
        <f>Q630*H630</f>
        <v>0</v>
      </c>
      <c r="S630" s="228">
        <v>0</v>
      </c>
      <c r="T630" s="22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150</v>
      </c>
      <c r="AT630" s="230" t="s">
        <v>145</v>
      </c>
      <c r="AU630" s="230" t="s">
        <v>151</v>
      </c>
      <c r="AY630" s="18" t="s">
        <v>142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151</v>
      </c>
      <c r="BK630" s="231">
        <f>ROUND(I630*H630,2)</f>
        <v>0</v>
      </c>
      <c r="BL630" s="18" t="s">
        <v>150</v>
      </c>
      <c r="BM630" s="230" t="s">
        <v>626</v>
      </c>
    </row>
    <row r="631" s="12" customFormat="1" ht="25.92" customHeight="1">
      <c r="A631" s="12"/>
      <c r="B631" s="203"/>
      <c r="C631" s="204"/>
      <c r="D631" s="205" t="s">
        <v>76</v>
      </c>
      <c r="E631" s="206" t="s">
        <v>627</v>
      </c>
      <c r="F631" s="206" t="s">
        <v>628</v>
      </c>
      <c r="G631" s="204"/>
      <c r="H631" s="204"/>
      <c r="I631" s="207"/>
      <c r="J631" s="208">
        <f>BK631</f>
        <v>0</v>
      </c>
      <c r="K631" s="204"/>
      <c r="L631" s="209"/>
      <c r="M631" s="210"/>
      <c r="N631" s="211"/>
      <c r="O631" s="211"/>
      <c r="P631" s="212">
        <f>P632+P717+P938+P956+P1065+P1069+P1176+P1305+P1382+P1428</f>
        <v>0</v>
      </c>
      <c r="Q631" s="211"/>
      <c r="R631" s="212">
        <f>R632+R717+R938+R956+R1065+R1069+R1176+R1305+R1382+R1428</f>
        <v>42.027362150000002</v>
      </c>
      <c r="S631" s="211"/>
      <c r="T631" s="213">
        <f>T632+T717+T938+T956+T1065+T1069+T1176+T1305+T1382+T1428</f>
        <v>33.230066060000006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14" t="s">
        <v>151</v>
      </c>
      <c r="AT631" s="215" t="s">
        <v>76</v>
      </c>
      <c r="AU631" s="215" t="s">
        <v>77</v>
      </c>
      <c r="AY631" s="214" t="s">
        <v>142</v>
      </c>
      <c r="BK631" s="216">
        <f>BK632+BK717+BK938+BK956+BK1065+BK1069+BK1176+BK1305+BK1382+BK1428</f>
        <v>0</v>
      </c>
    </row>
    <row r="632" s="12" customFormat="1" ht="22.8" customHeight="1">
      <c r="A632" s="12"/>
      <c r="B632" s="203"/>
      <c r="C632" s="204"/>
      <c r="D632" s="205" t="s">
        <v>76</v>
      </c>
      <c r="E632" s="217" t="s">
        <v>629</v>
      </c>
      <c r="F632" s="217" t="s">
        <v>630</v>
      </c>
      <c r="G632" s="204"/>
      <c r="H632" s="204"/>
      <c r="I632" s="207"/>
      <c r="J632" s="218">
        <f>BK632</f>
        <v>0</v>
      </c>
      <c r="K632" s="204"/>
      <c r="L632" s="209"/>
      <c r="M632" s="210"/>
      <c r="N632" s="211"/>
      <c r="O632" s="211"/>
      <c r="P632" s="212">
        <f>SUM(P633:P716)</f>
        <v>0</v>
      </c>
      <c r="Q632" s="211"/>
      <c r="R632" s="212">
        <f>SUM(R633:R716)</f>
        <v>10.523945500000002</v>
      </c>
      <c r="S632" s="211"/>
      <c r="T632" s="213">
        <f>SUM(T633:T716)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14" t="s">
        <v>151</v>
      </c>
      <c r="AT632" s="215" t="s">
        <v>76</v>
      </c>
      <c r="AU632" s="215" t="s">
        <v>85</v>
      </c>
      <c r="AY632" s="214" t="s">
        <v>142</v>
      </c>
      <c r="BK632" s="216">
        <f>SUM(BK633:BK716)</f>
        <v>0</v>
      </c>
    </row>
    <row r="633" s="2" customFormat="1" ht="24.15" customHeight="1">
      <c r="A633" s="39"/>
      <c r="B633" s="40"/>
      <c r="C633" s="219" t="s">
        <v>631</v>
      </c>
      <c r="D633" s="219" t="s">
        <v>145</v>
      </c>
      <c r="E633" s="220" t="s">
        <v>632</v>
      </c>
      <c r="F633" s="221" t="s">
        <v>633</v>
      </c>
      <c r="G633" s="222" t="s">
        <v>148</v>
      </c>
      <c r="H633" s="223">
        <v>672.30999999999995</v>
      </c>
      <c r="I633" s="224"/>
      <c r="J633" s="225">
        <f>ROUND(I633*H633,2)</f>
        <v>0</v>
      </c>
      <c r="K633" s="221" t="s">
        <v>149</v>
      </c>
      <c r="L633" s="45"/>
      <c r="M633" s="226" t="s">
        <v>1</v>
      </c>
      <c r="N633" s="227" t="s">
        <v>43</v>
      </c>
      <c r="O633" s="92"/>
      <c r="P633" s="228">
        <f>O633*H633</f>
        <v>0</v>
      </c>
      <c r="Q633" s="228">
        <v>0.012200000000000001</v>
      </c>
      <c r="R633" s="228">
        <f>Q633*H633</f>
        <v>8.2021820000000005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242</v>
      </c>
      <c r="AT633" s="230" t="s">
        <v>145</v>
      </c>
      <c r="AU633" s="230" t="s">
        <v>151</v>
      </c>
      <c r="AY633" s="18" t="s">
        <v>142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151</v>
      </c>
      <c r="BK633" s="231">
        <f>ROUND(I633*H633,2)</f>
        <v>0</v>
      </c>
      <c r="BL633" s="18" t="s">
        <v>242</v>
      </c>
      <c r="BM633" s="230" t="s">
        <v>634</v>
      </c>
    </row>
    <row r="634" s="13" customFormat="1">
      <c r="A634" s="13"/>
      <c r="B634" s="232"/>
      <c r="C634" s="233"/>
      <c r="D634" s="234" t="s">
        <v>153</v>
      </c>
      <c r="E634" s="235" t="s">
        <v>1</v>
      </c>
      <c r="F634" s="236" t="s">
        <v>163</v>
      </c>
      <c r="G634" s="233"/>
      <c r="H634" s="235" t="s">
        <v>1</v>
      </c>
      <c r="I634" s="237"/>
      <c r="J634" s="233"/>
      <c r="K634" s="233"/>
      <c r="L634" s="238"/>
      <c r="M634" s="239"/>
      <c r="N634" s="240"/>
      <c r="O634" s="240"/>
      <c r="P634" s="240"/>
      <c r="Q634" s="240"/>
      <c r="R634" s="240"/>
      <c r="S634" s="240"/>
      <c r="T634" s="24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2" t="s">
        <v>153</v>
      </c>
      <c r="AU634" s="242" t="s">
        <v>151</v>
      </c>
      <c r="AV634" s="13" t="s">
        <v>85</v>
      </c>
      <c r="AW634" s="13" t="s">
        <v>32</v>
      </c>
      <c r="AX634" s="13" t="s">
        <v>77</v>
      </c>
      <c r="AY634" s="242" t="s">
        <v>142</v>
      </c>
    </row>
    <row r="635" s="13" customFormat="1">
      <c r="A635" s="13"/>
      <c r="B635" s="232"/>
      <c r="C635" s="233"/>
      <c r="D635" s="234" t="s">
        <v>153</v>
      </c>
      <c r="E635" s="235" t="s">
        <v>1</v>
      </c>
      <c r="F635" s="236" t="s">
        <v>635</v>
      </c>
      <c r="G635" s="233"/>
      <c r="H635" s="235" t="s">
        <v>1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2" t="s">
        <v>153</v>
      </c>
      <c r="AU635" s="242" t="s">
        <v>151</v>
      </c>
      <c r="AV635" s="13" t="s">
        <v>85</v>
      </c>
      <c r="AW635" s="13" t="s">
        <v>32</v>
      </c>
      <c r="AX635" s="13" t="s">
        <v>77</v>
      </c>
      <c r="AY635" s="242" t="s">
        <v>142</v>
      </c>
    </row>
    <row r="636" s="14" customFormat="1">
      <c r="A636" s="14"/>
      <c r="B636" s="243"/>
      <c r="C636" s="244"/>
      <c r="D636" s="234" t="s">
        <v>153</v>
      </c>
      <c r="E636" s="245" t="s">
        <v>1</v>
      </c>
      <c r="F636" s="246" t="s">
        <v>636</v>
      </c>
      <c r="G636" s="244"/>
      <c r="H636" s="247">
        <v>150.53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153</v>
      </c>
      <c r="AU636" s="253" t="s">
        <v>151</v>
      </c>
      <c r="AV636" s="14" t="s">
        <v>151</v>
      </c>
      <c r="AW636" s="14" t="s">
        <v>32</v>
      </c>
      <c r="AX636" s="14" t="s">
        <v>77</v>
      </c>
      <c r="AY636" s="253" t="s">
        <v>142</v>
      </c>
    </row>
    <row r="637" s="13" customFormat="1">
      <c r="A637" s="13"/>
      <c r="B637" s="232"/>
      <c r="C637" s="233"/>
      <c r="D637" s="234" t="s">
        <v>153</v>
      </c>
      <c r="E637" s="235" t="s">
        <v>1</v>
      </c>
      <c r="F637" s="236" t="s">
        <v>165</v>
      </c>
      <c r="G637" s="233"/>
      <c r="H637" s="235" t="s">
        <v>1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153</v>
      </c>
      <c r="AU637" s="242" t="s">
        <v>151</v>
      </c>
      <c r="AV637" s="13" t="s">
        <v>85</v>
      </c>
      <c r="AW637" s="13" t="s">
        <v>32</v>
      </c>
      <c r="AX637" s="13" t="s">
        <v>77</v>
      </c>
      <c r="AY637" s="242" t="s">
        <v>142</v>
      </c>
    </row>
    <row r="638" s="13" customFormat="1">
      <c r="A638" s="13"/>
      <c r="B638" s="232"/>
      <c r="C638" s="233"/>
      <c r="D638" s="234" t="s">
        <v>153</v>
      </c>
      <c r="E638" s="235" t="s">
        <v>1</v>
      </c>
      <c r="F638" s="236" t="s">
        <v>637</v>
      </c>
      <c r="G638" s="233"/>
      <c r="H638" s="235" t="s">
        <v>1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153</v>
      </c>
      <c r="AU638" s="242" t="s">
        <v>151</v>
      </c>
      <c r="AV638" s="13" t="s">
        <v>85</v>
      </c>
      <c r="AW638" s="13" t="s">
        <v>32</v>
      </c>
      <c r="AX638" s="13" t="s">
        <v>77</v>
      </c>
      <c r="AY638" s="242" t="s">
        <v>142</v>
      </c>
    </row>
    <row r="639" s="14" customFormat="1">
      <c r="A639" s="14"/>
      <c r="B639" s="243"/>
      <c r="C639" s="244"/>
      <c r="D639" s="234" t="s">
        <v>153</v>
      </c>
      <c r="E639" s="245" t="s">
        <v>1</v>
      </c>
      <c r="F639" s="246" t="s">
        <v>638</v>
      </c>
      <c r="G639" s="244"/>
      <c r="H639" s="247">
        <v>492.06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153</v>
      </c>
      <c r="AU639" s="253" t="s">
        <v>151</v>
      </c>
      <c r="AV639" s="14" t="s">
        <v>151</v>
      </c>
      <c r="AW639" s="14" t="s">
        <v>32</v>
      </c>
      <c r="AX639" s="14" t="s">
        <v>77</v>
      </c>
      <c r="AY639" s="253" t="s">
        <v>142</v>
      </c>
    </row>
    <row r="640" s="13" customFormat="1">
      <c r="A640" s="13"/>
      <c r="B640" s="232"/>
      <c r="C640" s="233"/>
      <c r="D640" s="234" t="s">
        <v>153</v>
      </c>
      <c r="E640" s="235" t="s">
        <v>1</v>
      </c>
      <c r="F640" s="236" t="s">
        <v>208</v>
      </c>
      <c r="G640" s="233"/>
      <c r="H640" s="235" t="s">
        <v>1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153</v>
      </c>
      <c r="AU640" s="242" t="s">
        <v>151</v>
      </c>
      <c r="AV640" s="13" t="s">
        <v>85</v>
      </c>
      <c r="AW640" s="13" t="s">
        <v>32</v>
      </c>
      <c r="AX640" s="13" t="s">
        <v>77</v>
      </c>
      <c r="AY640" s="242" t="s">
        <v>142</v>
      </c>
    </row>
    <row r="641" s="13" customFormat="1">
      <c r="A641" s="13"/>
      <c r="B641" s="232"/>
      <c r="C641" s="233"/>
      <c r="D641" s="234" t="s">
        <v>153</v>
      </c>
      <c r="E641" s="235" t="s">
        <v>1</v>
      </c>
      <c r="F641" s="236" t="s">
        <v>299</v>
      </c>
      <c r="G641" s="233"/>
      <c r="H641" s="235" t="s">
        <v>1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153</v>
      </c>
      <c r="AU641" s="242" t="s">
        <v>151</v>
      </c>
      <c r="AV641" s="13" t="s">
        <v>85</v>
      </c>
      <c r="AW641" s="13" t="s">
        <v>32</v>
      </c>
      <c r="AX641" s="13" t="s">
        <v>77</v>
      </c>
      <c r="AY641" s="242" t="s">
        <v>142</v>
      </c>
    </row>
    <row r="642" s="14" customFormat="1">
      <c r="A642" s="14"/>
      <c r="B642" s="243"/>
      <c r="C642" s="244"/>
      <c r="D642" s="234" t="s">
        <v>153</v>
      </c>
      <c r="E642" s="245" t="s">
        <v>1</v>
      </c>
      <c r="F642" s="246" t="s">
        <v>639</v>
      </c>
      <c r="G642" s="244"/>
      <c r="H642" s="247">
        <v>29.719999999999999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153</v>
      </c>
      <c r="AU642" s="253" t="s">
        <v>151</v>
      </c>
      <c r="AV642" s="14" t="s">
        <v>151</v>
      </c>
      <c r="AW642" s="14" t="s">
        <v>32</v>
      </c>
      <c r="AX642" s="14" t="s">
        <v>77</v>
      </c>
      <c r="AY642" s="253" t="s">
        <v>142</v>
      </c>
    </row>
    <row r="643" s="15" customFormat="1">
      <c r="A643" s="15"/>
      <c r="B643" s="254"/>
      <c r="C643" s="255"/>
      <c r="D643" s="234" t="s">
        <v>153</v>
      </c>
      <c r="E643" s="256" t="s">
        <v>1</v>
      </c>
      <c r="F643" s="257" t="s">
        <v>158</v>
      </c>
      <c r="G643" s="255"/>
      <c r="H643" s="258">
        <v>672.30999999999995</v>
      </c>
      <c r="I643" s="259"/>
      <c r="J643" s="255"/>
      <c r="K643" s="255"/>
      <c r="L643" s="260"/>
      <c r="M643" s="261"/>
      <c r="N643" s="262"/>
      <c r="O643" s="262"/>
      <c r="P643" s="262"/>
      <c r="Q643" s="262"/>
      <c r="R643" s="262"/>
      <c r="S643" s="262"/>
      <c r="T643" s="263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4" t="s">
        <v>153</v>
      </c>
      <c r="AU643" s="264" t="s">
        <v>151</v>
      </c>
      <c r="AV643" s="15" t="s">
        <v>150</v>
      </c>
      <c r="AW643" s="15" t="s">
        <v>32</v>
      </c>
      <c r="AX643" s="15" t="s">
        <v>85</v>
      </c>
      <c r="AY643" s="264" t="s">
        <v>142</v>
      </c>
    </row>
    <row r="644" s="2" customFormat="1" ht="24.15" customHeight="1">
      <c r="A644" s="39"/>
      <c r="B644" s="40"/>
      <c r="C644" s="219" t="s">
        <v>640</v>
      </c>
      <c r="D644" s="219" t="s">
        <v>145</v>
      </c>
      <c r="E644" s="220" t="s">
        <v>641</v>
      </c>
      <c r="F644" s="221" t="s">
        <v>642</v>
      </c>
      <c r="G644" s="222" t="s">
        <v>148</v>
      </c>
      <c r="H644" s="223">
        <v>51.090000000000003</v>
      </c>
      <c r="I644" s="224"/>
      <c r="J644" s="225">
        <f>ROUND(I644*H644,2)</f>
        <v>0</v>
      </c>
      <c r="K644" s="221" t="s">
        <v>149</v>
      </c>
      <c r="L644" s="45"/>
      <c r="M644" s="226" t="s">
        <v>1</v>
      </c>
      <c r="N644" s="227" t="s">
        <v>43</v>
      </c>
      <c r="O644" s="92"/>
      <c r="P644" s="228">
        <f>O644*H644</f>
        <v>0</v>
      </c>
      <c r="Q644" s="228">
        <v>0.012590000000000001</v>
      </c>
      <c r="R644" s="228">
        <f>Q644*H644</f>
        <v>0.64322310000000005</v>
      </c>
      <c r="S644" s="228">
        <v>0</v>
      </c>
      <c r="T644" s="22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0" t="s">
        <v>242</v>
      </c>
      <c r="AT644" s="230" t="s">
        <v>145</v>
      </c>
      <c r="AU644" s="230" t="s">
        <v>151</v>
      </c>
      <c r="AY644" s="18" t="s">
        <v>142</v>
      </c>
      <c r="BE644" s="231">
        <f>IF(N644="základní",J644,0)</f>
        <v>0</v>
      </c>
      <c r="BF644" s="231">
        <f>IF(N644="snížená",J644,0)</f>
        <v>0</v>
      </c>
      <c r="BG644" s="231">
        <f>IF(N644="zákl. přenesená",J644,0)</f>
        <v>0</v>
      </c>
      <c r="BH644" s="231">
        <f>IF(N644="sníž. přenesená",J644,0)</f>
        <v>0</v>
      </c>
      <c r="BI644" s="231">
        <f>IF(N644="nulová",J644,0)</f>
        <v>0</v>
      </c>
      <c r="BJ644" s="18" t="s">
        <v>151</v>
      </c>
      <c r="BK644" s="231">
        <f>ROUND(I644*H644,2)</f>
        <v>0</v>
      </c>
      <c r="BL644" s="18" t="s">
        <v>242</v>
      </c>
      <c r="BM644" s="230" t="s">
        <v>643</v>
      </c>
    </row>
    <row r="645" s="13" customFormat="1">
      <c r="A645" s="13"/>
      <c r="B645" s="232"/>
      <c r="C645" s="233"/>
      <c r="D645" s="234" t="s">
        <v>153</v>
      </c>
      <c r="E645" s="235" t="s">
        <v>1</v>
      </c>
      <c r="F645" s="236" t="s">
        <v>163</v>
      </c>
      <c r="G645" s="233"/>
      <c r="H645" s="235" t="s">
        <v>1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153</v>
      </c>
      <c r="AU645" s="242" t="s">
        <v>151</v>
      </c>
      <c r="AV645" s="13" t="s">
        <v>85</v>
      </c>
      <c r="AW645" s="13" t="s">
        <v>32</v>
      </c>
      <c r="AX645" s="13" t="s">
        <v>77</v>
      </c>
      <c r="AY645" s="242" t="s">
        <v>142</v>
      </c>
    </row>
    <row r="646" s="13" customFormat="1">
      <c r="A646" s="13"/>
      <c r="B646" s="232"/>
      <c r="C646" s="233"/>
      <c r="D646" s="234" t="s">
        <v>153</v>
      </c>
      <c r="E646" s="235" t="s">
        <v>1</v>
      </c>
      <c r="F646" s="236" t="s">
        <v>644</v>
      </c>
      <c r="G646" s="233"/>
      <c r="H646" s="235" t="s">
        <v>1</v>
      </c>
      <c r="I646" s="237"/>
      <c r="J646" s="233"/>
      <c r="K646" s="233"/>
      <c r="L646" s="238"/>
      <c r="M646" s="239"/>
      <c r="N646" s="240"/>
      <c r="O646" s="240"/>
      <c r="P646" s="240"/>
      <c r="Q646" s="240"/>
      <c r="R646" s="240"/>
      <c r="S646" s="240"/>
      <c r="T646" s="24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2" t="s">
        <v>153</v>
      </c>
      <c r="AU646" s="242" t="s">
        <v>151</v>
      </c>
      <c r="AV646" s="13" t="s">
        <v>85</v>
      </c>
      <c r="AW646" s="13" t="s">
        <v>32</v>
      </c>
      <c r="AX646" s="13" t="s">
        <v>77</v>
      </c>
      <c r="AY646" s="242" t="s">
        <v>142</v>
      </c>
    </row>
    <row r="647" s="14" customFormat="1">
      <c r="A647" s="14"/>
      <c r="B647" s="243"/>
      <c r="C647" s="244"/>
      <c r="D647" s="234" t="s">
        <v>153</v>
      </c>
      <c r="E647" s="245" t="s">
        <v>1</v>
      </c>
      <c r="F647" s="246" t="s">
        <v>645</v>
      </c>
      <c r="G647" s="244"/>
      <c r="H647" s="247">
        <v>24.870000000000001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153</v>
      </c>
      <c r="AU647" s="253" t="s">
        <v>151</v>
      </c>
      <c r="AV647" s="14" t="s">
        <v>151</v>
      </c>
      <c r="AW647" s="14" t="s">
        <v>32</v>
      </c>
      <c r="AX647" s="14" t="s">
        <v>77</v>
      </c>
      <c r="AY647" s="253" t="s">
        <v>142</v>
      </c>
    </row>
    <row r="648" s="13" customFormat="1">
      <c r="A648" s="13"/>
      <c r="B648" s="232"/>
      <c r="C648" s="233"/>
      <c r="D648" s="234" t="s">
        <v>153</v>
      </c>
      <c r="E648" s="235" t="s">
        <v>1</v>
      </c>
      <c r="F648" s="236" t="s">
        <v>165</v>
      </c>
      <c r="G648" s="233"/>
      <c r="H648" s="235" t="s">
        <v>1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153</v>
      </c>
      <c r="AU648" s="242" t="s">
        <v>151</v>
      </c>
      <c r="AV648" s="13" t="s">
        <v>85</v>
      </c>
      <c r="AW648" s="13" t="s">
        <v>32</v>
      </c>
      <c r="AX648" s="13" t="s">
        <v>77</v>
      </c>
      <c r="AY648" s="242" t="s">
        <v>142</v>
      </c>
    </row>
    <row r="649" s="13" customFormat="1">
      <c r="A649" s="13"/>
      <c r="B649" s="232"/>
      <c r="C649" s="233"/>
      <c r="D649" s="234" t="s">
        <v>153</v>
      </c>
      <c r="E649" s="235" t="s">
        <v>1</v>
      </c>
      <c r="F649" s="236" t="s">
        <v>646</v>
      </c>
      <c r="G649" s="233"/>
      <c r="H649" s="235" t="s">
        <v>1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153</v>
      </c>
      <c r="AU649" s="242" t="s">
        <v>151</v>
      </c>
      <c r="AV649" s="13" t="s">
        <v>85</v>
      </c>
      <c r="AW649" s="13" t="s">
        <v>32</v>
      </c>
      <c r="AX649" s="13" t="s">
        <v>77</v>
      </c>
      <c r="AY649" s="242" t="s">
        <v>142</v>
      </c>
    </row>
    <row r="650" s="14" customFormat="1">
      <c r="A650" s="14"/>
      <c r="B650" s="243"/>
      <c r="C650" s="244"/>
      <c r="D650" s="234" t="s">
        <v>153</v>
      </c>
      <c r="E650" s="245" t="s">
        <v>1</v>
      </c>
      <c r="F650" s="246" t="s">
        <v>647</v>
      </c>
      <c r="G650" s="244"/>
      <c r="H650" s="247">
        <v>21.690000000000001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153</v>
      </c>
      <c r="AU650" s="253" t="s">
        <v>151</v>
      </c>
      <c r="AV650" s="14" t="s">
        <v>151</v>
      </c>
      <c r="AW650" s="14" t="s">
        <v>32</v>
      </c>
      <c r="AX650" s="14" t="s">
        <v>77</v>
      </c>
      <c r="AY650" s="253" t="s">
        <v>142</v>
      </c>
    </row>
    <row r="651" s="13" customFormat="1">
      <c r="A651" s="13"/>
      <c r="B651" s="232"/>
      <c r="C651" s="233"/>
      <c r="D651" s="234" t="s">
        <v>153</v>
      </c>
      <c r="E651" s="235" t="s">
        <v>1</v>
      </c>
      <c r="F651" s="236" t="s">
        <v>208</v>
      </c>
      <c r="G651" s="233"/>
      <c r="H651" s="235" t="s">
        <v>1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153</v>
      </c>
      <c r="AU651" s="242" t="s">
        <v>151</v>
      </c>
      <c r="AV651" s="13" t="s">
        <v>85</v>
      </c>
      <c r="AW651" s="13" t="s">
        <v>32</v>
      </c>
      <c r="AX651" s="13" t="s">
        <v>77</v>
      </c>
      <c r="AY651" s="242" t="s">
        <v>142</v>
      </c>
    </row>
    <row r="652" s="13" customFormat="1">
      <c r="A652" s="13"/>
      <c r="B652" s="232"/>
      <c r="C652" s="233"/>
      <c r="D652" s="234" t="s">
        <v>153</v>
      </c>
      <c r="E652" s="235" t="s">
        <v>1</v>
      </c>
      <c r="F652" s="236" t="s">
        <v>648</v>
      </c>
      <c r="G652" s="233"/>
      <c r="H652" s="235" t="s">
        <v>1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153</v>
      </c>
      <c r="AU652" s="242" t="s">
        <v>151</v>
      </c>
      <c r="AV652" s="13" t="s">
        <v>85</v>
      </c>
      <c r="AW652" s="13" t="s">
        <v>32</v>
      </c>
      <c r="AX652" s="13" t="s">
        <v>77</v>
      </c>
      <c r="AY652" s="242" t="s">
        <v>142</v>
      </c>
    </row>
    <row r="653" s="14" customFormat="1">
      <c r="A653" s="14"/>
      <c r="B653" s="243"/>
      <c r="C653" s="244"/>
      <c r="D653" s="234" t="s">
        <v>153</v>
      </c>
      <c r="E653" s="245" t="s">
        <v>1</v>
      </c>
      <c r="F653" s="246" t="s">
        <v>649</v>
      </c>
      <c r="G653" s="244"/>
      <c r="H653" s="247">
        <v>4.5300000000000002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153</v>
      </c>
      <c r="AU653" s="253" t="s">
        <v>151</v>
      </c>
      <c r="AV653" s="14" t="s">
        <v>151</v>
      </c>
      <c r="AW653" s="14" t="s">
        <v>32</v>
      </c>
      <c r="AX653" s="14" t="s">
        <v>77</v>
      </c>
      <c r="AY653" s="253" t="s">
        <v>142</v>
      </c>
    </row>
    <row r="654" s="15" customFormat="1">
      <c r="A654" s="15"/>
      <c r="B654" s="254"/>
      <c r="C654" s="255"/>
      <c r="D654" s="234" t="s">
        <v>153</v>
      </c>
      <c r="E654" s="256" t="s">
        <v>1</v>
      </c>
      <c r="F654" s="257" t="s">
        <v>158</v>
      </c>
      <c r="G654" s="255"/>
      <c r="H654" s="258">
        <v>51.090000000000003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4" t="s">
        <v>153</v>
      </c>
      <c r="AU654" s="264" t="s">
        <v>151</v>
      </c>
      <c r="AV654" s="15" t="s">
        <v>150</v>
      </c>
      <c r="AW654" s="15" t="s">
        <v>32</v>
      </c>
      <c r="AX654" s="15" t="s">
        <v>85</v>
      </c>
      <c r="AY654" s="264" t="s">
        <v>142</v>
      </c>
    </row>
    <row r="655" s="2" customFormat="1" ht="16.5" customHeight="1">
      <c r="A655" s="39"/>
      <c r="B655" s="40"/>
      <c r="C655" s="219" t="s">
        <v>650</v>
      </c>
      <c r="D655" s="219" t="s">
        <v>145</v>
      </c>
      <c r="E655" s="220" t="s">
        <v>651</v>
      </c>
      <c r="F655" s="221" t="s">
        <v>652</v>
      </c>
      <c r="G655" s="222" t="s">
        <v>148</v>
      </c>
      <c r="H655" s="223">
        <v>723.39999999999998</v>
      </c>
      <c r="I655" s="224"/>
      <c r="J655" s="225">
        <f>ROUND(I655*H655,2)</f>
        <v>0</v>
      </c>
      <c r="K655" s="221" t="s">
        <v>149</v>
      </c>
      <c r="L655" s="45"/>
      <c r="M655" s="226" t="s">
        <v>1</v>
      </c>
      <c r="N655" s="227" t="s">
        <v>43</v>
      </c>
      <c r="O655" s="92"/>
      <c r="P655" s="228">
        <f>O655*H655</f>
        <v>0</v>
      </c>
      <c r="Q655" s="228">
        <v>0.00010000000000000001</v>
      </c>
      <c r="R655" s="228">
        <f>Q655*H655</f>
        <v>0.072340000000000002</v>
      </c>
      <c r="S655" s="228">
        <v>0</v>
      </c>
      <c r="T655" s="22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0" t="s">
        <v>242</v>
      </c>
      <c r="AT655" s="230" t="s">
        <v>145</v>
      </c>
      <c r="AU655" s="230" t="s">
        <v>151</v>
      </c>
      <c r="AY655" s="18" t="s">
        <v>142</v>
      </c>
      <c r="BE655" s="231">
        <f>IF(N655="základní",J655,0)</f>
        <v>0</v>
      </c>
      <c r="BF655" s="231">
        <f>IF(N655="snížená",J655,0)</f>
        <v>0</v>
      </c>
      <c r="BG655" s="231">
        <f>IF(N655="zákl. přenesená",J655,0)</f>
        <v>0</v>
      </c>
      <c r="BH655" s="231">
        <f>IF(N655="sníž. přenesená",J655,0)</f>
        <v>0</v>
      </c>
      <c r="BI655" s="231">
        <f>IF(N655="nulová",J655,0)</f>
        <v>0</v>
      </c>
      <c r="BJ655" s="18" t="s">
        <v>151</v>
      </c>
      <c r="BK655" s="231">
        <f>ROUND(I655*H655,2)</f>
        <v>0</v>
      </c>
      <c r="BL655" s="18" t="s">
        <v>242</v>
      </c>
      <c r="BM655" s="230" t="s">
        <v>653</v>
      </c>
    </row>
    <row r="656" s="13" customFormat="1">
      <c r="A656" s="13"/>
      <c r="B656" s="232"/>
      <c r="C656" s="233"/>
      <c r="D656" s="234" t="s">
        <v>153</v>
      </c>
      <c r="E656" s="235" t="s">
        <v>1</v>
      </c>
      <c r="F656" s="236" t="s">
        <v>163</v>
      </c>
      <c r="G656" s="233"/>
      <c r="H656" s="235" t="s">
        <v>1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153</v>
      </c>
      <c r="AU656" s="242" t="s">
        <v>151</v>
      </c>
      <c r="AV656" s="13" t="s">
        <v>85</v>
      </c>
      <c r="AW656" s="13" t="s">
        <v>32</v>
      </c>
      <c r="AX656" s="13" t="s">
        <v>77</v>
      </c>
      <c r="AY656" s="242" t="s">
        <v>142</v>
      </c>
    </row>
    <row r="657" s="13" customFormat="1">
      <c r="A657" s="13"/>
      <c r="B657" s="232"/>
      <c r="C657" s="233"/>
      <c r="D657" s="234" t="s">
        <v>153</v>
      </c>
      <c r="E657" s="235" t="s">
        <v>1</v>
      </c>
      <c r="F657" s="236" t="s">
        <v>635</v>
      </c>
      <c r="G657" s="233"/>
      <c r="H657" s="235" t="s">
        <v>1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153</v>
      </c>
      <c r="AU657" s="242" t="s">
        <v>151</v>
      </c>
      <c r="AV657" s="13" t="s">
        <v>85</v>
      </c>
      <c r="AW657" s="13" t="s">
        <v>32</v>
      </c>
      <c r="AX657" s="13" t="s">
        <v>77</v>
      </c>
      <c r="AY657" s="242" t="s">
        <v>142</v>
      </c>
    </row>
    <row r="658" s="14" customFormat="1">
      <c r="A658" s="14"/>
      <c r="B658" s="243"/>
      <c r="C658" s="244"/>
      <c r="D658" s="234" t="s">
        <v>153</v>
      </c>
      <c r="E658" s="245" t="s">
        <v>1</v>
      </c>
      <c r="F658" s="246" t="s">
        <v>636</v>
      </c>
      <c r="G658" s="244"/>
      <c r="H658" s="247">
        <v>150.53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153</v>
      </c>
      <c r="AU658" s="253" t="s">
        <v>151</v>
      </c>
      <c r="AV658" s="14" t="s">
        <v>151</v>
      </c>
      <c r="AW658" s="14" t="s">
        <v>32</v>
      </c>
      <c r="AX658" s="14" t="s">
        <v>77</v>
      </c>
      <c r="AY658" s="253" t="s">
        <v>142</v>
      </c>
    </row>
    <row r="659" s="13" customFormat="1">
      <c r="A659" s="13"/>
      <c r="B659" s="232"/>
      <c r="C659" s="233"/>
      <c r="D659" s="234" t="s">
        <v>153</v>
      </c>
      <c r="E659" s="235" t="s">
        <v>1</v>
      </c>
      <c r="F659" s="236" t="s">
        <v>163</v>
      </c>
      <c r="G659" s="233"/>
      <c r="H659" s="235" t="s">
        <v>1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153</v>
      </c>
      <c r="AU659" s="242" t="s">
        <v>151</v>
      </c>
      <c r="AV659" s="13" t="s">
        <v>85</v>
      </c>
      <c r="AW659" s="13" t="s">
        <v>32</v>
      </c>
      <c r="AX659" s="13" t="s">
        <v>77</v>
      </c>
      <c r="AY659" s="242" t="s">
        <v>142</v>
      </c>
    </row>
    <row r="660" s="13" customFormat="1">
      <c r="A660" s="13"/>
      <c r="B660" s="232"/>
      <c r="C660" s="233"/>
      <c r="D660" s="234" t="s">
        <v>153</v>
      </c>
      <c r="E660" s="235" t="s">
        <v>1</v>
      </c>
      <c r="F660" s="236" t="s">
        <v>644</v>
      </c>
      <c r="G660" s="233"/>
      <c r="H660" s="235" t="s">
        <v>1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153</v>
      </c>
      <c r="AU660" s="242" t="s">
        <v>151</v>
      </c>
      <c r="AV660" s="13" t="s">
        <v>85</v>
      </c>
      <c r="AW660" s="13" t="s">
        <v>32</v>
      </c>
      <c r="AX660" s="13" t="s">
        <v>77</v>
      </c>
      <c r="AY660" s="242" t="s">
        <v>142</v>
      </c>
    </row>
    <row r="661" s="14" customFormat="1">
      <c r="A661" s="14"/>
      <c r="B661" s="243"/>
      <c r="C661" s="244"/>
      <c r="D661" s="234" t="s">
        <v>153</v>
      </c>
      <c r="E661" s="245" t="s">
        <v>1</v>
      </c>
      <c r="F661" s="246" t="s">
        <v>645</v>
      </c>
      <c r="G661" s="244"/>
      <c r="H661" s="247">
        <v>24.870000000000001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153</v>
      </c>
      <c r="AU661" s="253" t="s">
        <v>151</v>
      </c>
      <c r="AV661" s="14" t="s">
        <v>151</v>
      </c>
      <c r="AW661" s="14" t="s">
        <v>32</v>
      </c>
      <c r="AX661" s="14" t="s">
        <v>77</v>
      </c>
      <c r="AY661" s="253" t="s">
        <v>142</v>
      </c>
    </row>
    <row r="662" s="16" customFormat="1">
      <c r="A662" s="16"/>
      <c r="B662" s="265"/>
      <c r="C662" s="266"/>
      <c r="D662" s="234" t="s">
        <v>153</v>
      </c>
      <c r="E662" s="267" t="s">
        <v>1</v>
      </c>
      <c r="F662" s="268" t="s">
        <v>327</v>
      </c>
      <c r="G662" s="266"/>
      <c r="H662" s="269">
        <v>175.40000000000001</v>
      </c>
      <c r="I662" s="270"/>
      <c r="J662" s="266"/>
      <c r="K662" s="266"/>
      <c r="L662" s="271"/>
      <c r="M662" s="272"/>
      <c r="N662" s="273"/>
      <c r="O662" s="273"/>
      <c r="P662" s="273"/>
      <c r="Q662" s="273"/>
      <c r="R662" s="273"/>
      <c r="S662" s="273"/>
      <c r="T662" s="274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75" t="s">
        <v>153</v>
      </c>
      <c r="AU662" s="275" t="s">
        <v>151</v>
      </c>
      <c r="AV662" s="16" t="s">
        <v>143</v>
      </c>
      <c r="AW662" s="16" t="s">
        <v>32</v>
      </c>
      <c r="AX662" s="16" t="s">
        <v>77</v>
      </c>
      <c r="AY662" s="275" t="s">
        <v>142</v>
      </c>
    </row>
    <row r="663" s="13" customFormat="1">
      <c r="A663" s="13"/>
      <c r="B663" s="232"/>
      <c r="C663" s="233"/>
      <c r="D663" s="234" t="s">
        <v>153</v>
      </c>
      <c r="E663" s="235" t="s">
        <v>1</v>
      </c>
      <c r="F663" s="236" t="s">
        <v>165</v>
      </c>
      <c r="G663" s="233"/>
      <c r="H663" s="235" t="s">
        <v>1</v>
      </c>
      <c r="I663" s="237"/>
      <c r="J663" s="233"/>
      <c r="K663" s="233"/>
      <c r="L663" s="238"/>
      <c r="M663" s="239"/>
      <c r="N663" s="240"/>
      <c r="O663" s="240"/>
      <c r="P663" s="240"/>
      <c r="Q663" s="240"/>
      <c r="R663" s="240"/>
      <c r="S663" s="240"/>
      <c r="T663" s="24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2" t="s">
        <v>153</v>
      </c>
      <c r="AU663" s="242" t="s">
        <v>151</v>
      </c>
      <c r="AV663" s="13" t="s">
        <v>85</v>
      </c>
      <c r="AW663" s="13" t="s">
        <v>32</v>
      </c>
      <c r="AX663" s="13" t="s">
        <v>77</v>
      </c>
      <c r="AY663" s="242" t="s">
        <v>142</v>
      </c>
    </row>
    <row r="664" s="13" customFormat="1">
      <c r="A664" s="13"/>
      <c r="B664" s="232"/>
      <c r="C664" s="233"/>
      <c r="D664" s="234" t="s">
        <v>153</v>
      </c>
      <c r="E664" s="235" t="s">
        <v>1</v>
      </c>
      <c r="F664" s="236" t="s">
        <v>637</v>
      </c>
      <c r="G664" s="233"/>
      <c r="H664" s="235" t="s">
        <v>1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153</v>
      </c>
      <c r="AU664" s="242" t="s">
        <v>151</v>
      </c>
      <c r="AV664" s="13" t="s">
        <v>85</v>
      </c>
      <c r="AW664" s="13" t="s">
        <v>32</v>
      </c>
      <c r="AX664" s="13" t="s">
        <v>77</v>
      </c>
      <c r="AY664" s="242" t="s">
        <v>142</v>
      </c>
    </row>
    <row r="665" s="14" customFormat="1">
      <c r="A665" s="14"/>
      <c r="B665" s="243"/>
      <c r="C665" s="244"/>
      <c r="D665" s="234" t="s">
        <v>153</v>
      </c>
      <c r="E665" s="245" t="s">
        <v>1</v>
      </c>
      <c r="F665" s="246" t="s">
        <v>638</v>
      </c>
      <c r="G665" s="244"/>
      <c r="H665" s="247">
        <v>492.06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153</v>
      </c>
      <c r="AU665" s="253" t="s">
        <v>151</v>
      </c>
      <c r="AV665" s="14" t="s">
        <v>151</v>
      </c>
      <c r="AW665" s="14" t="s">
        <v>32</v>
      </c>
      <c r="AX665" s="14" t="s">
        <v>77</v>
      </c>
      <c r="AY665" s="253" t="s">
        <v>142</v>
      </c>
    </row>
    <row r="666" s="13" customFormat="1">
      <c r="A666" s="13"/>
      <c r="B666" s="232"/>
      <c r="C666" s="233"/>
      <c r="D666" s="234" t="s">
        <v>153</v>
      </c>
      <c r="E666" s="235" t="s">
        <v>1</v>
      </c>
      <c r="F666" s="236" t="s">
        <v>165</v>
      </c>
      <c r="G666" s="233"/>
      <c r="H666" s="235" t="s">
        <v>1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153</v>
      </c>
      <c r="AU666" s="242" t="s">
        <v>151</v>
      </c>
      <c r="AV666" s="13" t="s">
        <v>85</v>
      </c>
      <c r="AW666" s="13" t="s">
        <v>32</v>
      </c>
      <c r="AX666" s="13" t="s">
        <v>77</v>
      </c>
      <c r="AY666" s="242" t="s">
        <v>142</v>
      </c>
    </row>
    <row r="667" s="13" customFormat="1">
      <c r="A667" s="13"/>
      <c r="B667" s="232"/>
      <c r="C667" s="233"/>
      <c r="D667" s="234" t="s">
        <v>153</v>
      </c>
      <c r="E667" s="235" t="s">
        <v>1</v>
      </c>
      <c r="F667" s="236" t="s">
        <v>646</v>
      </c>
      <c r="G667" s="233"/>
      <c r="H667" s="235" t="s">
        <v>1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153</v>
      </c>
      <c r="AU667" s="242" t="s">
        <v>151</v>
      </c>
      <c r="AV667" s="13" t="s">
        <v>85</v>
      </c>
      <c r="AW667" s="13" t="s">
        <v>32</v>
      </c>
      <c r="AX667" s="13" t="s">
        <v>77</v>
      </c>
      <c r="AY667" s="242" t="s">
        <v>142</v>
      </c>
    </row>
    <row r="668" s="14" customFormat="1">
      <c r="A668" s="14"/>
      <c r="B668" s="243"/>
      <c r="C668" s="244"/>
      <c r="D668" s="234" t="s">
        <v>153</v>
      </c>
      <c r="E668" s="245" t="s">
        <v>1</v>
      </c>
      <c r="F668" s="246" t="s">
        <v>647</v>
      </c>
      <c r="G668" s="244"/>
      <c r="H668" s="247">
        <v>21.690000000000001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153</v>
      </c>
      <c r="AU668" s="253" t="s">
        <v>151</v>
      </c>
      <c r="AV668" s="14" t="s">
        <v>151</v>
      </c>
      <c r="AW668" s="14" t="s">
        <v>32</v>
      </c>
      <c r="AX668" s="14" t="s">
        <v>77</v>
      </c>
      <c r="AY668" s="253" t="s">
        <v>142</v>
      </c>
    </row>
    <row r="669" s="16" customFormat="1">
      <c r="A669" s="16"/>
      <c r="B669" s="265"/>
      <c r="C669" s="266"/>
      <c r="D669" s="234" t="s">
        <v>153</v>
      </c>
      <c r="E669" s="267" t="s">
        <v>1</v>
      </c>
      <c r="F669" s="268" t="s">
        <v>327</v>
      </c>
      <c r="G669" s="266"/>
      <c r="H669" s="269">
        <v>513.75</v>
      </c>
      <c r="I669" s="270"/>
      <c r="J669" s="266"/>
      <c r="K669" s="266"/>
      <c r="L669" s="271"/>
      <c r="M669" s="272"/>
      <c r="N669" s="273"/>
      <c r="O669" s="273"/>
      <c r="P669" s="273"/>
      <c r="Q669" s="273"/>
      <c r="R669" s="273"/>
      <c r="S669" s="273"/>
      <c r="T669" s="274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75" t="s">
        <v>153</v>
      </c>
      <c r="AU669" s="275" t="s">
        <v>151</v>
      </c>
      <c r="AV669" s="16" t="s">
        <v>143</v>
      </c>
      <c r="AW669" s="16" t="s">
        <v>32</v>
      </c>
      <c r="AX669" s="16" t="s">
        <v>77</v>
      </c>
      <c r="AY669" s="275" t="s">
        <v>142</v>
      </c>
    </row>
    <row r="670" s="13" customFormat="1">
      <c r="A670" s="13"/>
      <c r="B670" s="232"/>
      <c r="C670" s="233"/>
      <c r="D670" s="234" t="s">
        <v>153</v>
      </c>
      <c r="E670" s="235" t="s">
        <v>1</v>
      </c>
      <c r="F670" s="236" t="s">
        <v>208</v>
      </c>
      <c r="G670" s="233"/>
      <c r="H670" s="235" t="s">
        <v>1</v>
      </c>
      <c r="I670" s="237"/>
      <c r="J670" s="233"/>
      <c r="K670" s="233"/>
      <c r="L670" s="238"/>
      <c r="M670" s="239"/>
      <c r="N670" s="240"/>
      <c r="O670" s="240"/>
      <c r="P670" s="240"/>
      <c r="Q670" s="240"/>
      <c r="R670" s="240"/>
      <c r="S670" s="240"/>
      <c r="T670" s="24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2" t="s">
        <v>153</v>
      </c>
      <c r="AU670" s="242" t="s">
        <v>151</v>
      </c>
      <c r="AV670" s="13" t="s">
        <v>85</v>
      </c>
      <c r="AW670" s="13" t="s">
        <v>32</v>
      </c>
      <c r="AX670" s="13" t="s">
        <v>77</v>
      </c>
      <c r="AY670" s="242" t="s">
        <v>142</v>
      </c>
    </row>
    <row r="671" s="13" customFormat="1">
      <c r="A671" s="13"/>
      <c r="B671" s="232"/>
      <c r="C671" s="233"/>
      <c r="D671" s="234" t="s">
        <v>153</v>
      </c>
      <c r="E671" s="235" t="s">
        <v>1</v>
      </c>
      <c r="F671" s="236" t="s">
        <v>299</v>
      </c>
      <c r="G671" s="233"/>
      <c r="H671" s="235" t="s">
        <v>1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153</v>
      </c>
      <c r="AU671" s="242" t="s">
        <v>151</v>
      </c>
      <c r="AV671" s="13" t="s">
        <v>85</v>
      </c>
      <c r="AW671" s="13" t="s">
        <v>32</v>
      </c>
      <c r="AX671" s="13" t="s">
        <v>77</v>
      </c>
      <c r="AY671" s="242" t="s">
        <v>142</v>
      </c>
    </row>
    <row r="672" s="14" customFormat="1">
      <c r="A672" s="14"/>
      <c r="B672" s="243"/>
      <c r="C672" s="244"/>
      <c r="D672" s="234" t="s">
        <v>153</v>
      </c>
      <c r="E672" s="245" t="s">
        <v>1</v>
      </c>
      <c r="F672" s="246" t="s">
        <v>639</v>
      </c>
      <c r="G672" s="244"/>
      <c r="H672" s="247">
        <v>29.719999999999999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153</v>
      </c>
      <c r="AU672" s="253" t="s">
        <v>151</v>
      </c>
      <c r="AV672" s="14" t="s">
        <v>151</v>
      </c>
      <c r="AW672" s="14" t="s">
        <v>32</v>
      </c>
      <c r="AX672" s="14" t="s">
        <v>77</v>
      </c>
      <c r="AY672" s="253" t="s">
        <v>142</v>
      </c>
    </row>
    <row r="673" s="13" customFormat="1">
      <c r="A673" s="13"/>
      <c r="B673" s="232"/>
      <c r="C673" s="233"/>
      <c r="D673" s="234" t="s">
        <v>153</v>
      </c>
      <c r="E673" s="235" t="s">
        <v>1</v>
      </c>
      <c r="F673" s="236" t="s">
        <v>648</v>
      </c>
      <c r="G673" s="233"/>
      <c r="H673" s="235" t="s">
        <v>1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153</v>
      </c>
      <c r="AU673" s="242" t="s">
        <v>151</v>
      </c>
      <c r="AV673" s="13" t="s">
        <v>85</v>
      </c>
      <c r="AW673" s="13" t="s">
        <v>32</v>
      </c>
      <c r="AX673" s="13" t="s">
        <v>77</v>
      </c>
      <c r="AY673" s="242" t="s">
        <v>142</v>
      </c>
    </row>
    <row r="674" s="14" customFormat="1">
      <c r="A674" s="14"/>
      <c r="B674" s="243"/>
      <c r="C674" s="244"/>
      <c r="D674" s="234" t="s">
        <v>153</v>
      </c>
      <c r="E674" s="245" t="s">
        <v>1</v>
      </c>
      <c r="F674" s="246" t="s">
        <v>649</v>
      </c>
      <c r="G674" s="244"/>
      <c r="H674" s="247">
        <v>4.5300000000000002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153</v>
      </c>
      <c r="AU674" s="253" t="s">
        <v>151</v>
      </c>
      <c r="AV674" s="14" t="s">
        <v>151</v>
      </c>
      <c r="AW674" s="14" t="s">
        <v>32</v>
      </c>
      <c r="AX674" s="14" t="s">
        <v>77</v>
      </c>
      <c r="AY674" s="253" t="s">
        <v>142</v>
      </c>
    </row>
    <row r="675" s="15" customFormat="1">
      <c r="A675" s="15"/>
      <c r="B675" s="254"/>
      <c r="C675" s="255"/>
      <c r="D675" s="234" t="s">
        <v>153</v>
      </c>
      <c r="E675" s="256" t="s">
        <v>1</v>
      </c>
      <c r="F675" s="257" t="s">
        <v>158</v>
      </c>
      <c r="G675" s="255"/>
      <c r="H675" s="258">
        <v>723.39999999999998</v>
      </c>
      <c r="I675" s="259"/>
      <c r="J675" s="255"/>
      <c r="K675" s="255"/>
      <c r="L675" s="260"/>
      <c r="M675" s="261"/>
      <c r="N675" s="262"/>
      <c r="O675" s="262"/>
      <c r="P675" s="262"/>
      <c r="Q675" s="262"/>
      <c r="R675" s="262"/>
      <c r="S675" s="262"/>
      <c r="T675" s="263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4" t="s">
        <v>153</v>
      </c>
      <c r="AU675" s="264" t="s">
        <v>151</v>
      </c>
      <c r="AV675" s="15" t="s">
        <v>150</v>
      </c>
      <c r="AW675" s="15" t="s">
        <v>32</v>
      </c>
      <c r="AX675" s="15" t="s">
        <v>85</v>
      </c>
      <c r="AY675" s="264" t="s">
        <v>142</v>
      </c>
    </row>
    <row r="676" s="2" customFormat="1" ht="16.5" customHeight="1">
      <c r="A676" s="39"/>
      <c r="B676" s="40"/>
      <c r="C676" s="219" t="s">
        <v>654</v>
      </c>
      <c r="D676" s="219" t="s">
        <v>145</v>
      </c>
      <c r="E676" s="220" t="s">
        <v>655</v>
      </c>
      <c r="F676" s="221" t="s">
        <v>656</v>
      </c>
      <c r="G676" s="222" t="s">
        <v>148</v>
      </c>
      <c r="H676" s="223">
        <v>51.090000000000003</v>
      </c>
      <c r="I676" s="224"/>
      <c r="J676" s="225">
        <f>ROUND(I676*H676,2)</f>
        <v>0</v>
      </c>
      <c r="K676" s="221" t="s">
        <v>149</v>
      </c>
      <c r="L676" s="45"/>
      <c r="M676" s="226" t="s">
        <v>1</v>
      </c>
      <c r="N676" s="227" t="s">
        <v>43</v>
      </c>
      <c r="O676" s="92"/>
      <c r="P676" s="228">
        <f>O676*H676</f>
        <v>0</v>
      </c>
      <c r="Q676" s="228">
        <v>0</v>
      </c>
      <c r="R676" s="228">
        <f>Q676*H676</f>
        <v>0</v>
      </c>
      <c r="S676" s="228">
        <v>0</v>
      </c>
      <c r="T676" s="229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0" t="s">
        <v>242</v>
      </c>
      <c r="AT676" s="230" t="s">
        <v>145</v>
      </c>
      <c r="AU676" s="230" t="s">
        <v>151</v>
      </c>
      <c r="AY676" s="18" t="s">
        <v>142</v>
      </c>
      <c r="BE676" s="231">
        <f>IF(N676="základní",J676,0)</f>
        <v>0</v>
      </c>
      <c r="BF676" s="231">
        <f>IF(N676="snížená",J676,0)</f>
        <v>0</v>
      </c>
      <c r="BG676" s="231">
        <f>IF(N676="zákl. přenesená",J676,0)</f>
        <v>0</v>
      </c>
      <c r="BH676" s="231">
        <f>IF(N676="sníž. přenesená",J676,0)</f>
        <v>0</v>
      </c>
      <c r="BI676" s="231">
        <f>IF(N676="nulová",J676,0)</f>
        <v>0</v>
      </c>
      <c r="BJ676" s="18" t="s">
        <v>151</v>
      </c>
      <c r="BK676" s="231">
        <f>ROUND(I676*H676,2)</f>
        <v>0</v>
      </c>
      <c r="BL676" s="18" t="s">
        <v>242</v>
      </c>
      <c r="BM676" s="230" t="s">
        <v>657</v>
      </c>
    </row>
    <row r="677" s="13" customFormat="1">
      <c r="A677" s="13"/>
      <c r="B677" s="232"/>
      <c r="C677" s="233"/>
      <c r="D677" s="234" t="s">
        <v>153</v>
      </c>
      <c r="E677" s="235" t="s">
        <v>1</v>
      </c>
      <c r="F677" s="236" t="s">
        <v>163</v>
      </c>
      <c r="G677" s="233"/>
      <c r="H677" s="235" t="s">
        <v>1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153</v>
      </c>
      <c r="AU677" s="242" t="s">
        <v>151</v>
      </c>
      <c r="AV677" s="13" t="s">
        <v>85</v>
      </c>
      <c r="AW677" s="13" t="s">
        <v>32</v>
      </c>
      <c r="AX677" s="13" t="s">
        <v>77</v>
      </c>
      <c r="AY677" s="242" t="s">
        <v>142</v>
      </c>
    </row>
    <row r="678" s="13" customFormat="1">
      <c r="A678" s="13"/>
      <c r="B678" s="232"/>
      <c r="C678" s="233"/>
      <c r="D678" s="234" t="s">
        <v>153</v>
      </c>
      <c r="E678" s="235" t="s">
        <v>1</v>
      </c>
      <c r="F678" s="236" t="s">
        <v>644</v>
      </c>
      <c r="G678" s="233"/>
      <c r="H678" s="235" t="s">
        <v>1</v>
      </c>
      <c r="I678" s="237"/>
      <c r="J678" s="233"/>
      <c r="K678" s="233"/>
      <c r="L678" s="238"/>
      <c r="M678" s="239"/>
      <c r="N678" s="240"/>
      <c r="O678" s="240"/>
      <c r="P678" s="240"/>
      <c r="Q678" s="240"/>
      <c r="R678" s="240"/>
      <c r="S678" s="240"/>
      <c r="T678" s="24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2" t="s">
        <v>153</v>
      </c>
      <c r="AU678" s="242" t="s">
        <v>151</v>
      </c>
      <c r="AV678" s="13" t="s">
        <v>85</v>
      </c>
      <c r="AW678" s="13" t="s">
        <v>32</v>
      </c>
      <c r="AX678" s="13" t="s">
        <v>77</v>
      </c>
      <c r="AY678" s="242" t="s">
        <v>142</v>
      </c>
    </row>
    <row r="679" s="14" customFormat="1">
      <c r="A679" s="14"/>
      <c r="B679" s="243"/>
      <c r="C679" s="244"/>
      <c r="D679" s="234" t="s">
        <v>153</v>
      </c>
      <c r="E679" s="245" t="s">
        <v>1</v>
      </c>
      <c r="F679" s="246" t="s">
        <v>645</v>
      </c>
      <c r="G679" s="244"/>
      <c r="H679" s="247">
        <v>24.870000000000001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153</v>
      </c>
      <c r="AU679" s="253" t="s">
        <v>151</v>
      </c>
      <c r="AV679" s="14" t="s">
        <v>151</v>
      </c>
      <c r="AW679" s="14" t="s">
        <v>32</v>
      </c>
      <c r="AX679" s="14" t="s">
        <v>77</v>
      </c>
      <c r="AY679" s="253" t="s">
        <v>142</v>
      </c>
    </row>
    <row r="680" s="13" customFormat="1">
      <c r="A680" s="13"/>
      <c r="B680" s="232"/>
      <c r="C680" s="233"/>
      <c r="D680" s="234" t="s">
        <v>153</v>
      </c>
      <c r="E680" s="235" t="s">
        <v>1</v>
      </c>
      <c r="F680" s="236" t="s">
        <v>165</v>
      </c>
      <c r="G680" s="233"/>
      <c r="H680" s="235" t="s">
        <v>1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153</v>
      </c>
      <c r="AU680" s="242" t="s">
        <v>151</v>
      </c>
      <c r="AV680" s="13" t="s">
        <v>85</v>
      </c>
      <c r="AW680" s="13" t="s">
        <v>32</v>
      </c>
      <c r="AX680" s="13" t="s">
        <v>77</v>
      </c>
      <c r="AY680" s="242" t="s">
        <v>142</v>
      </c>
    </row>
    <row r="681" s="13" customFormat="1">
      <c r="A681" s="13"/>
      <c r="B681" s="232"/>
      <c r="C681" s="233"/>
      <c r="D681" s="234" t="s">
        <v>153</v>
      </c>
      <c r="E681" s="235" t="s">
        <v>1</v>
      </c>
      <c r="F681" s="236" t="s">
        <v>646</v>
      </c>
      <c r="G681" s="233"/>
      <c r="H681" s="235" t="s">
        <v>1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153</v>
      </c>
      <c r="AU681" s="242" t="s">
        <v>151</v>
      </c>
      <c r="AV681" s="13" t="s">
        <v>85</v>
      </c>
      <c r="AW681" s="13" t="s">
        <v>32</v>
      </c>
      <c r="AX681" s="13" t="s">
        <v>77</v>
      </c>
      <c r="AY681" s="242" t="s">
        <v>142</v>
      </c>
    </row>
    <row r="682" s="14" customFormat="1">
      <c r="A682" s="14"/>
      <c r="B682" s="243"/>
      <c r="C682" s="244"/>
      <c r="D682" s="234" t="s">
        <v>153</v>
      </c>
      <c r="E682" s="245" t="s">
        <v>1</v>
      </c>
      <c r="F682" s="246" t="s">
        <v>647</v>
      </c>
      <c r="G682" s="244"/>
      <c r="H682" s="247">
        <v>21.690000000000001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153</v>
      </c>
      <c r="AU682" s="253" t="s">
        <v>151</v>
      </c>
      <c r="AV682" s="14" t="s">
        <v>151</v>
      </c>
      <c r="AW682" s="14" t="s">
        <v>32</v>
      </c>
      <c r="AX682" s="14" t="s">
        <v>77</v>
      </c>
      <c r="AY682" s="253" t="s">
        <v>142</v>
      </c>
    </row>
    <row r="683" s="13" customFormat="1">
      <c r="A683" s="13"/>
      <c r="B683" s="232"/>
      <c r="C683" s="233"/>
      <c r="D683" s="234" t="s">
        <v>153</v>
      </c>
      <c r="E683" s="235" t="s">
        <v>1</v>
      </c>
      <c r="F683" s="236" t="s">
        <v>208</v>
      </c>
      <c r="G683" s="233"/>
      <c r="H683" s="235" t="s">
        <v>1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153</v>
      </c>
      <c r="AU683" s="242" t="s">
        <v>151</v>
      </c>
      <c r="AV683" s="13" t="s">
        <v>85</v>
      </c>
      <c r="AW683" s="13" t="s">
        <v>32</v>
      </c>
      <c r="AX683" s="13" t="s">
        <v>77</v>
      </c>
      <c r="AY683" s="242" t="s">
        <v>142</v>
      </c>
    </row>
    <row r="684" s="13" customFormat="1">
      <c r="A684" s="13"/>
      <c r="B684" s="232"/>
      <c r="C684" s="233"/>
      <c r="D684" s="234" t="s">
        <v>153</v>
      </c>
      <c r="E684" s="235" t="s">
        <v>1</v>
      </c>
      <c r="F684" s="236" t="s">
        <v>648</v>
      </c>
      <c r="G684" s="233"/>
      <c r="H684" s="235" t="s">
        <v>1</v>
      </c>
      <c r="I684" s="237"/>
      <c r="J684" s="233"/>
      <c r="K684" s="233"/>
      <c r="L684" s="238"/>
      <c r="M684" s="239"/>
      <c r="N684" s="240"/>
      <c r="O684" s="240"/>
      <c r="P684" s="240"/>
      <c r="Q684" s="240"/>
      <c r="R684" s="240"/>
      <c r="S684" s="240"/>
      <c r="T684" s="24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2" t="s">
        <v>153</v>
      </c>
      <c r="AU684" s="242" t="s">
        <v>151</v>
      </c>
      <c r="AV684" s="13" t="s">
        <v>85</v>
      </c>
      <c r="AW684" s="13" t="s">
        <v>32</v>
      </c>
      <c r="AX684" s="13" t="s">
        <v>77</v>
      </c>
      <c r="AY684" s="242" t="s">
        <v>142</v>
      </c>
    </row>
    <row r="685" s="14" customFormat="1">
      <c r="A685" s="14"/>
      <c r="B685" s="243"/>
      <c r="C685" s="244"/>
      <c r="D685" s="234" t="s">
        <v>153</v>
      </c>
      <c r="E685" s="245" t="s">
        <v>1</v>
      </c>
      <c r="F685" s="246" t="s">
        <v>649</v>
      </c>
      <c r="G685" s="244"/>
      <c r="H685" s="247">
        <v>4.5300000000000002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153</v>
      </c>
      <c r="AU685" s="253" t="s">
        <v>151</v>
      </c>
      <c r="AV685" s="14" t="s">
        <v>151</v>
      </c>
      <c r="AW685" s="14" t="s">
        <v>32</v>
      </c>
      <c r="AX685" s="14" t="s">
        <v>77</v>
      </c>
      <c r="AY685" s="253" t="s">
        <v>142</v>
      </c>
    </row>
    <row r="686" s="15" customFormat="1">
      <c r="A686" s="15"/>
      <c r="B686" s="254"/>
      <c r="C686" s="255"/>
      <c r="D686" s="234" t="s">
        <v>153</v>
      </c>
      <c r="E686" s="256" t="s">
        <v>1</v>
      </c>
      <c r="F686" s="257" t="s">
        <v>158</v>
      </c>
      <c r="G686" s="255"/>
      <c r="H686" s="258">
        <v>51.090000000000003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4" t="s">
        <v>153</v>
      </c>
      <c r="AU686" s="264" t="s">
        <v>151</v>
      </c>
      <c r="AV686" s="15" t="s">
        <v>150</v>
      </c>
      <c r="AW686" s="15" t="s">
        <v>32</v>
      </c>
      <c r="AX686" s="15" t="s">
        <v>85</v>
      </c>
      <c r="AY686" s="264" t="s">
        <v>142</v>
      </c>
    </row>
    <row r="687" s="2" customFormat="1" ht="24.15" customHeight="1">
      <c r="A687" s="39"/>
      <c r="B687" s="40"/>
      <c r="C687" s="276" t="s">
        <v>658</v>
      </c>
      <c r="D687" s="276" t="s">
        <v>384</v>
      </c>
      <c r="E687" s="277" t="s">
        <v>659</v>
      </c>
      <c r="F687" s="278" t="s">
        <v>660</v>
      </c>
      <c r="G687" s="279" t="s">
        <v>148</v>
      </c>
      <c r="H687" s="280">
        <v>57.399999999999999</v>
      </c>
      <c r="I687" s="281"/>
      <c r="J687" s="282">
        <f>ROUND(I687*H687,2)</f>
        <v>0</v>
      </c>
      <c r="K687" s="278" t="s">
        <v>149</v>
      </c>
      <c r="L687" s="283"/>
      <c r="M687" s="284" t="s">
        <v>1</v>
      </c>
      <c r="N687" s="285" t="s">
        <v>43</v>
      </c>
      <c r="O687" s="92"/>
      <c r="P687" s="228">
        <f>O687*H687</f>
        <v>0</v>
      </c>
      <c r="Q687" s="228">
        <v>0.00013999999999999999</v>
      </c>
      <c r="R687" s="228">
        <f>Q687*H687</f>
        <v>0.0080359999999999997</v>
      </c>
      <c r="S687" s="228">
        <v>0</v>
      </c>
      <c r="T687" s="22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0" t="s">
        <v>408</v>
      </c>
      <c r="AT687" s="230" t="s">
        <v>384</v>
      </c>
      <c r="AU687" s="230" t="s">
        <v>151</v>
      </c>
      <c r="AY687" s="18" t="s">
        <v>142</v>
      </c>
      <c r="BE687" s="231">
        <f>IF(N687="základní",J687,0)</f>
        <v>0</v>
      </c>
      <c r="BF687" s="231">
        <f>IF(N687="snížená",J687,0)</f>
        <v>0</v>
      </c>
      <c r="BG687" s="231">
        <f>IF(N687="zákl. přenesená",J687,0)</f>
        <v>0</v>
      </c>
      <c r="BH687" s="231">
        <f>IF(N687="sníž. přenesená",J687,0)</f>
        <v>0</v>
      </c>
      <c r="BI687" s="231">
        <f>IF(N687="nulová",J687,0)</f>
        <v>0</v>
      </c>
      <c r="BJ687" s="18" t="s">
        <v>151</v>
      </c>
      <c r="BK687" s="231">
        <f>ROUND(I687*H687,2)</f>
        <v>0</v>
      </c>
      <c r="BL687" s="18" t="s">
        <v>242</v>
      </c>
      <c r="BM687" s="230" t="s">
        <v>661</v>
      </c>
    </row>
    <row r="688" s="14" customFormat="1">
      <c r="A688" s="14"/>
      <c r="B688" s="243"/>
      <c r="C688" s="244"/>
      <c r="D688" s="234" t="s">
        <v>153</v>
      </c>
      <c r="E688" s="244"/>
      <c r="F688" s="246" t="s">
        <v>662</v>
      </c>
      <c r="G688" s="244"/>
      <c r="H688" s="247">
        <v>57.399999999999999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153</v>
      </c>
      <c r="AU688" s="253" t="s">
        <v>151</v>
      </c>
      <c r="AV688" s="14" t="s">
        <v>151</v>
      </c>
      <c r="AW688" s="14" t="s">
        <v>4</v>
      </c>
      <c r="AX688" s="14" t="s">
        <v>85</v>
      </c>
      <c r="AY688" s="253" t="s">
        <v>142</v>
      </c>
    </row>
    <row r="689" s="2" customFormat="1" ht="21.75" customHeight="1">
      <c r="A689" s="39"/>
      <c r="B689" s="40"/>
      <c r="C689" s="219" t="s">
        <v>663</v>
      </c>
      <c r="D689" s="219" t="s">
        <v>145</v>
      </c>
      <c r="E689" s="220" t="s">
        <v>664</v>
      </c>
      <c r="F689" s="221" t="s">
        <v>665</v>
      </c>
      <c r="G689" s="222" t="s">
        <v>220</v>
      </c>
      <c r="H689" s="223">
        <v>1</v>
      </c>
      <c r="I689" s="224"/>
      <c r="J689" s="225">
        <f>ROUND(I689*H689,2)</f>
        <v>0</v>
      </c>
      <c r="K689" s="221" t="s">
        <v>149</v>
      </c>
      <c r="L689" s="45"/>
      <c r="M689" s="226" t="s">
        <v>1</v>
      </c>
      <c r="N689" s="227" t="s">
        <v>43</v>
      </c>
      <c r="O689" s="92"/>
      <c r="P689" s="228">
        <f>O689*H689</f>
        <v>0</v>
      </c>
      <c r="Q689" s="228">
        <v>0.0090600000000000003</v>
      </c>
      <c r="R689" s="228">
        <f>Q689*H689</f>
        <v>0.0090600000000000003</v>
      </c>
      <c r="S689" s="228">
        <v>0</v>
      </c>
      <c r="T689" s="22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0" t="s">
        <v>242</v>
      </c>
      <c r="AT689" s="230" t="s">
        <v>145</v>
      </c>
      <c r="AU689" s="230" t="s">
        <v>151</v>
      </c>
      <c r="AY689" s="18" t="s">
        <v>142</v>
      </c>
      <c r="BE689" s="231">
        <f>IF(N689="základní",J689,0)</f>
        <v>0</v>
      </c>
      <c r="BF689" s="231">
        <f>IF(N689="snížená",J689,0)</f>
        <v>0</v>
      </c>
      <c r="BG689" s="231">
        <f>IF(N689="zákl. přenesená",J689,0)</f>
        <v>0</v>
      </c>
      <c r="BH689" s="231">
        <f>IF(N689="sníž. přenesená",J689,0)</f>
        <v>0</v>
      </c>
      <c r="BI689" s="231">
        <f>IF(N689="nulová",J689,0)</f>
        <v>0</v>
      </c>
      <c r="BJ689" s="18" t="s">
        <v>151</v>
      </c>
      <c r="BK689" s="231">
        <f>ROUND(I689*H689,2)</f>
        <v>0</v>
      </c>
      <c r="BL689" s="18" t="s">
        <v>242</v>
      </c>
      <c r="BM689" s="230" t="s">
        <v>666</v>
      </c>
    </row>
    <row r="690" s="13" customFormat="1">
      <c r="A690" s="13"/>
      <c r="B690" s="232"/>
      <c r="C690" s="233"/>
      <c r="D690" s="234" t="s">
        <v>153</v>
      </c>
      <c r="E690" s="235" t="s">
        <v>1</v>
      </c>
      <c r="F690" s="236" t="s">
        <v>208</v>
      </c>
      <c r="G690" s="233"/>
      <c r="H690" s="235" t="s">
        <v>1</v>
      </c>
      <c r="I690" s="237"/>
      <c r="J690" s="233"/>
      <c r="K690" s="233"/>
      <c r="L690" s="238"/>
      <c r="M690" s="239"/>
      <c r="N690" s="240"/>
      <c r="O690" s="240"/>
      <c r="P690" s="240"/>
      <c r="Q690" s="240"/>
      <c r="R690" s="240"/>
      <c r="S690" s="240"/>
      <c r="T690" s="24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2" t="s">
        <v>153</v>
      </c>
      <c r="AU690" s="242" t="s">
        <v>151</v>
      </c>
      <c r="AV690" s="13" t="s">
        <v>85</v>
      </c>
      <c r="AW690" s="13" t="s">
        <v>32</v>
      </c>
      <c r="AX690" s="13" t="s">
        <v>77</v>
      </c>
      <c r="AY690" s="242" t="s">
        <v>142</v>
      </c>
    </row>
    <row r="691" s="14" customFormat="1">
      <c r="A691" s="14"/>
      <c r="B691" s="243"/>
      <c r="C691" s="244"/>
      <c r="D691" s="234" t="s">
        <v>153</v>
      </c>
      <c r="E691" s="245" t="s">
        <v>1</v>
      </c>
      <c r="F691" s="246" t="s">
        <v>85</v>
      </c>
      <c r="G691" s="244"/>
      <c r="H691" s="247">
        <v>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153</v>
      </c>
      <c r="AU691" s="253" t="s">
        <v>151</v>
      </c>
      <c r="AV691" s="14" t="s">
        <v>151</v>
      </c>
      <c r="AW691" s="14" t="s">
        <v>32</v>
      </c>
      <c r="AX691" s="14" t="s">
        <v>85</v>
      </c>
      <c r="AY691" s="253" t="s">
        <v>142</v>
      </c>
    </row>
    <row r="692" s="2" customFormat="1" ht="21.75" customHeight="1">
      <c r="A692" s="39"/>
      <c r="B692" s="40"/>
      <c r="C692" s="219" t="s">
        <v>667</v>
      </c>
      <c r="D692" s="219" t="s">
        <v>145</v>
      </c>
      <c r="E692" s="220" t="s">
        <v>668</v>
      </c>
      <c r="F692" s="221" t="s">
        <v>669</v>
      </c>
      <c r="G692" s="222" t="s">
        <v>220</v>
      </c>
      <c r="H692" s="223">
        <v>34</v>
      </c>
      <c r="I692" s="224"/>
      <c r="J692" s="225">
        <f>ROUND(I692*H692,2)</f>
        <v>0</v>
      </c>
      <c r="K692" s="221" t="s">
        <v>149</v>
      </c>
      <c r="L692" s="45"/>
      <c r="M692" s="226" t="s">
        <v>1</v>
      </c>
      <c r="N692" s="227" t="s">
        <v>43</v>
      </c>
      <c r="O692" s="92"/>
      <c r="P692" s="228">
        <f>O692*H692</f>
        <v>0</v>
      </c>
      <c r="Q692" s="228">
        <v>0.010019999999999999</v>
      </c>
      <c r="R692" s="228">
        <f>Q692*H692</f>
        <v>0.34067999999999998</v>
      </c>
      <c r="S692" s="228">
        <v>0</v>
      </c>
      <c r="T692" s="22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0" t="s">
        <v>242</v>
      </c>
      <c r="AT692" s="230" t="s">
        <v>145</v>
      </c>
      <c r="AU692" s="230" t="s">
        <v>151</v>
      </c>
      <c r="AY692" s="18" t="s">
        <v>142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8" t="s">
        <v>151</v>
      </c>
      <c r="BK692" s="231">
        <f>ROUND(I692*H692,2)</f>
        <v>0</v>
      </c>
      <c r="BL692" s="18" t="s">
        <v>242</v>
      </c>
      <c r="BM692" s="230" t="s">
        <v>670</v>
      </c>
    </row>
    <row r="693" s="13" customFormat="1">
      <c r="A693" s="13"/>
      <c r="B693" s="232"/>
      <c r="C693" s="233"/>
      <c r="D693" s="234" t="s">
        <v>153</v>
      </c>
      <c r="E693" s="235" t="s">
        <v>1</v>
      </c>
      <c r="F693" s="236" t="s">
        <v>671</v>
      </c>
      <c r="G693" s="233"/>
      <c r="H693" s="235" t="s">
        <v>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153</v>
      </c>
      <c r="AU693" s="242" t="s">
        <v>151</v>
      </c>
      <c r="AV693" s="13" t="s">
        <v>85</v>
      </c>
      <c r="AW693" s="13" t="s">
        <v>32</v>
      </c>
      <c r="AX693" s="13" t="s">
        <v>77</v>
      </c>
      <c r="AY693" s="242" t="s">
        <v>142</v>
      </c>
    </row>
    <row r="694" s="14" customFormat="1">
      <c r="A694" s="14"/>
      <c r="B694" s="243"/>
      <c r="C694" s="244"/>
      <c r="D694" s="234" t="s">
        <v>153</v>
      </c>
      <c r="E694" s="245" t="s">
        <v>1</v>
      </c>
      <c r="F694" s="246" t="s">
        <v>672</v>
      </c>
      <c r="G694" s="244"/>
      <c r="H694" s="247">
        <v>18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153</v>
      </c>
      <c r="AU694" s="253" t="s">
        <v>151</v>
      </c>
      <c r="AV694" s="14" t="s">
        <v>151</v>
      </c>
      <c r="AW694" s="14" t="s">
        <v>32</v>
      </c>
      <c r="AX694" s="14" t="s">
        <v>77</v>
      </c>
      <c r="AY694" s="253" t="s">
        <v>142</v>
      </c>
    </row>
    <row r="695" s="13" customFormat="1">
      <c r="A695" s="13"/>
      <c r="B695" s="232"/>
      <c r="C695" s="233"/>
      <c r="D695" s="234" t="s">
        <v>153</v>
      </c>
      <c r="E695" s="235" t="s">
        <v>1</v>
      </c>
      <c r="F695" s="236" t="s">
        <v>673</v>
      </c>
      <c r="G695" s="233"/>
      <c r="H695" s="235" t="s">
        <v>1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153</v>
      </c>
      <c r="AU695" s="242" t="s">
        <v>151</v>
      </c>
      <c r="AV695" s="13" t="s">
        <v>85</v>
      </c>
      <c r="AW695" s="13" t="s">
        <v>32</v>
      </c>
      <c r="AX695" s="13" t="s">
        <v>77</v>
      </c>
      <c r="AY695" s="242" t="s">
        <v>142</v>
      </c>
    </row>
    <row r="696" s="14" customFormat="1">
      <c r="A696" s="14"/>
      <c r="B696" s="243"/>
      <c r="C696" s="244"/>
      <c r="D696" s="234" t="s">
        <v>153</v>
      </c>
      <c r="E696" s="245" t="s">
        <v>1</v>
      </c>
      <c r="F696" s="246" t="s">
        <v>242</v>
      </c>
      <c r="G696" s="244"/>
      <c r="H696" s="247">
        <v>16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153</v>
      </c>
      <c r="AU696" s="253" t="s">
        <v>151</v>
      </c>
      <c r="AV696" s="14" t="s">
        <v>151</v>
      </c>
      <c r="AW696" s="14" t="s">
        <v>32</v>
      </c>
      <c r="AX696" s="14" t="s">
        <v>77</v>
      </c>
      <c r="AY696" s="253" t="s">
        <v>142</v>
      </c>
    </row>
    <row r="697" s="15" customFormat="1">
      <c r="A697" s="15"/>
      <c r="B697" s="254"/>
      <c r="C697" s="255"/>
      <c r="D697" s="234" t="s">
        <v>153</v>
      </c>
      <c r="E697" s="256" t="s">
        <v>1</v>
      </c>
      <c r="F697" s="257" t="s">
        <v>158</v>
      </c>
      <c r="G697" s="255"/>
      <c r="H697" s="258">
        <v>34</v>
      </c>
      <c r="I697" s="259"/>
      <c r="J697" s="255"/>
      <c r="K697" s="255"/>
      <c r="L697" s="260"/>
      <c r="M697" s="261"/>
      <c r="N697" s="262"/>
      <c r="O697" s="262"/>
      <c r="P697" s="262"/>
      <c r="Q697" s="262"/>
      <c r="R697" s="262"/>
      <c r="S697" s="262"/>
      <c r="T697" s="263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4" t="s">
        <v>153</v>
      </c>
      <c r="AU697" s="264" t="s">
        <v>151</v>
      </c>
      <c r="AV697" s="15" t="s">
        <v>150</v>
      </c>
      <c r="AW697" s="15" t="s">
        <v>32</v>
      </c>
      <c r="AX697" s="15" t="s">
        <v>85</v>
      </c>
      <c r="AY697" s="264" t="s">
        <v>142</v>
      </c>
    </row>
    <row r="698" s="2" customFormat="1" ht="21.75" customHeight="1">
      <c r="A698" s="39"/>
      <c r="B698" s="40"/>
      <c r="C698" s="219" t="s">
        <v>674</v>
      </c>
      <c r="D698" s="219" t="s">
        <v>145</v>
      </c>
      <c r="E698" s="220" t="s">
        <v>675</v>
      </c>
      <c r="F698" s="221" t="s">
        <v>676</v>
      </c>
      <c r="G698" s="222" t="s">
        <v>220</v>
      </c>
      <c r="H698" s="223">
        <v>1.8</v>
      </c>
      <c r="I698" s="224"/>
      <c r="J698" s="225">
        <f>ROUND(I698*H698,2)</f>
        <v>0</v>
      </c>
      <c r="K698" s="221" t="s">
        <v>149</v>
      </c>
      <c r="L698" s="45"/>
      <c r="M698" s="226" t="s">
        <v>1</v>
      </c>
      <c r="N698" s="227" t="s">
        <v>43</v>
      </c>
      <c r="O698" s="92"/>
      <c r="P698" s="228">
        <f>O698*H698</f>
        <v>0</v>
      </c>
      <c r="Q698" s="228">
        <v>0.01342</v>
      </c>
      <c r="R698" s="228">
        <f>Q698*H698</f>
        <v>0.024156</v>
      </c>
      <c r="S698" s="228">
        <v>0</v>
      </c>
      <c r="T698" s="22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0" t="s">
        <v>242</v>
      </c>
      <c r="AT698" s="230" t="s">
        <v>145</v>
      </c>
      <c r="AU698" s="230" t="s">
        <v>151</v>
      </c>
      <c r="AY698" s="18" t="s">
        <v>142</v>
      </c>
      <c r="BE698" s="231">
        <f>IF(N698="základní",J698,0)</f>
        <v>0</v>
      </c>
      <c r="BF698" s="231">
        <f>IF(N698="snížená",J698,0)</f>
        <v>0</v>
      </c>
      <c r="BG698" s="231">
        <f>IF(N698="zákl. přenesená",J698,0)</f>
        <v>0</v>
      </c>
      <c r="BH698" s="231">
        <f>IF(N698="sníž. přenesená",J698,0)</f>
        <v>0</v>
      </c>
      <c r="BI698" s="231">
        <f>IF(N698="nulová",J698,0)</f>
        <v>0</v>
      </c>
      <c r="BJ698" s="18" t="s">
        <v>151</v>
      </c>
      <c r="BK698" s="231">
        <f>ROUND(I698*H698,2)</f>
        <v>0</v>
      </c>
      <c r="BL698" s="18" t="s">
        <v>242</v>
      </c>
      <c r="BM698" s="230" t="s">
        <v>677</v>
      </c>
    </row>
    <row r="699" s="13" customFormat="1">
      <c r="A699" s="13"/>
      <c r="B699" s="232"/>
      <c r="C699" s="233"/>
      <c r="D699" s="234" t="s">
        <v>153</v>
      </c>
      <c r="E699" s="235" t="s">
        <v>1</v>
      </c>
      <c r="F699" s="236" t="s">
        <v>163</v>
      </c>
      <c r="G699" s="233"/>
      <c r="H699" s="235" t="s">
        <v>1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153</v>
      </c>
      <c r="AU699" s="242" t="s">
        <v>151</v>
      </c>
      <c r="AV699" s="13" t="s">
        <v>85</v>
      </c>
      <c r="AW699" s="13" t="s">
        <v>32</v>
      </c>
      <c r="AX699" s="13" t="s">
        <v>77</v>
      </c>
      <c r="AY699" s="242" t="s">
        <v>142</v>
      </c>
    </row>
    <row r="700" s="14" customFormat="1">
      <c r="A700" s="14"/>
      <c r="B700" s="243"/>
      <c r="C700" s="244"/>
      <c r="D700" s="234" t="s">
        <v>153</v>
      </c>
      <c r="E700" s="245" t="s">
        <v>1</v>
      </c>
      <c r="F700" s="246" t="s">
        <v>196</v>
      </c>
      <c r="G700" s="244"/>
      <c r="H700" s="247">
        <v>1.8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153</v>
      </c>
      <c r="AU700" s="253" t="s">
        <v>151</v>
      </c>
      <c r="AV700" s="14" t="s">
        <v>151</v>
      </c>
      <c r="AW700" s="14" t="s">
        <v>32</v>
      </c>
      <c r="AX700" s="14" t="s">
        <v>85</v>
      </c>
      <c r="AY700" s="253" t="s">
        <v>142</v>
      </c>
    </row>
    <row r="701" s="2" customFormat="1" ht="24.15" customHeight="1">
      <c r="A701" s="39"/>
      <c r="B701" s="40"/>
      <c r="C701" s="219" t="s">
        <v>678</v>
      </c>
      <c r="D701" s="219" t="s">
        <v>145</v>
      </c>
      <c r="E701" s="220" t="s">
        <v>679</v>
      </c>
      <c r="F701" s="221" t="s">
        <v>680</v>
      </c>
      <c r="G701" s="222" t="s">
        <v>161</v>
      </c>
      <c r="H701" s="223">
        <v>10</v>
      </c>
      <c r="I701" s="224"/>
      <c r="J701" s="225">
        <f>ROUND(I701*H701,2)</f>
        <v>0</v>
      </c>
      <c r="K701" s="221" t="s">
        <v>149</v>
      </c>
      <c r="L701" s="45"/>
      <c r="M701" s="226" t="s">
        <v>1</v>
      </c>
      <c r="N701" s="227" t="s">
        <v>43</v>
      </c>
      <c r="O701" s="92"/>
      <c r="P701" s="228">
        <f>O701*H701</f>
        <v>0</v>
      </c>
      <c r="Q701" s="228">
        <v>3.0000000000000001E-05</v>
      </c>
      <c r="R701" s="228">
        <f>Q701*H701</f>
        <v>0.00030000000000000003</v>
      </c>
      <c r="S701" s="228">
        <v>0</v>
      </c>
      <c r="T701" s="229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0" t="s">
        <v>242</v>
      </c>
      <c r="AT701" s="230" t="s">
        <v>145</v>
      </c>
      <c r="AU701" s="230" t="s">
        <v>151</v>
      </c>
      <c r="AY701" s="18" t="s">
        <v>142</v>
      </c>
      <c r="BE701" s="231">
        <f>IF(N701="základní",J701,0)</f>
        <v>0</v>
      </c>
      <c r="BF701" s="231">
        <f>IF(N701="snížená",J701,0)</f>
        <v>0</v>
      </c>
      <c r="BG701" s="231">
        <f>IF(N701="zákl. přenesená",J701,0)</f>
        <v>0</v>
      </c>
      <c r="BH701" s="231">
        <f>IF(N701="sníž. přenesená",J701,0)</f>
        <v>0</v>
      </c>
      <c r="BI701" s="231">
        <f>IF(N701="nulová",J701,0)</f>
        <v>0</v>
      </c>
      <c r="BJ701" s="18" t="s">
        <v>151</v>
      </c>
      <c r="BK701" s="231">
        <f>ROUND(I701*H701,2)</f>
        <v>0</v>
      </c>
      <c r="BL701" s="18" t="s">
        <v>242</v>
      </c>
      <c r="BM701" s="230" t="s">
        <v>681</v>
      </c>
    </row>
    <row r="702" s="2" customFormat="1" ht="24.15" customHeight="1">
      <c r="A702" s="39"/>
      <c r="B702" s="40"/>
      <c r="C702" s="276" t="s">
        <v>682</v>
      </c>
      <c r="D702" s="276" t="s">
        <v>384</v>
      </c>
      <c r="E702" s="277" t="s">
        <v>683</v>
      </c>
      <c r="F702" s="278" t="s">
        <v>684</v>
      </c>
      <c r="G702" s="279" t="s">
        <v>161</v>
      </c>
      <c r="H702" s="280">
        <v>10</v>
      </c>
      <c r="I702" s="281"/>
      <c r="J702" s="282">
        <f>ROUND(I702*H702,2)</f>
        <v>0</v>
      </c>
      <c r="K702" s="278" t="s">
        <v>149</v>
      </c>
      <c r="L702" s="283"/>
      <c r="M702" s="284" t="s">
        <v>1</v>
      </c>
      <c r="N702" s="285" t="s">
        <v>43</v>
      </c>
      <c r="O702" s="92"/>
      <c r="P702" s="228">
        <f>O702*H702</f>
        <v>0</v>
      </c>
      <c r="Q702" s="228">
        <v>0.0014</v>
      </c>
      <c r="R702" s="228">
        <f>Q702*H702</f>
        <v>0.014</v>
      </c>
      <c r="S702" s="228">
        <v>0</v>
      </c>
      <c r="T702" s="22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0" t="s">
        <v>408</v>
      </c>
      <c r="AT702" s="230" t="s">
        <v>384</v>
      </c>
      <c r="AU702" s="230" t="s">
        <v>151</v>
      </c>
      <c r="AY702" s="18" t="s">
        <v>142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8" t="s">
        <v>151</v>
      </c>
      <c r="BK702" s="231">
        <f>ROUND(I702*H702,2)</f>
        <v>0</v>
      </c>
      <c r="BL702" s="18" t="s">
        <v>242</v>
      </c>
      <c r="BM702" s="230" t="s">
        <v>685</v>
      </c>
    </row>
    <row r="703" s="2" customFormat="1" ht="33" customHeight="1">
      <c r="A703" s="39"/>
      <c r="B703" s="40"/>
      <c r="C703" s="219" t="s">
        <v>686</v>
      </c>
      <c r="D703" s="219" t="s">
        <v>145</v>
      </c>
      <c r="E703" s="220" t="s">
        <v>687</v>
      </c>
      <c r="F703" s="221" t="s">
        <v>688</v>
      </c>
      <c r="G703" s="222" t="s">
        <v>148</v>
      </c>
      <c r="H703" s="223">
        <v>225.31999999999999</v>
      </c>
      <c r="I703" s="224"/>
      <c r="J703" s="225">
        <f>ROUND(I703*H703,2)</f>
        <v>0</v>
      </c>
      <c r="K703" s="221" t="s">
        <v>149</v>
      </c>
      <c r="L703" s="45"/>
      <c r="M703" s="226" t="s">
        <v>1</v>
      </c>
      <c r="N703" s="227" t="s">
        <v>43</v>
      </c>
      <c r="O703" s="92"/>
      <c r="P703" s="228">
        <f>O703*H703</f>
        <v>0</v>
      </c>
      <c r="Q703" s="228">
        <v>0.00117</v>
      </c>
      <c r="R703" s="228">
        <f>Q703*H703</f>
        <v>0.26362439999999998</v>
      </c>
      <c r="S703" s="228">
        <v>0</v>
      </c>
      <c r="T703" s="22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0" t="s">
        <v>242</v>
      </c>
      <c r="AT703" s="230" t="s">
        <v>145</v>
      </c>
      <c r="AU703" s="230" t="s">
        <v>151</v>
      </c>
      <c r="AY703" s="18" t="s">
        <v>142</v>
      </c>
      <c r="BE703" s="231">
        <f>IF(N703="základní",J703,0)</f>
        <v>0</v>
      </c>
      <c r="BF703" s="231">
        <f>IF(N703="snížená",J703,0)</f>
        <v>0</v>
      </c>
      <c r="BG703" s="231">
        <f>IF(N703="zákl. přenesená",J703,0)</f>
        <v>0</v>
      </c>
      <c r="BH703" s="231">
        <f>IF(N703="sníž. přenesená",J703,0)</f>
        <v>0</v>
      </c>
      <c r="BI703" s="231">
        <f>IF(N703="nulová",J703,0)</f>
        <v>0</v>
      </c>
      <c r="BJ703" s="18" t="s">
        <v>151</v>
      </c>
      <c r="BK703" s="231">
        <f>ROUND(I703*H703,2)</f>
        <v>0</v>
      </c>
      <c r="BL703" s="18" t="s">
        <v>242</v>
      </c>
      <c r="BM703" s="230" t="s">
        <v>689</v>
      </c>
    </row>
    <row r="704" s="13" customFormat="1">
      <c r="A704" s="13"/>
      <c r="B704" s="232"/>
      <c r="C704" s="233"/>
      <c r="D704" s="234" t="s">
        <v>153</v>
      </c>
      <c r="E704" s="235" t="s">
        <v>1</v>
      </c>
      <c r="F704" s="236" t="s">
        <v>163</v>
      </c>
      <c r="G704" s="233"/>
      <c r="H704" s="235" t="s">
        <v>1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2" t="s">
        <v>153</v>
      </c>
      <c r="AU704" s="242" t="s">
        <v>151</v>
      </c>
      <c r="AV704" s="13" t="s">
        <v>85</v>
      </c>
      <c r="AW704" s="13" t="s">
        <v>32</v>
      </c>
      <c r="AX704" s="13" t="s">
        <v>77</v>
      </c>
      <c r="AY704" s="242" t="s">
        <v>142</v>
      </c>
    </row>
    <row r="705" s="13" customFormat="1">
      <c r="A705" s="13"/>
      <c r="B705" s="232"/>
      <c r="C705" s="233"/>
      <c r="D705" s="234" t="s">
        <v>153</v>
      </c>
      <c r="E705" s="235" t="s">
        <v>1</v>
      </c>
      <c r="F705" s="236" t="s">
        <v>690</v>
      </c>
      <c r="G705" s="233"/>
      <c r="H705" s="235" t="s">
        <v>1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153</v>
      </c>
      <c r="AU705" s="242" t="s">
        <v>151</v>
      </c>
      <c r="AV705" s="13" t="s">
        <v>85</v>
      </c>
      <c r="AW705" s="13" t="s">
        <v>32</v>
      </c>
      <c r="AX705" s="13" t="s">
        <v>77</v>
      </c>
      <c r="AY705" s="242" t="s">
        <v>142</v>
      </c>
    </row>
    <row r="706" s="14" customFormat="1">
      <c r="A706" s="14"/>
      <c r="B706" s="243"/>
      <c r="C706" s="244"/>
      <c r="D706" s="234" t="s">
        <v>153</v>
      </c>
      <c r="E706" s="245" t="s">
        <v>1</v>
      </c>
      <c r="F706" s="246" t="s">
        <v>691</v>
      </c>
      <c r="G706" s="244"/>
      <c r="H706" s="247">
        <v>175.49000000000001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153</v>
      </c>
      <c r="AU706" s="253" t="s">
        <v>151</v>
      </c>
      <c r="AV706" s="14" t="s">
        <v>151</v>
      </c>
      <c r="AW706" s="14" t="s">
        <v>32</v>
      </c>
      <c r="AX706" s="14" t="s">
        <v>77</v>
      </c>
      <c r="AY706" s="253" t="s">
        <v>142</v>
      </c>
    </row>
    <row r="707" s="13" customFormat="1">
      <c r="A707" s="13"/>
      <c r="B707" s="232"/>
      <c r="C707" s="233"/>
      <c r="D707" s="234" t="s">
        <v>153</v>
      </c>
      <c r="E707" s="235" t="s">
        <v>1</v>
      </c>
      <c r="F707" s="236" t="s">
        <v>165</v>
      </c>
      <c r="G707" s="233"/>
      <c r="H707" s="235" t="s">
        <v>1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153</v>
      </c>
      <c r="AU707" s="242" t="s">
        <v>151</v>
      </c>
      <c r="AV707" s="13" t="s">
        <v>85</v>
      </c>
      <c r="AW707" s="13" t="s">
        <v>32</v>
      </c>
      <c r="AX707" s="13" t="s">
        <v>77</v>
      </c>
      <c r="AY707" s="242" t="s">
        <v>142</v>
      </c>
    </row>
    <row r="708" s="13" customFormat="1">
      <c r="A708" s="13"/>
      <c r="B708" s="232"/>
      <c r="C708" s="233"/>
      <c r="D708" s="234" t="s">
        <v>153</v>
      </c>
      <c r="E708" s="235" t="s">
        <v>1</v>
      </c>
      <c r="F708" s="236" t="s">
        <v>692</v>
      </c>
      <c r="G708" s="233"/>
      <c r="H708" s="235" t="s">
        <v>1</v>
      </c>
      <c r="I708" s="237"/>
      <c r="J708" s="233"/>
      <c r="K708" s="233"/>
      <c r="L708" s="238"/>
      <c r="M708" s="239"/>
      <c r="N708" s="240"/>
      <c r="O708" s="240"/>
      <c r="P708" s="240"/>
      <c r="Q708" s="240"/>
      <c r="R708" s="240"/>
      <c r="S708" s="240"/>
      <c r="T708" s="24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2" t="s">
        <v>153</v>
      </c>
      <c r="AU708" s="242" t="s">
        <v>151</v>
      </c>
      <c r="AV708" s="13" t="s">
        <v>85</v>
      </c>
      <c r="AW708" s="13" t="s">
        <v>32</v>
      </c>
      <c r="AX708" s="13" t="s">
        <v>77</v>
      </c>
      <c r="AY708" s="242" t="s">
        <v>142</v>
      </c>
    </row>
    <row r="709" s="14" customFormat="1">
      <c r="A709" s="14"/>
      <c r="B709" s="243"/>
      <c r="C709" s="244"/>
      <c r="D709" s="234" t="s">
        <v>153</v>
      </c>
      <c r="E709" s="245" t="s">
        <v>1</v>
      </c>
      <c r="F709" s="246" t="s">
        <v>693</v>
      </c>
      <c r="G709" s="244"/>
      <c r="H709" s="247">
        <v>26.850000000000001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153</v>
      </c>
      <c r="AU709" s="253" t="s">
        <v>151</v>
      </c>
      <c r="AV709" s="14" t="s">
        <v>151</v>
      </c>
      <c r="AW709" s="14" t="s">
        <v>32</v>
      </c>
      <c r="AX709" s="14" t="s">
        <v>77</v>
      </c>
      <c r="AY709" s="253" t="s">
        <v>142</v>
      </c>
    </row>
    <row r="710" s="13" customFormat="1">
      <c r="A710" s="13"/>
      <c r="B710" s="232"/>
      <c r="C710" s="233"/>
      <c r="D710" s="234" t="s">
        <v>153</v>
      </c>
      <c r="E710" s="235" t="s">
        <v>1</v>
      </c>
      <c r="F710" s="236" t="s">
        <v>208</v>
      </c>
      <c r="G710" s="233"/>
      <c r="H710" s="235" t="s">
        <v>1</v>
      </c>
      <c r="I710" s="237"/>
      <c r="J710" s="233"/>
      <c r="K710" s="233"/>
      <c r="L710" s="238"/>
      <c r="M710" s="239"/>
      <c r="N710" s="240"/>
      <c r="O710" s="240"/>
      <c r="P710" s="240"/>
      <c r="Q710" s="240"/>
      <c r="R710" s="240"/>
      <c r="S710" s="240"/>
      <c r="T710" s="24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2" t="s">
        <v>153</v>
      </c>
      <c r="AU710" s="242" t="s">
        <v>151</v>
      </c>
      <c r="AV710" s="13" t="s">
        <v>85</v>
      </c>
      <c r="AW710" s="13" t="s">
        <v>32</v>
      </c>
      <c r="AX710" s="13" t="s">
        <v>77</v>
      </c>
      <c r="AY710" s="242" t="s">
        <v>142</v>
      </c>
    </row>
    <row r="711" s="13" customFormat="1">
      <c r="A711" s="13"/>
      <c r="B711" s="232"/>
      <c r="C711" s="233"/>
      <c r="D711" s="234" t="s">
        <v>153</v>
      </c>
      <c r="E711" s="235" t="s">
        <v>1</v>
      </c>
      <c r="F711" s="236" t="s">
        <v>694</v>
      </c>
      <c r="G711" s="233"/>
      <c r="H711" s="235" t="s">
        <v>1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153</v>
      </c>
      <c r="AU711" s="242" t="s">
        <v>151</v>
      </c>
      <c r="AV711" s="13" t="s">
        <v>85</v>
      </c>
      <c r="AW711" s="13" t="s">
        <v>32</v>
      </c>
      <c r="AX711" s="13" t="s">
        <v>77</v>
      </c>
      <c r="AY711" s="242" t="s">
        <v>142</v>
      </c>
    </row>
    <row r="712" s="14" customFormat="1">
      <c r="A712" s="14"/>
      <c r="B712" s="243"/>
      <c r="C712" s="244"/>
      <c r="D712" s="234" t="s">
        <v>153</v>
      </c>
      <c r="E712" s="245" t="s">
        <v>1</v>
      </c>
      <c r="F712" s="246" t="s">
        <v>529</v>
      </c>
      <c r="G712" s="244"/>
      <c r="H712" s="247">
        <v>22.98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153</v>
      </c>
      <c r="AU712" s="253" t="s">
        <v>151</v>
      </c>
      <c r="AV712" s="14" t="s">
        <v>151</v>
      </c>
      <c r="AW712" s="14" t="s">
        <v>32</v>
      </c>
      <c r="AX712" s="14" t="s">
        <v>77</v>
      </c>
      <c r="AY712" s="253" t="s">
        <v>142</v>
      </c>
    </row>
    <row r="713" s="15" customFormat="1">
      <c r="A713" s="15"/>
      <c r="B713" s="254"/>
      <c r="C713" s="255"/>
      <c r="D713" s="234" t="s">
        <v>153</v>
      </c>
      <c r="E713" s="256" t="s">
        <v>1</v>
      </c>
      <c r="F713" s="257" t="s">
        <v>158</v>
      </c>
      <c r="G713" s="255"/>
      <c r="H713" s="258">
        <v>225.31999999999999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4" t="s">
        <v>153</v>
      </c>
      <c r="AU713" s="264" t="s">
        <v>151</v>
      </c>
      <c r="AV713" s="15" t="s">
        <v>150</v>
      </c>
      <c r="AW713" s="15" t="s">
        <v>32</v>
      </c>
      <c r="AX713" s="15" t="s">
        <v>85</v>
      </c>
      <c r="AY713" s="264" t="s">
        <v>142</v>
      </c>
    </row>
    <row r="714" s="2" customFormat="1" ht="24.15" customHeight="1">
      <c r="A714" s="39"/>
      <c r="B714" s="40"/>
      <c r="C714" s="276" t="s">
        <v>695</v>
      </c>
      <c r="D714" s="276" t="s">
        <v>384</v>
      </c>
      <c r="E714" s="277" t="s">
        <v>696</v>
      </c>
      <c r="F714" s="278" t="s">
        <v>697</v>
      </c>
      <c r="G714" s="279" t="s">
        <v>148</v>
      </c>
      <c r="H714" s="280">
        <v>236.58600000000001</v>
      </c>
      <c r="I714" s="281"/>
      <c r="J714" s="282">
        <f>ROUND(I714*H714,2)</f>
        <v>0</v>
      </c>
      <c r="K714" s="278" t="s">
        <v>149</v>
      </c>
      <c r="L714" s="283"/>
      <c r="M714" s="284" t="s">
        <v>1</v>
      </c>
      <c r="N714" s="285" t="s">
        <v>43</v>
      </c>
      <c r="O714" s="92"/>
      <c r="P714" s="228">
        <f>O714*H714</f>
        <v>0</v>
      </c>
      <c r="Q714" s="228">
        <v>0.0040000000000000001</v>
      </c>
      <c r="R714" s="228">
        <f>Q714*H714</f>
        <v>0.94634400000000007</v>
      </c>
      <c r="S714" s="228">
        <v>0</v>
      </c>
      <c r="T714" s="22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0" t="s">
        <v>408</v>
      </c>
      <c r="AT714" s="230" t="s">
        <v>384</v>
      </c>
      <c r="AU714" s="230" t="s">
        <v>151</v>
      </c>
      <c r="AY714" s="18" t="s">
        <v>142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18" t="s">
        <v>151</v>
      </c>
      <c r="BK714" s="231">
        <f>ROUND(I714*H714,2)</f>
        <v>0</v>
      </c>
      <c r="BL714" s="18" t="s">
        <v>242</v>
      </c>
      <c r="BM714" s="230" t="s">
        <v>698</v>
      </c>
    </row>
    <row r="715" s="14" customFormat="1">
      <c r="A715" s="14"/>
      <c r="B715" s="243"/>
      <c r="C715" s="244"/>
      <c r="D715" s="234" t="s">
        <v>153</v>
      </c>
      <c r="E715" s="244"/>
      <c r="F715" s="246" t="s">
        <v>699</v>
      </c>
      <c r="G715" s="244"/>
      <c r="H715" s="247">
        <v>236.58600000000001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153</v>
      </c>
      <c r="AU715" s="253" t="s">
        <v>151</v>
      </c>
      <c r="AV715" s="14" t="s">
        <v>151</v>
      </c>
      <c r="AW715" s="14" t="s">
        <v>4</v>
      </c>
      <c r="AX715" s="14" t="s">
        <v>85</v>
      </c>
      <c r="AY715" s="253" t="s">
        <v>142</v>
      </c>
    </row>
    <row r="716" s="2" customFormat="1" ht="24.15" customHeight="1">
      <c r="A716" s="39"/>
      <c r="B716" s="40"/>
      <c r="C716" s="219" t="s">
        <v>700</v>
      </c>
      <c r="D716" s="219" t="s">
        <v>145</v>
      </c>
      <c r="E716" s="220" t="s">
        <v>701</v>
      </c>
      <c r="F716" s="221" t="s">
        <v>702</v>
      </c>
      <c r="G716" s="222" t="s">
        <v>183</v>
      </c>
      <c r="H716" s="223">
        <v>10.523999999999999</v>
      </c>
      <c r="I716" s="224"/>
      <c r="J716" s="225">
        <f>ROUND(I716*H716,2)</f>
        <v>0</v>
      </c>
      <c r="K716" s="221" t="s">
        <v>149</v>
      </c>
      <c r="L716" s="45"/>
      <c r="M716" s="226" t="s">
        <v>1</v>
      </c>
      <c r="N716" s="227" t="s">
        <v>43</v>
      </c>
      <c r="O716" s="92"/>
      <c r="P716" s="228">
        <f>O716*H716</f>
        <v>0</v>
      </c>
      <c r="Q716" s="228">
        <v>0</v>
      </c>
      <c r="R716" s="228">
        <f>Q716*H716</f>
        <v>0</v>
      </c>
      <c r="S716" s="228">
        <v>0</v>
      </c>
      <c r="T716" s="22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0" t="s">
        <v>242</v>
      </c>
      <c r="AT716" s="230" t="s">
        <v>145</v>
      </c>
      <c r="AU716" s="230" t="s">
        <v>151</v>
      </c>
      <c r="AY716" s="18" t="s">
        <v>142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8" t="s">
        <v>151</v>
      </c>
      <c r="BK716" s="231">
        <f>ROUND(I716*H716,2)</f>
        <v>0</v>
      </c>
      <c r="BL716" s="18" t="s">
        <v>242</v>
      </c>
      <c r="BM716" s="230" t="s">
        <v>703</v>
      </c>
    </row>
    <row r="717" s="12" customFormat="1" ht="22.8" customHeight="1">
      <c r="A717" s="12"/>
      <c r="B717" s="203"/>
      <c r="C717" s="204"/>
      <c r="D717" s="205" t="s">
        <v>76</v>
      </c>
      <c r="E717" s="217" t="s">
        <v>704</v>
      </c>
      <c r="F717" s="217" t="s">
        <v>705</v>
      </c>
      <c r="G717" s="204"/>
      <c r="H717" s="204"/>
      <c r="I717" s="207"/>
      <c r="J717" s="218">
        <f>BK717</f>
        <v>0</v>
      </c>
      <c r="K717" s="204"/>
      <c r="L717" s="209"/>
      <c r="M717" s="210"/>
      <c r="N717" s="211"/>
      <c r="O717" s="211"/>
      <c r="P717" s="212">
        <f>SUM(P718:P937)</f>
        <v>0</v>
      </c>
      <c r="Q717" s="211"/>
      <c r="R717" s="212">
        <f>SUM(R718:R937)</f>
        <v>3.0534804500000003</v>
      </c>
      <c r="S717" s="211"/>
      <c r="T717" s="213">
        <f>SUM(T718:T937)</f>
        <v>9.5889816400000001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14" t="s">
        <v>151</v>
      </c>
      <c r="AT717" s="215" t="s">
        <v>76</v>
      </c>
      <c r="AU717" s="215" t="s">
        <v>85</v>
      </c>
      <c r="AY717" s="214" t="s">
        <v>142</v>
      </c>
      <c r="BK717" s="216">
        <f>SUM(BK718:BK937)</f>
        <v>0</v>
      </c>
    </row>
    <row r="718" s="2" customFormat="1" ht="24.15" customHeight="1">
      <c r="A718" s="39"/>
      <c r="B718" s="40"/>
      <c r="C718" s="219" t="s">
        <v>706</v>
      </c>
      <c r="D718" s="219" t="s">
        <v>145</v>
      </c>
      <c r="E718" s="220" t="s">
        <v>707</v>
      </c>
      <c r="F718" s="221" t="s">
        <v>708</v>
      </c>
      <c r="G718" s="222" t="s">
        <v>220</v>
      </c>
      <c r="H718" s="223">
        <v>21.600000000000001</v>
      </c>
      <c r="I718" s="224"/>
      <c r="J718" s="225">
        <f>ROUND(I718*H718,2)</f>
        <v>0</v>
      </c>
      <c r="K718" s="221" t="s">
        <v>149</v>
      </c>
      <c r="L718" s="45"/>
      <c r="M718" s="226" t="s">
        <v>1</v>
      </c>
      <c r="N718" s="227" t="s">
        <v>43</v>
      </c>
      <c r="O718" s="92"/>
      <c r="P718" s="228">
        <f>O718*H718</f>
        <v>0</v>
      </c>
      <c r="Q718" s="228">
        <v>0</v>
      </c>
      <c r="R718" s="228">
        <f>Q718*H718</f>
        <v>0</v>
      </c>
      <c r="S718" s="228">
        <v>0</v>
      </c>
      <c r="T718" s="22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0" t="s">
        <v>242</v>
      </c>
      <c r="AT718" s="230" t="s">
        <v>145</v>
      </c>
      <c r="AU718" s="230" t="s">
        <v>151</v>
      </c>
      <c r="AY718" s="18" t="s">
        <v>142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8" t="s">
        <v>151</v>
      </c>
      <c r="BK718" s="231">
        <f>ROUND(I718*H718,2)</f>
        <v>0</v>
      </c>
      <c r="BL718" s="18" t="s">
        <v>242</v>
      </c>
      <c r="BM718" s="230" t="s">
        <v>709</v>
      </c>
    </row>
    <row r="719" s="13" customFormat="1">
      <c r="A719" s="13"/>
      <c r="B719" s="232"/>
      <c r="C719" s="233"/>
      <c r="D719" s="234" t="s">
        <v>153</v>
      </c>
      <c r="E719" s="235" t="s">
        <v>1</v>
      </c>
      <c r="F719" s="236" t="s">
        <v>710</v>
      </c>
      <c r="G719" s="233"/>
      <c r="H719" s="235" t="s">
        <v>1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153</v>
      </c>
      <c r="AU719" s="242" t="s">
        <v>151</v>
      </c>
      <c r="AV719" s="13" t="s">
        <v>85</v>
      </c>
      <c r="AW719" s="13" t="s">
        <v>32</v>
      </c>
      <c r="AX719" s="13" t="s">
        <v>77</v>
      </c>
      <c r="AY719" s="242" t="s">
        <v>142</v>
      </c>
    </row>
    <row r="720" s="14" customFormat="1">
      <c r="A720" s="14"/>
      <c r="B720" s="243"/>
      <c r="C720" s="244"/>
      <c r="D720" s="234" t="s">
        <v>153</v>
      </c>
      <c r="E720" s="245" t="s">
        <v>1</v>
      </c>
      <c r="F720" s="246" t="s">
        <v>711</v>
      </c>
      <c r="G720" s="244"/>
      <c r="H720" s="247">
        <v>21.600000000000001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153</v>
      </c>
      <c r="AU720" s="253" t="s">
        <v>151</v>
      </c>
      <c r="AV720" s="14" t="s">
        <v>151</v>
      </c>
      <c r="AW720" s="14" t="s">
        <v>32</v>
      </c>
      <c r="AX720" s="14" t="s">
        <v>85</v>
      </c>
      <c r="AY720" s="253" t="s">
        <v>142</v>
      </c>
    </row>
    <row r="721" s="2" customFormat="1" ht="16.5" customHeight="1">
      <c r="A721" s="39"/>
      <c r="B721" s="40"/>
      <c r="C721" s="276" t="s">
        <v>712</v>
      </c>
      <c r="D721" s="276" t="s">
        <v>384</v>
      </c>
      <c r="E721" s="277" t="s">
        <v>713</v>
      </c>
      <c r="F721" s="278" t="s">
        <v>714</v>
      </c>
      <c r="G721" s="279" t="s">
        <v>220</v>
      </c>
      <c r="H721" s="280">
        <v>23.760000000000002</v>
      </c>
      <c r="I721" s="281"/>
      <c r="J721" s="282">
        <f>ROUND(I721*H721,2)</f>
        <v>0</v>
      </c>
      <c r="K721" s="278" t="s">
        <v>149</v>
      </c>
      <c r="L721" s="283"/>
      <c r="M721" s="284" t="s">
        <v>1</v>
      </c>
      <c r="N721" s="285" t="s">
        <v>43</v>
      </c>
      <c r="O721" s="92"/>
      <c r="P721" s="228">
        <f>O721*H721</f>
        <v>0</v>
      </c>
      <c r="Q721" s="228">
        <v>0</v>
      </c>
      <c r="R721" s="228">
        <f>Q721*H721</f>
        <v>0</v>
      </c>
      <c r="S721" s="228">
        <v>0</v>
      </c>
      <c r="T721" s="22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0" t="s">
        <v>408</v>
      </c>
      <c r="AT721" s="230" t="s">
        <v>384</v>
      </c>
      <c r="AU721" s="230" t="s">
        <v>151</v>
      </c>
      <c r="AY721" s="18" t="s">
        <v>142</v>
      </c>
      <c r="BE721" s="231">
        <f>IF(N721="základní",J721,0)</f>
        <v>0</v>
      </c>
      <c r="BF721" s="231">
        <f>IF(N721="snížená",J721,0)</f>
        <v>0</v>
      </c>
      <c r="BG721" s="231">
        <f>IF(N721="zákl. přenesená",J721,0)</f>
        <v>0</v>
      </c>
      <c r="BH721" s="231">
        <f>IF(N721="sníž. přenesená",J721,0)</f>
        <v>0</v>
      </c>
      <c r="BI721" s="231">
        <f>IF(N721="nulová",J721,0)</f>
        <v>0</v>
      </c>
      <c r="BJ721" s="18" t="s">
        <v>151</v>
      </c>
      <c r="BK721" s="231">
        <f>ROUND(I721*H721,2)</f>
        <v>0</v>
      </c>
      <c r="BL721" s="18" t="s">
        <v>242</v>
      </c>
      <c r="BM721" s="230" t="s">
        <v>715</v>
      </c>
    </row>
    <row r="722" s="14" customFormat="1">
      <c r="A722" s="14"/>
      <c r="B722" s="243"/>
      <c r="C722" s="244"/>
      <c r="D722" s="234" t="s">
        <v>153</v>
      </c>
      <c r="E722" s="244"/>
      <c r="F722" s="246" t="s">
        <v>716</v>
      </c>
      <c r="G722" s="244"/>
      <c r="H722" s="247">
        <v>23.760000000000002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153</v>
      </c>
      <c r="AU722" s="253" t="s">
        <v>151</v>
      </c>
      <c r="AV722" s="14" t="s">
        <v>151</v>
      </c>
      <c r="AW722" s="14" t="s">
        <v>4</v>
      </c>
      <c r="AX722" s="14" t="s">
        <v>85</v>
      </c>
      <c r="AY722" s="253" t="s">
        <v>142</v>
      </c>
    </row>
    <row r="723" s="2" customFormat="1" ht="16.5" customHeight="1">
      <c r="A723" s="39"/>
      <c r="B723" s="40"/>
      <c r="C723" s="219" t="s">
        <v>717</v>
      </c>
      <c r="D723" s="219" t="s">
        <v>145</v>
      </c>
      <c r="E723" s="220" t="s">
        <v>718</v>
      </c>
      <c r="F723" s="221" t="s">
        <v>719</v>
      </c>
      <c r="G723" s="222" t="s">
        <v>220</v>
      </c>
      <c r="H723" s="223">
        <v>21.600000000000001</v>
      </c>
      <c r="I723" s="224"/>
      <c r="J723" s="225">
        <f>ROUND(I723*H723,2)</f>
        <v>0</v>
      </c>
      <c r="K723" s="221" t="s">
        <v>149</v>
      </c>
      <c r="L723" s="45"/>
      <c r="M723" s="226" t="s">
        <v>1</v>
      </c>
      <c r="N723" s="227" t="s">
        <v>43</v>
      </c>
      <c r="O723" s="92"/>
      <c r="P723" s="228">
        <f>O723*H723</f>
        <v>0</v>
      </c>
      <c r="Q723" s="228">
        <v>0</v>
      </c>
      <c r="R723" s="228">
        <f>Q723*H723</f>
        <v>0</v>
      </c>
      <c r="S723" s="228">
        <v>0.019650000000000001</v>
      </c>
      <c r="T723" s="229">
        <f>S723*H723</f>
        <v>0.42444000000000004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0" t="s">
        <v>242</v>
      </c>
      <c r="AT723" s="230" t="s">
        <v>145</v>
      </c>
      <c r="AU723" s="230" t="s">
        <v>151</v>
      </c>
      <c r="AY723" s="18" t="s">
        <v>142</v>
      </c>
      <c r="BE723" s="231">
        <f>IF(N723="základní",J723,0)</f>
        <v>0</v>
      </c>
      <c r="BF723" s="231">
        <f>IF(N723="snížená",J723,0)</f>
        <v>0</v>
      </c>
      <c r="BG723" s="231">
        <f>IF(N723="zákl. přenesená",J723,0)</f>
        <v>0</v>
      </c>
      <c r="BH723" s="231">
        <f>IF(N723="sníž. přenesená",J723,0)</f>
        <v>0</v>
      </c>
      <c r="BI723" s="231">
        <f>IF(N723="nulová",J723,0)</f>
        <v>0</v>
      </c>
      <c r="BJ723" s="18" t="s">
        <v>151</v>
      </c>
      <c r="BK723" s="231">
        <f>ROUND(I723*H723,2)</f>
        <v>0</v>
      </c>
      <c r="BL723" s="18" t="s">
        <v>242</v>
      </c>
      <c r="BM723" s="230" t="s">
        <v>720</v>
      </c>
    </row>
    <row r="724" s="13" customFormat="1">
      <c r="A724" s="13"/>
      <c r="B724" s="232"/>
      <c r="C724" s="233"/>
      <c r="D724" s="234" t="s">
        <v>153</v>
      </c>
      <c r="E724" s="235" t="s">
        <v>1</v>
      </c>
      <c r="F724" s="236" t="s">
        <v>710</v>
      </c>
      <c r="G724" s="233"/>
      <c r="H724" s="235" t="s">
        <v>1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153</v>
      </c>
      <c r="AU724" s="242" t="s">
        <v>151</v>
      </c>
      <c r="AV724" s="13" t="s">
        <v>85</v>
      </c>
      <c r="AW724" s="13" t="s">
        <v>32</v>
      </c>
      <c r="AX724" s="13" t="s">
        <v>77</v>
      </c>
      <c r="AY724" s="242" t="s">
        <v>142</v>
      </c>
    </row>
    <row r="725" s="14" customFormat="1">
      <c r="A725" s="14"/>
      <c r="B725" s="243"/>
      <c r="C725" s="244"/>
      <c r="D725" s="234" t="s">
        <v>153</v>
      </c>
      <c r="E725" s="245" t="s">
        <v>1</v>
      </c>
      <c r="F725" s="246" t="s">
        <v>711</v>
      </c>
      <c r="G725" s="244"/>
      <c r="H725" s="247">
        <v>21.600000000000001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153</v>
      </c>
      <c r="AU725" s="253" t="s">
        <v>151</v>
      </c>
      <c r="AV725" s="14" t="s">
        <v>151</v>
      </c>
      <c r="AW725" s="14" t="s">
        <v>32</v>
      </c>
      <c r="AX725" s="14" t="s">
        <v>85</v>
      </c>
      <c r="AY725" s="253" t="s">
        <v>142</v>
      </c>
    </row>
    <row r="726" s="2" customFormat="1" ht="16.5" customHeight="1">
      <c r="A726" s="39"/>
      <c r="B726" s="40"/>
      <c r="C726" s="219" t="s">
        <v>721</v>
      </c>
      <c r="D726" s="219" t="s">
        <v>145</v>
      </c>
      <c r="E726" s="220" t="s">
        <v>722</v>
      </c>
      <c r="F726" s="221" t="s">
        <v>723</v>
      </c>
      <c r="G726" s="222" t="s">
        <v>148</v>
      </c>
      <c r="H726" s="223">
        <v>319.46800000000002</v>
      </c>
      <c r="I726" s="224"/>
      <c r="J726" s="225">
        <f>ROUND(I726*H726,2)</f>
        <v>0</v>
      </c>
      <c r="K726" s="221" t="s">
        <v>149</v>
      </c>
      <c r="L726" s="45"/>
      <c r="M726" s="226" t="s">
        <v>1</v>
      </c>
      <c r="N726" s="227" t="s">
        <v>43</v>
      </c>
      <c r="O726" s="92"/>
      <c r="P726" s="228">
        <f>O726*H726</f>
        <v>0</v>
      </c>
      <c r="Q726" s="228">
        <v>0</v>
      </c>
      <c r="R726" s="228">
        <f>Q726*H726</f>
        <v>0</v>
      </c>
      <c r="S726" s="228">
        <v>0.01098</v>
      </c>
      <c r="T726" s="229">
        <f>S726*H726</f>
        <v>3.50775864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0" t="s">
        <v>242</v>
      </c>
      <c r="AT726" s="230" t="s">
        <v>145</v>
      </c>
      <c r="AU726" s="230" t="s">
        <v>151</v>
      </c>
      <c r="AY726" s="18" t="s">
        <v>142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8" t="s">
        <v>151</v>
      </c>
      <c r="BK726" s="231">
        <f>ROUND(I726*H726,2)</f>
        <v>0</v>
      </c>
      <c r="BL726" s="18" t="s">
        <v>242</v>
      </c>
      <c r="BM726" s="230" t="s">
        <v>724</v>
      </c>
    </row>
    <row r="727" s="13" customFormat="1">
      <c r="A727" s="13"/>
      <c r="B727" s="232"/>
      <c r="C727" s="233"/>
      <c r="D727" s="234" t="s">
        <v>153</v>
      </c>
      <c r="E727" s="235" t="s">
        <v>1</v>
      </c>
      <c r="F727" s="236" t="s">
        <v>163</v>
      </c>
      <c r="G727" s="233"/>
      <c r="H727" s="235" t="s">
        <v>1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153</v>
      </c>
      <c r="AU727" s="242" t="s">
        <v>151</v>
      </c>
      <c r="AV727" s="13" t="s">
        <v>85</v>
      </c>
      <c r="AW727" s="13" t="s">
        <v>32</v>
      </c>
      <c r="AX727" s="13" t="s">
        <v>77</v>
      </c>
      <c r="AY727" s="242" t="s">
        <v>142</v>
      </c>
    </row>
    <row r="728" s="13" customFormat="1">
      <c r="A728" s="13"/>
      <c r="B728" s="232"/>
      <c r="C728" s="233"/>
      <c r="D728" s="234" t="s">
        <v>153</v>
      </c>
      <c r="E728" s="235" t="s">
        <v>1</v>
      </c>
      <c r="F728" s="236" t="s">
        <v>725</v>
      </c>
      <c r="G728" s="233"/>
      <c r="H728" s="235" t="s">
        <v>1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2" t="s">
        <v>153</v>
      </c>
      <c r="AU728" s="242" t="s">
        <v>151</v>
      </c>
      <c r="AV728" s="13" t="s">
        <v>85</v>
      </c>
      <c r="AW728" s="13" t="s">
        <v>32</v>
      </c>
      <c r="AX728" s="13" t="s">
        <v>77</v>
      </c>
      <c r="AY728" s="242" t="s">
        <v>142</v>
      </c>
    </row>
    <row r="729" s="14" customFormat="1">
      <c r="A729" s="14"/>
      <c r="B729" s="243"/>
      <c r="C729" s="244"/>
      <c r="D729" s="234" t="s">
        <v>153</v>
      </c>
      <c r="E729" s="245" t="s">
        <v>1</v>
      </c>
      <c r="F729" s="246" t="s">
        <v>726</v>
      </c>
      <c r="G729" s="244"/>
      <c r="H729" s="247">
        <v>23.725000000000001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153</v>
      </c>
      <c r="AU729" s="253" t="s">
        <v>151</v>
      </c>
      <c r="AV729" s="14" t="s">
        <v>151</v>
      </c>
      <c r="AW729" s="14" t="s">
        <v>32</v>
      </c>
      <c r="AX729" s="14" t="s">
        <v>77</v>
      </c>
      <c r="AY729" s="253" t="s">
        <v>142</v>
      </c>
    </row>
    <row r="730" s="14" customFormat="1">
      <c r="A730" s="14"/>
      <c r="B730" s="243"/>
      <c r="C730" s="244"/>
      <c r="D730" s="234" t="s">
        <v>153</v>
      </c>
      <c r="E730" s="245" t="s">
        <v>1</v>
      </c>
      <c r="F730" s="246" t="s">
        <v>727</v>
      </c>
      <c r="G730" s="244"/>
      <c r="H730" s="247">
        <v>10.529999999999999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153</v>
      </c>
      <c r="AU730" s="253" t="s">
        <v>151</v>
      </c>
      <c r="AV730" s="14" t="s">
        <v>151</v>
      </c>
      <c r="AW730" s="14" t="s">
        <v>32</v>
      </c>
      <c r="AX730" s="14" t="s">
        <v>77</v>
      </c>
      <c r="AY730" s="253" t="s">
        <v>142</v>
      </c>
    </row>
    <row r="731" s="13" customFormat="1">
      <c r="A731" s="13"/>
      <c r="B731" s="232"/>
      <c r="C731" s="233"/>
      <c r="D731" s="234" t="s">
        <v>153</v>
      </c>
      <c r="E731" s="235" t="s">
        <v>1</v>
      </c>
      <c r="F731" s="236" t="s">
        <v>728</v>
      </c>
      <c r="G731" s="233"/>
      <c r="H731" s="235" t="s">
        <v>1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2" t="s">
        <v>153</v>
      </c>
      <c r="AU731" s="242" t="s">
        <v>151</v>
      </c>
      <c r="AV731" s="13" t="s">
        <v>85</v>
      </c>
      <c r="AW731" s="13" t="s">
        <v>32</v>
      </c>
      <c r="AX731" s="13" t="s">
        <v>77</v>
      </c>
      <c r="AY731" s="242" t="s">
        <v>142</v>
      </c>
    </row>
    <row r="732" s="14" customFormat="1">
      <c r="A732" s="14"/>
      <c r="B732" s="243"/>
      <c r="C732" s="244"/>
      <c r="D732" s="234" t="s">
        <v>153</v>
      </c>
      <c r="E732" s="245" t="s">
        <v>1</v>
      </c>
      <c r="F732" s="246" t="s">
        <v>729</v>
      </c>
      <c r="G732" s="244"/>
      <c r="H732" s="247">
        <v>62.549999999999997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153</v>
      </c>
      <c r="AU732" s="253" t="s">
        <v>151</v>
      </c>
      <c r="AV732" s="14" t="s">
        <v>151</v>
      </c>
      <c r="AW732" s="14" t="s">
        <v>32</v>
      </c>
      <c r="AX732" s="14" t="s">
        <v>77</v>
      </c>
      <c r="AY732" s="253" t="s">
        <v>142</v>
      </c>
    </row>
    <row r="733" s="16" customFormat="1">
      <c r="A733" s="16"/>
      <c r="B733" s="265"/>
      <c r="C733" s="266"/>
      <c r="D733" s="234" t="s">
        <v>153</v>
      </c>
      <c r="E733" s="267" t="s">
        <v>1</v>
      </c>
      <c r="F733" s="268" t="s">
        <v>327</v>
      </c>
      <c r="G733" s="266"/>
      <c r="H733" s="269">
        <v>96.805000000000007</v>
      </c>
      <c r="I733" s="270"/>
      <c r="J733" s="266"/>
      <c r="K733" s="266"/>
      <c r="L733" s="271"/>
      <c r="M733" s="272"/>
      <c r="N733" s="273"/>
      <c r="O733" s="273"/>
      <c r="P733" s="273"/>
      <c r="Q733" s="273"/>
      <c r="R733" s="273"/>
      <c r="S733" s="273"/>
      <c r="T733" s="274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275" t="s">
        <v>153</v>
      </c>
      <c r="AU733" s="275" t="s">
        <v>151</v>
      </c>
      <c r="AV733" s="16" t="s">
        <v>143</v>
      </c>
      <c r="AW733" s="16" t="s">
        <v>32</v>
      </c>
      <c r="AX733" s="16" t="s">
        <v>77</v>
      </c>
      <c r="AY733" s="275" t="s">
        <v>142</v>
      </c>
    </row>
    <row r="734" s="13" customFormat="1">
      <c r="A734" s="13"/>
      <c r="B734" s="232"/>
      <c r="C734" s="233"/>
      <c r="D734" s="234" t="s">
        <v>153</v>
      </c>
      <c r="E734" s="235" t="s">
        <v>1</v>
      </c>
      <c r="F734" s="236" t="s">
        <v>165</v>
      </c>
      <c r="G734" s="233"/>
      <c r="H734" s="235" t="s">
        <v>1</v>
      </c>
      <c r="I734" s="237"/>
      <c r="J734" s="233"/>
      <c r="K734" s="233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153</v>
      </c>
      <c r="AU734" s="242" t="s">
        <v>151</v>
      </c>
      <c r="AV734" s="13" t="s">
        <v>85</v>
      </c>
      <c r="AW734" s="13" t="s">
        <v>32</v>
      </c>
      <c r="AX734" s="13" t="s">
        <v>77</v>
      </c>
      <c r="AY734" s="242" t="s">
        <v>142</v>
      </c>
    </row>
    <row r="735" s="13" customFormat="1">
      <c r="A735" s="13"/>
      <c r="B735" s="232"/>
      <c r="C735" s="233"/>
      <c r="D735" s="234" t="s">
        <v>153</v>
      </c>
      <c r="E735" s="235" t="s">
        <v>1</v>
      </c>
      <c r="F735" s="236" t="s">
        <v>730</v>
      </c>
      <c r="G735" s="233"/>
      <c r="H735" s="235" t="s">
        <v>1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153</v>
      </c>
      <c r="AU735" s="242" t="s">
        <v>151</v>
      </c>
      <c r="AV735" s="13" t="s">
        <v>85</v>
      </c>
      <c r="AW735" s="13" t="s">
        <v>32</v>
      </c>
      <c r="AX735" s="13" t="s">
        <v>77</v>
      </c>
      <c r="AY735" s="242" t="s">
        <v>142</v>
      </c>
    </row>
    <row r="736" s="14" customFormat="1">
      <c r="A736" s="14"/>
      <c r="B736" s="243"/>
      <c r="C736" s="244"/>
      <c r="D736" s="234" t="s">
        <v>153</v>
      </c>
      <c r="E736" s="245" t="s">
        <v>1</v>
      </c>
      <c r="F736" s="246" t="s">
        <v>731</v>
      </c>
      <c r="G736" s="244"/>
      <c r="H736" s="247">
        <v>70.817999999999998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153</v>
      </c>
      <c r="AU736" s="253" t="s">
        <v>151</v>
      </c>
      <c r="AV736" s="14" t="s">
        <v>151</v>
      </c>
      <c r="AW736" s="14" t="s">
        <v>32</v>
      </c>
      <c r="AX736" s="14" t="s">
        <v>77</v>
      </c>
      <c r="AY736" s="253" t="s">
        <v>142</v>
      </c>
    </row>
    <row r="737" s="13" customFormat="1">
      <c r="A737" s="13"/>
      <c r="B737" s="232"/>
      <c r="C737" s="233"/>
      <c r="D737" s="234" t="s">
        <v>153</v>
      </c>
      <c r="E737" s="235" t="s">
        <v>1</v>
      </c>
      <c r="F737" s="236" t="s">
        <v>732</v>
      </c>
      <c r="G737" s="233"/>
      <c r="H737" s="235" t="s">
        <v>1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153</v>
      </c>
      <c r="AU737" s="242" t="s">
        <v>151</v>
      </c>
      <c r="AV737" s="13" t="s">
        <v>85</v>
      </c>
      <c r="AW737" s="13" t="s">
        <v>32</v>
      </c>
      <c r="AX737" s="13" t="s">
        <v>77</v>
      </c>
      <c r="AY737" s="242" t="s">
        <v>142</v>
      </c>
    </row>
    <row r="738" s="14" customFormat="1">
      <c r="A738" s="14"/>
      <c r="B738" s="243"/>
      <c r="C738" s="244"/>
      <c r="D738" s="234" t="s">
        <v>153</v>
      </c>
      <c r="E738" s="245" t="s">
        <v>1</v>
      </c>
      <c r="F738" s="246" t="s">
        <v>733</v>
      </c>
      <c r="G738" s="244"/>
      <c r="H738" s="247">
        <v>63.887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153</v>
      </c>
      <c r="AU738" s="253" t="s">
        <v>151</v>
      </c>
      <c r="AV738" s="14" t="s">
        <v>151</v>
      </c>
      <c r="AW738" s="14" t="s">
        <v>32</v>
      </c>
      <c r="AX738" s="14" t="s">
        <v>77</v>
      </c>
      <c r="AY738" s="253" t="s">
        <v>142</v>
      </c>
    </row>
    <row r="739" s="13" customFormat="1">
      <c r="A739" s="13"/>
      <c r="B739" s="232"/>
      <c r="C739" s="233"/>
      <c r="D739" s="234" t="s">
        <v>153</v>
      </c>
      <c r="E739" s="235" t="s">
        <v>1</v>
      </c>
      <c r="F739" s="236" t="s">
        <v>154</v>
      </c>
      <c r="G739" s="233"/>
      <c r="H739" s="235" t="s">
        <v>1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2" t="s">
        <v>153</v>
      </c>
      <c r="AU739" s="242" t="s">
        <v>151</v>
      </c>
      <c r="AV739" s="13" t="s">
        <v>85</v>
      </c>
      <c r="AW739" s="13" t="s">
        <v>32</v>
      </c>
      <c r="AX739" s="13" t="s">
        <v>77</v>
      </c>
      <c r="AY739" s="242" t="s">
        <v>142</v>
      </c>
    </row>
    <row r="740" s="14" customFormat="1">
      <c r="A740" s="14"/>
      <c r="B740" s="243"/>
      <c r="C740" s="244"/>
      <c r="D740" s="234" t="s">
        <v>153</v>
      </c>
      <c r="E740" s="245" t="s">
        <v>1</v>
      </c>
      <c r="F740" s="246" t="s">
        <v>734</v>
      </c>
      <c r="G740" s="244"/>
      <c r="H740" s="247">
        <v>46.502000000000002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153</v>
      </c>
      <c r="AU740" s="253" t="s">
        <v>151</v>
      </c>
      <c r="AV740" s="14" t="s">
        <v>151</v>
      </c>
      <c r="AW740" s="14" t="s">
        <v>32</v>
      </c>
      <c r="AX740" s="14" t="s">
        <v>77</v>
      </c>
      <c r="AY740" s="253" t="s">
        <v>142</v>
      </c>
    </row>
    <row r="741" s="13" customFormat="1">
      <c r="A741" s="13"/>
      <c r="B741" s="232"/>
      <c r="C741" s="233"/>
      <c r="D741" s="234" t="s">
        <v>153</v>
      </c>
      <c r="E741" s="235" t="s">
        <v>1</v>
      </c>
      <c r="F741" s="236" t="s">
        <v>735</v>
      </c>
      <c r="G741" s="233"/>
      <c r="H741" s="235" t="s">
        <v>1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2" t="s">
        <v>153</v>
      </c>
      <c r="AU741" s="242" t="s">
        <v>151</v>
      </c>
      <c r="AV741" s="13" t="s">
        <v>85</v>
      </c>
      <c r="AW741" s="13" t="s">
        <v>32</v>
      </c>
      <c r="AX741" s="13" t="s">
        <v>77</v>
      </c>
      <c r="AY741" s="242" t="s">
        <v>142</v>
      </c>
    </row>
    <row r="742" s="14" customFormat="1">
      <c r="A742" s="14"/>
      <c r="B742" s="243"/>
      <c r="C742" s="244"/>
      <c r="D742" s="234" t="s">
        <v>153</v>
      </c>
      <c r="E742" s="245" t="s">
        <v>1</v>
      </c>
      <c r="F742" s="246" t="s">
        <v>736</v>
      </c>
      <c r="G742" s="244"/>
      <c r="H742" s="247">
        <v>41.456000000000003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153</v>
      </c>
      <c r="AU742" s="253" t="s">
        <v>151</v>
      </c>
      <c r="AV742" s="14" t="s">
        <v>151</v>
      </c>
      <c r="AW742" s="14" t="s">
        <v>32</v>
      </c>
      <c r="AX742" s="14" t="s">
        <v>77</v>
      </c>
      <c r="AY742" s="253" t="s">
        <v>142</v>
      </c>
    </row>
    <row r="743" s="16" customFormat="1">
      <c r="A743" s="16"/>
      <c r="B743" s="265"/>
      <c r="C743" s="266"/>
      <c r="D743" s="234" t="s">
        <v>153</v>
      </c>
      <c r="E743" s="267" t="s">
        <v>1</v>
      </c>
      <c r="F743" s="268" t="s">
        <v>327</v>
      </c>
      <c r="G743" s="266"/>
      <c r="H743" s="269">
        <v>222.66300000000001</v>
      </c>
      <c r="I743" s="270"/>
      <c r="J743" s="266"/>
      <c r="K743" s="266"/>
      <c r="L743" s="271"/>
      <c r="M743" s="272"/>
      <c r="N743" s="273"/>
      <c r="O743" s="273"/>
      <c r="P743" s="273"/>
      <c r="Q743" s="273"/>
      <c r="R743" s="273"/>
      <c r="S743" s="273"/>
      <c r="T743" s="274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75" t="s">
        <v>153</v>
      </c>
      <c r="AU743" s="275" t="s">
        <v>151</v>
      </c>
      <c r="AV743" s="16" t="s">
        <v>143</v>
      </c>
      <c r="AW743" s="16" t="s">
        <v>32</v>
      </c>
      <c r="AX743" s="16" t="s">
        <v>77</v>
      </c>
      <c r="AY743" s="275" t="s">
        <v>142</v>
      </c>
    </row>
    <row r="744" s="15" customFormat="1">
      <c r="A744" s="15"/>
      <c r="B744" s="254"/>
      <c r="C744" s="255"/>
      <c r="D744" s="234" t="s">
        <v>153</v>
      </c>
      <c r="E744" s="256" t="s">
        <v>1</v>
      </c>
      <c r="F744" s="257" t="s">
        <v>158</v>
      </c>
      <c r="G744" s="255"/>
      <c r="H744" s="258">
        <v>319.46800000000002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4" t="s">
        <v>153</v>
      </c>
      <c r="AU744" s="264" t="s">
        <v>151</v>
      </c>
      <c r="AV744" s="15" t="s">
        <v>150</v>
      </c>
      <c r="AW744" s="15" t="s">
        <v>32</v>
      </c>
      <c r="AX744" s="15" t="s">
        <v>85</v>
      </c>
      <c r="AY744" s="264" t="s">
        <v>142</v>
      </c>
    </row>
    <row r="745" s="2" customFormat="1" ht="24.15" customHeight="1">
      <c r="A745" s="39"/>
      <c r="B745" s="40"/>
      <c r="C745" s="219" t="s">
        <v>737</v>
      </c>
      <c r="D745" s="219" t="s">
        <v>145</v>
      </c>
      <c r="E745" s="220" t="s">
        <v>738</v>
      </c>
      <c r="F745" s="221" t="s">
        <v>739</v>
      </c>
      <c r="G745" s="222" t="s">
        <v>148</v>
      </c>
      <c r="H745" s="223">
        <v>319.46800000000002</v>
      </c>
      <c r="I745" s="224"/>
      <c r="J745" s="225">
        <f>ROUND(I745*H745,2)</f>
        <v>0</v>
      </c>
      <c r="K745" s="221" t="s">
        <v>149</v>
      </c>
      <c r="L745" s="45"/>
      <c r="M745" s="226" t="s">
        <v>1</v>
      </c>
      <c r="N745" s="227" t="s">
        <v>43</v>
      </c>
      <c r="O745" s="92"/>
      <c r="P745" s="228">
        <f>O745*H745</f>
        <v>0</v>
      </c>
      <c r="Q745" s="228">
        <v>0</v>
      </c>
      <c r="R745" s="228">
        <f>Q745*H745</f>
        <v>0</v>
      </c>
      <c r="S745" s="228">
        <v>0.0080000000000000002</v>
      </c>
      <c r="T745" s="229">
        <f>S745*H745</f>
        <v>2.5557440000000002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0" t="s">
        <v>242</v>
      </c>
      <c r="AT745" s="230" t="s">
        <v>145</v>
      </c>
      <c r="AU745" s="230" t="s">
        <v>151</v>
      </c>
      <c r="AY745" s="18" t="s">
        <v>142</v>
      </c>
      <c r="BE745" s="231">
        <f>IF(N745="základní",J745,0)</f>
        <v>0</v>
      </c>
      <c r="BF745" s="231">
        <f>IF(N745="snížená",J745,0)</f>
        <v>0</v>
      </c>
      <c r="BG745" s="231">
        <f>IF(N745="zákl. přenesená",J745,0)</f>
        <v>0</v>
      </c>
      <c r="BH745" s="231">
        <f>IF(N745="sníž. přenesená",J745,0)</f>
        <v>0</v>
      </c>
      <c r="BI745" s="231">
        <f>IF(N745="nulová",J745,0)</f>
        <v>0</v>
      </c>
      <c r="BJ745" s="18" t="s">
        <v>151</v>
      </c>
      <c r="BK745" s="231">
        <f>ROUND(I745*H745,2)</f>
        <v>0</v>
      </c>
      <c r="BL745" s="18" t="s">
        <v>242</v>
      </c>
      <c r="BM745" s="230" t="s">
        <v>740</v>
      </c>
    </row>
    <row r="746" s="13" customFormat="1">
      <c r="A746" s="13"/>
      <c r="B746" s="232"/>
      <c r="C746" s="233"/>
      <c r="D746" s="234" t="s">
        <v>153</v>
      </c>
      <c r="E746" s="235" t="s">
        <v>1</v>
      </c>
      <c r="F746" s="236" t="s">
        <v>725</v>
      </c>
      <c r="G746" s="233"/>
      <c r="H746" s="235" t="s">
        <v>1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2" t="s">
        <v>153</v>
      </c>
      <c r="AU746" s="242" t="s">
        <v>151</v>
      </c>
      <c r="AV746" s="13" t="s">
        <v>85</v>
      </c>
      <c r="AW746" s="13" t="s">
        <v>32</v>
      </c>
      <c r="AX746" s="13" t="s">
        <v>77</v>
      </c>
      <c r="AY746" s="242" t="s">
        <v>142</v>
      </c>
    </row>
    <row r="747" s="14" customFormat="1">
      <c r="A747" s="14"/>
      <c r="B747" s="243"/>
      <c r="C747" s="244"/>
      <c r="D747" s="234" t="s">
        <v>153</v>
      </c>
      <c r="E747" s="245" t="s">
        <v>1</v>
      </c>
      <c r="F747" s="246" t="s">
        <v>726</v>
      </c>
      <c r="G747" s="244"/>
      <c r="H747" s="247">
        <v>23.725000000000001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153</v>
      </c>
      <c r="AU747" s="253" t="s">
        <v>151</v>
      </c>
      <c r="AV747" s="14" t="s">
        <v>151</v>
      </c>
      <c r="AW747" s="14" t="s">
        <v>32</v>
      </c>
      <c r="AX747" s="14" t="s">
        <v>77</v>
      </c>
      <c r="AY747" s="253" t="s">
        <v>142</v>
      </c>
    </row>
    <row r="748" s="14" customFormat="1">
      <c r="A748" s="14"/>
      <c r="B748" s="243"/>
      <c r="C748" s="244"/>
      <c r="D748" s="234" t="s">
        <v>153</v>
      </c>
      <c r="E748" s="245" t="s">
        <v>1</v>
      </c>
      <c r="F748" s="246" t="s">
        <v>727</v>
      </c>
      <c r="G748" s="244"/>
      <c r="H748" s="247">
        <v>10.529999999999999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153</v>
      </c>
      <c r="AU748" s="253" t="s">
        <v>151</v>
      </c>
      <c r="AV748" s="14" t="s">
        <v>151</v>
      </c>
      <c r="AW748" s="14" t="s">
        <v>32</v>
      </c>
      <c r="AX748" s="14" t="s">
        <v>77</v>
      </c>
      <c r="AY748" s="253" t="s">
        <v>142</v>
      </c>
    </row>
    <row r="749" s="13" customFormat="1">
      <c r="A749" s="13"/>
      <c r="B749" s="232"/>
      <c r="C749" s="233"/>
      <c r="D749" s="234" t="s">
        <v>153</v>
      </c>
      <c r="E749" s="235" t="s">
        <v>1</v>
      </c>
      <c r="F749" s="236" t="s">
        <v>728</v>
      </c>
      <c r="G749" s="233"/>
      <c r="H749" s="235" t="s">
        <v>1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153</v>
      </c>
      <c r="AU749" s="242" t="s">
        <v>151</v>
      </c>
      <c r="AV749" s="13" t="s">
        <v>85</v>
      </c>
      <c r="AW749" s="13" t="s">
        <v>32</v>
      </c>
      <c r="AX749" s="13" t="s">
        <v>77</v>
      </c>
      <c r="AY749" s="242" t="s">
        <v>142</v>
      </c>
    </row>
    <row r="750" s="14" customFormat="1">
      <c r="A750" s="14"/>
      <c r="B750" s="243"/>
      <c r="C750" s="244"/>
      <c r="D750" s="234" t="s">
        <v>153</v>
      </c>
      <c r="E750" s="245" t="s">
        <v>1</v>
      </c>
      <c r="F750" s="246" t="s">
        <v>729</v>
      </c>
      <c r="G750" s="244"/>
      <c r="H750" s="247">
        <v>62.549999999999997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153</v>
      </c>
      <c r="AU750" s="253" t="s">
        <v>151</v>
      </c>
      <c r="AV750" s="14" t="s">
        <v>151</v>
      </c>
      <c r="AW750" s="14" t="s">
        <v>32</v>
      </c>
      <c r="AX750" s="14" t="s">
        <v>77</v>
      </c>
      <c r="AY750" s="253" t="s">
        <v>142</v>
      </c>
    </row>
    <row r="751" s="16" customFormat="1">
      <c r="A751" s="16"/>
      <c r="B751" s="265"/>
      <c r="C751" s="266"/>
      <c r="D751" s="234" t="s">
        <v>153</v>
      </c>
      <c r="E751" s="267" t="s">
        <v>1</v>
      </c>
      <c r="F751" s="268" t="s">
        <v>327</v>
      </c>
      <c r="G751" s="266"/>
      <c r="H751" s="269">
        <v>96.805000000000007</v>
      </c>
      <c r="I751" s="270"/>
      <c r="J751" s="266"/>
      <c r="K751" s="266"/>
      <c r="L751" s="271"/>
      <c r="M751" s="272"/>
      <c r="N751" s="273"/>
      <c r="O751" s="273"/>
      <c r="P751" s="273"/>
      <c r="Q751" s="273"/>
      <c r="R751" s="273"/>
      <c r="S751" s="273"/>
      <c r="T751" s="274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T751" s="275" t="s">
        <v>153</v>
      </c>
      <c r="AU751" s="275" t="s">
        <v>151</v>
      </c>
      <c r="AV751" s="16" t="s">
        <v>143</v>
      </c>
      <c r="AW751" s="16" t="s">
        <v>32</v>
      </c>
      <c r="AX751" s="16" t="s">
        <v>77</v>
      </c>
      <c r="AY751" s="275" t="s">
        <v>142</v>
      </c>
    </row>
    <row r="752" s="13" customFormat="1">
      <c r="A752" s="13"/>
      <c r="B752" s="232"/>
      <c r="C752" s="233"/>
      <c r="D752" s="234" t="s">
        <v>153</v>
      </c>
      <c r="E752" s="235" t="s">
        <v>1</v>
      </c>
      <c r="F752" s="236" t="s">
        <v>165</v>
      </c>
      <c r="G752" s="233"/>
      <c r="H752" s="235" t="s">
        <v>1</v>
      </c>
      <c r="I752" s="237"/>
      <c r="J752" s="233"/>
      <c r="K752" s="233"/>
      <c r="L752" s="238"/>
      <c r="M752" s="239"/>
      <c r="N752" s="240"/>
      <c r="O752" s="240"/>
      <c r="P752" s="240"/>
      <c r="Q752" s="240"/>
      <c r="R752" s="240"/>
      <c r="S752" s="240"/>
      <c r="T752" s="24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2" t="s">
        <v>153</v>
      </c>
      <c r="AU752" s="242" t="s">
        <v>151</v>
      </c>
      <c r="AV752" s="13" t="s">
        <v>85</v>
      </c>
      <c r="AW752" s="13" t="s">
        <v>32</v>
      </c>
      <c r="AX752" s="13" t="s">
        <v>77</v>
      </c>
      <c r="AY752" s="242" t="s">
        <v>142</v>
      </c>
    </row>
    <row r="753" s="13" customFormat="1">
      <c r="A753" s="13"/>
      <c r="B753" s="232"/>
      <c r="C753" s="233"/>
      <c r="D753" s="234" t="s">
        <v>153</v>
      </c>
      <c r="E753" s="235" t="s">
        <v>1</v>
      </c>
      <c r="F753" s="236" t="s">
        <v>730</v>
      </c>
      <c r="G753" s="233"/>
      <c r="H753" s="235" t="s">
        <v>1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153</v>
      </c>
      <c r="AU753" s="242" t="s">
        <v>151</v>
      </c>
      <c r="AV753" s="13" t="s">
        <v>85</v>
      </c>
      <c r="AW753" s="13" t="s">
        <v>32</v>
      </c>
      <c r="AX753" s="13" t="s">
        <v>77</v>
      </c>
      <c r="AY753" s="242" t="s">
        <v>142</v>
      </c>
    </row>
    <row r="754" s="14" customFormat="1">
      <c r="A754" s="14"/>
      <c r="B754" s="243"/>
      <c r="C754" s="244"/>
      <c r="D754" s="234" t="s">
        <v>153</v>
      </c>
      <c r="E754" s="245" t="s">
        <v>1</v>
      </c>
      <c r="F754" s="246" t="s">
        <v>731</v>
      </c>
      <c r="G754" s="244"/>
      <c r="H754" s="247">
        <v>70.817999999999998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153</v>
      </c>
      <c r="AU754" s="253" t="s">
        <v>151</v>
      </c>
      <c r="AV754" s="14" t="s">
        <v>151</v>
      </c>
      <c r="AW754" s="14" t="s">
        <v>32</v>
      </c>
      <c r="AX754" s="14" t="s">
        <v>77</v>
      </c>
      <c r="AY754" s="253" t="s">
        <v>142</v>
      </c>
    </row>
    <row r="755" s="13" customFormat="1">
      <c r="A755" s="13"/>
      <c r="B755" s="232"/>
      <c r="C755" s="233"/>
      <c r="D755" s="234" t="s">
        <v>153</v>
      </c>
      <c r="E755" s="235" t="s">
        <v>1</v>
      </c>
      <c r="F755" s="236" t="s">
        <v>732</v>
      </c>
      <c r="G755" s="233"/>
      <c r="H755" s="235" t="s">
        <v>1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2" t="s">
        <v>153</v>
      </c>
      <c r="AU755" s="242" t="s">
        <v>151</v>
      </c>
      <c r="AV755" s="13" t="s">
        <v>85</v>
      </c>
      <c r="AW755" s="13" t="s">
        <v>32</v>
      </c>
      <c r="AX755" s="13" t="s">
        <v>77</v>
      </c>
      <c r="AY755" s="242" t="s">
        <v>142</v>
      </c>
    </row>
    <row r="756" s="14" customFormat="1">
      <c r="A756" s="14"/>
      <c r="B756" s="243"/>
      <c r="C756" s="244"/>
      <c r="D756" s="234" t="s">
        <v>153</v>
      </c>
      <c r="E756" s="245" t="s">
        <v>1</v>
      </c>
      <c r="F756" s="246" t="s">
        <v>733</v>
      </c>
      <c r="G756" s="244"/>
      <c r="H756" s="247">
        <v>63.887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153</v>
      </c>
      <c r="AU756" s="253" t="s">
        <v>151</v>
      </c>
      <c r="AV756" s="14" t="s">
        <v>151</v>
      </c>
      <c r="AW756" s="14" t="s">
        <v>32</v>
      </c>
      <c r="AX756" s="14" t="s">
        <v>77</v>
      </c>
      <c r="AY756" s="253" t="s">
        <v>142</v>
      </c>
    </row>
    <row r="757" s="13" customFormat="1">
      <c r="A757" s="13"/>
      <c r="B757" s="232"/>
      <c r="C757" s="233"/>
      <c r="D757" s="234" t="s">
        <v>153</v>
      </c>
      <c r="E757" s="235" t="s">
        <v>1</v>
      </c>
      <c r="F757" s="236" t="s">
        <v>154</v>
      </c>
      <c r="G757" s="233"/>
      <c r="H757" s="235" t="s">
        <v>1</v>
      </c>
      <c r="I757" s="237"/>
      <c r="J757" s="233"/>
      <c r="K757" s="233"/>
      <c r="L757" s="238"/>
      <c r="M757" s="239"/>
      <c r="N757" s="240"/>
      <c r="O757" s="240"/>
      <c r="P757" s="240"/>
      <c r="Q757" s="240"/>
      <c r="R757" s="240"/>
      <c r="S757" s="240"/>
      <c r="T757" s="24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2" t="s">
        <v>153</v>
      </c>
      <c r="AU757" s="242" t="s">
        <v>151</v>
      </c>
      <c r="AV757" s="13" t="s">
        <v>85</v>
      </c>
      <c r="AW757" s="13" t="s">
        <v>32</v>
      </c>
      <c r="AX757" s="13" t="s">
        <v>77</v>
      </c>
      <c r="AY757" s="242" t="s">
        <v>142</v>
      </c>
    </row>
    <row r="758" s="14" customFormat="1">
      <c r="A758" s="14"/>
      <c r="B758" s="243"/>
      <c r="C758" s="244"/>
      <c r="D758" s="234" t="s">
        <v>153</v>
      </c>
      <c r="E758" s="245" t="s">
        <v>1</v>
      </c>
      <c r="F758" s="246" t="s">
        <v>734</v>
      </c>
      <c r="G758" s="244"/>
      <c r="H758" s="247">
        <v>46.502000000000002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153</v>
      </c>
      <c r="AU758" s="253" t="s">
        <v>151</v>
      </c>
      <c r="AV758" s="14" t="s">
        <v>151</v>
      </c>
      <c r="AW758" s="14" t="s">
        <v>32</v>
      </c>
      <c r="AX758" s="14" t="s">
        <v>77</v>
      </c>
      <c r="AY758" s="253" t="s">
        <v>142</v>
      </c>
    </row>
    <row r="759" s="13" customFormat="1">
      <c r="A759" s="13"/>
      <c r="B759" s="232"/>
      <c r="C759" s="233"/>
      <c r="D759" s="234" t="s">
        <v>153</v>
      </c>
      <c r="E759" s="235" t="s">
        <v>1</v>
      </c>
      <c r="F759" s="236" t="s">
        <v>735</v>
      </c>
      <c r="G759" s="233"/>
      <c r="H759" s="235" t="s">
        <v>1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2" t="s">
        <v>153</v>
      </c>
      <c r="AU759" s="242" t="s">
        <v>151</v>
      </c>
      <c r="AV759" s="13" t="s">
        <v>85</v>
      </c>
      <c r="AW759" s="13" t="s">
        <v>32</v>
      </c>
      <c r="AX759" s="13" t="s">
        <v>77</v>
      </c>
      <c r="AY759" s="242" t="s">
        <v>142</v>
      </c>
    </row>
    <row r="760" s="14" customFormat="1">
      <c r="A760" s="14"/>
      <c r="B760" s="243"/>
      <c r="C760" s="244"/>
      <c r="D760" s="234" t="s">
        <v>153</v>
      </c>
      <c r="E760" s="245" t="s">
        <v>1</v>
      </c>
      <c r="F760" s="246" t="s">
        <v>736</v>
      </c>
      <c r="G760" s="244"/>
      <c r="H760" s="247">
        <v>41.456000000000003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153</v>
      </c>
      <c r="AU760" s="253" t="s">
        <v>151</v>
      </c>
      <c r="AV760" s="14" t="s">
        <v>151</v>
      </c>
      <c r="AW760" s="14" t="s">
        <v>32</v>
      </c>
      <c r="AX760" s="14" t="s">
        <v>77</v>
      </c>
      <c r="AY760" s="253" t="s">
        <v>142</v>
      </c>
    </row>
    <row r="761" s="16" customFormat="1">
      <c r="A761" s="16"/>
      <c r="B761" s="265"/>
      <c r="C761" s="266"/>
      <c r="D761" s="234" t="s">
        <v>153</v>
      </c>
      <c r="E761" s="267" t="s">
        <v>1</v>
      </c>
      <c r="F761" s="268" t="s">
        <v>327</v>
      </c>
      <c r="G761" s="266"/>
      <c r="H761" s="269">
        <v>222.66300000000001</v>
      </c>
      <c r="I761" s="270"/>
      <c r="J761" s="266"/>
      <c r="K761" s="266"/>
      <c r="L761" s="271"/>
      <c r="M761" s="272"/>
      <c r="N761" s="273"/>
      <c r="O761" s="273"/>
      <c r="P761" s="273"/>
      <c r="Q761" s="273"/>
      <c r="R761" s="273"/>
      <c r="S761" s="273"/>
      <c r="T761" s="274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75" t="s">
        <v>153</v>
      </c>
      <c r="AU761" s="275" t="s">
        <v>151</v>
      </c>
      <c r="AV761" s="16" t="s">
        <v>143</v>
      </c>
      <c r="AW761" s="16" t="s">
        <v>32</v>
      </c>
      <c r="AX761" s="16" t="s">
        <v>77</v>
      </c>
      <c r="AY761" s="275" t="s">
        <v>142</v>
      </c>
    </row>
    <row r="762" s="15" customFormat="1">
      <c r="A762" s="15"/>
      <c r="B762" s="254"/>
      <c r="C762" s="255"/>
      <c r="D762" s="234" t="s">
        <v>153</v>
      </c>
      <c r="E762" s="256" t="s">
        <v>1</v>
      </c>
      <c r="F762" s="257" t="s">
        <v>158</v>
      </c>
      <c r="G762" s="255"/>
      <c r="H762" s="258">
        <v>319.46800000000002</v>
      </c>
      <c r="I762" s="259"/>
      <c r="J762" s="255"/>
      <c r="K762" s="255"/>
      <c r="L762" s="260"/>
      <c r="M762" s="261"/>
      <c r="N762" s="262"/>
      <c r="O762" s="262"/>
      <c r="P762" s="262"/>
      <c r="Q762" s="262"/>
      <c r="R762" s="262"/>
      <c r="S762" s="262"/>
      <c r="T762" s="263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4" t="s">
        <v>153</v>
      </c>
      <c r="AU762" s="264" t="s">
        <v>151</v>
      </c>
      <c r="AV762" s="15" t="s">
        <v>150</v>
      </c>
      <c r="AW762" s="15" t="s">
        <v>32</v>
      </c>
      <c r="AX762" s="15" t="s">
        <v>85</v>
      </c>
      <c r="AY762" s="264" t="s">
        <v>142</v>
      </c>
    </row>
    <row r="763" s="2" customFormat="1" ht="24.15" customHeight="1">
      <c r="A763" s="39"/>
      <c r="B763" s="40"/>
      <c r="C763" s="219" t="s">
        <v>741</v>
      </c>
      <c r="D763" s="219" t="s">
        <v>145</v>
      </c>
      <c r="E763" s="220" t="s">
        <v>742</v>
      </c>
      <c r="F763" s="221" t="s">
        <v>743</v>
      </c>
      <c r="G763" s="222" t="s">
        <v>148</v>
      </c>
      <c r="H763" s="223">
        <v>55.246000000000002</v>
      </c>
      <c r="I763" s="224"/>
      <c r="J763" s="225">
        <f>ROUND(I763*H763,2)</f>
        <v>0</v>
      </c>
      <c r="K763" s="221" t="s">
        <v>149</v>
      </c>
      <c r="L763" s="45"/>
      <c r="M763" s="226" t="s">
        <v>1</v>
      </c>
      <c r="N763" s="227" t="s">
        <v>43</v>
      </c>
      <c r="O763" s="92"/>
      <c r="P763" s="228">
        <f>O763*H763</f>
        <v>0</v>
      </c>
      <c r="Q763" s="228">
        <v>0</v>
      </c>
      <c r="R763" s="228">
        <f>Q763*H763</f>
        <v>0</v>
      </c>
      <c r="S763" s="228">
        <v>0</v>
      </c>
      <c r="T763" s="229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0" t="s">
        <v>242</v>
      </c>
      <c r="AT763" s="230" t="s">
        <v>145</v>
      </c>
      <c r="AU763" s="230" t="s">
        <v>151</v>
      </c>
      <c r="AY763" s="18" t="s">
        <v>142</v>
      </c>
      <c r="BE763" s="231">
        <f>IF(N763="základní",J763,0)</f>
        <v>0</v>
      </c>
      <c r="BF763" s="231">
        <f>IF(N763="snížená",J763,0)</f>
        <v>0</v>
      </c>
      <c r="BG763" s="231">
        <f>IF(N763="zákl. přenesená",J763,0)</f>
        <v>0</v>
      </c>
      <c r="BH763" s="231">
        <f>IF(N763="sníž. přenesená",J763,0)</f>
        <v>0</v>
      </c>
      <c r="BI763" s="231">
        <f>IF(N763="nulová",J763,0)</f>
        <v>0</v>
      </c>
      <c r="BJ763" s="18" t="s">
        <v>151</v>
      </c>
      <c r="BK763" s="231">
        <f>ROUND(I763*H763,2)</f>
        <v>0</v>
      </c>
      <c r="BL763" s="18" t="s">
        <v>242</v>
      </c>
      <c r="BM763" s="230" t="s">
        <v>744</v>
      </c>
    </row>
    <row r="764" s="13" customFormat="1">
      <c r="A764" s="13"/>
      <c r="B764" s="232"/>
      <c r="C764" s="233"/>
      <c r="D764" s="234" t="s">
        <v>153</v>
      </c>
      <c r="E764" s="235" t="s">
        <v>1</v>
      </c>
      <c r="F764" s="236" t="s">
        <v>154</v>
      </c>
      <c r="G764" s="233"/>
      <c r="H764" s="235" t="s">
        <v>1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153</v>
      </c>
      <c r="AU764" s="242" t="s">
        <v>151</v>
      </c>
      <c r="AV764" s="13" t="s">
        <v>85</v>
      </c>
      <c r="AW764" s="13" t="s">
        <v>32</v>
      </c>
      <c r="AX764" s="13" t="s">
        <v>77</v>
      </c>
      <c r="AY764" s="242" t="s">
        <v>142</v>
      </c>
    </row>
    <row r="765" s="14" customFormat="1">
      <c r="A765" s="14"/>
      <c r="B765" s="243"/>
      <c r="C765" s="244"/>
      <c r="D765" s="234" t="s">
        <v>153</v>
      </c>
      <c r="E765" s="245" t="s">
        <v>1</v>
      </c>
      <c r="F765" s="246" t="s">
        <v>745</v>
      </c>
      <c r="G765" s="244"/>
      <c r="H765" s="247">
        <v>55.246000000000002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153</v>
      </c>
      <c r="AU765" s="253" t="s">
        <v>151</v>
      </c>
      <c r="AV765" s="14" t="s">
        <v>151</v>
      </c>
      <c r="AW765" s="14" t="s">
        <v>32</v>
      </c>
      <c r="AX765" s="14" t="s">
        <v>85</v>
      </c>
      <c r="AY765" s="253" t="s">
        <v>142</v>
      </c>
    </row>
    <row r="766" s="2" customFormat="1" ht="24.15" customHeight="1">
      <c r="A766" s="39"/>
      <c r="B766" s="40"/>
      <c r="C766" s="276" t="s">
        <v>746</v>
      </c>
      <c r="D766" s="276" t="s">
        <v>384</v>
      </c>
      <c r="E766" s="277" t="s">
        <v>747</v>
      </c>
      <c r="F766" s="278" t="s">
        <v>748</v>
      </c>
      <c r="G766" s="279" t="s">
        <v>148</v>
      </c>
      <c r="H766" s="280">
        <v>60.771000000000001</v>
      </c>
      <c r="I766" s="281"/>
      <c r="J766" s="282">
        <f>ROUND(I766*H766,2)</f>
        <v>0</v>
      </c>
      <c r="K766" s="278" t="s">
        <v>149</v>
      </c>
      <c r="L766" s="283"/>
      <c r="M766" s="284" t="s">
        <v>1</v>
      </c>
      <c r="N766" s="285" t="s">
        <v>43</v>
      </c>
      <c r="O766" s="92"/>
      <c r="P766" s="228">
        <f>O766*H766</f>
        <v>0</v>
      </c>
      <c r="Q766" s="228">
        <v>0.0073499999999999998</v>
      </c>
      <c r="R766" s="228">
        <f>Q766*H766</f>
        <v>0.44666685</v>
      </c>
      <c r="S766" s="228">
        <v>0</v>
      </c>
      <c r="T766" s="22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0" t="s">
        <v>408</v>
      </c>
      <c r="AT766" s="230" t="s">
        <v>384</v>
      </c>
      <c r="AU766" s="230" t="s">
        <v>151</v>
      </c>
      <c r="AY766" s="18" t="s">
        <v>142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18" t="s">
        <v>151</v>
      </c>
      <c r="BK766" s="231">
        <f>ROUND(I766*H766,2)</f>
        <v>0</v>
      </c>
      <c r="BL766" s="18" t="s">
        <v>242</v>
      </c>
      <c r="BM766" s="230" t="s">
        <v>749</v>
      </c>
    </row>
    <row r="767" s="14" customFormat="1">
      <c r="A767" s="14"/>
      <c r="B767" s="243"/>
      <c r="C767" s="244"/>
      <c r="D767" s="234" t="s">
        <v>153</v>
      </c>
      <c r="E767" s="244"/>
      <c r="F767" s="246" t="s">
        <v>750</v>
      </c>
      <c r="G767" s="244"/>
      <c r="H767" s="247">
        <v>60.771000000000001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153</v>
      </c>
      <c r="AU767" s="253" t="s">
        <v>151</v>
      </c>
      <c r="AV767" s="14" t="s">
        <v>151</v>
      </c>
      <c r="AW767" s="14" t="s">
        <v>4</v>
      </c>
      <c r="AX767" s="14" t="s">
        <v>85</v>
      </c>
      <c r="AY767" s="253" t="s">
        <v>142</v>
      </c>
    </row>
    <row r="768" s="2" customFormat="1" ht="16.5" customHeight="1">
      <c r="A768" s="39"/>
      <c r="B768" s="40"/>
      <c r="C768" s="219" t="s">
        <v>751</v>
      </c>
      <c r="D768" s="219" t="s">
        <v>145</v>
      </c>
      <c r="E768" s="220" t="s">
        <v>752</v>
      </c>
      <c r="F768" s="221" t="s">
        <v>753</v>
      </c>
      <c r="G768" s="222" t="s">
        <v>220</v>
      </c>
      <c r="H768" s="223">
        <v>146.68000000000001</v>
      </c>
      <c r="I768" s="224"/>
      <c r="J768" s="225">
        <f>ROUND(I768*H768,2)</f>
        <v>0</v>
      </c>
      <c r="K768" s="221" t="s">
        <v>149</v>
      </c>
      <c r="L768" s="45"/>
      <c r="M768" s="226" t="s">
        <v>1</v>
      </c>
      <c r="N768" s="227" t="s">
        <v>43</v>
      </c>
      <c r="O768" s="92"/>
      <c r="P768" s="228">
        <f>O768*H768</f>
        <v>0</v>
      </c>
      <c r="Q768" s="228">
        <v>0</v>
      </c>
      <c r="R768" s="228">
        <f>Q768*H768</f>
        <v>0</v>
      </c>
      <c r="S768" s="228">
        <v>0</v>
      </c>
      <c r="T768" s="229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0" t="s">
        <v>242</v>
      </c>
      <c r="AT768" s="230" t="s">
        <v>145</v>
      </c>
      <c r="AU768" s="230" t="s">
        <v>151</v>
      </c>
      <c r="AY768" s="18" t="s">
        <v>142</v>
      </c>
      <c r="BE768" s="231">
        <f>IF(N768="základní",J768,0)</f>
        <v>0</v>
      </c>
      <c r="BF768" s="231">
        <f>IF(N768="snížená",J768,0)</f>
        <v>0</v>
      </c>
      <c r="BG768" s="231">
        <f>IF(N768="zákl. přenesená",J768,0)</f>
        <v>0</v>
      </c>
      <c r="BH768" s="231">
        <f>IF(N768="sníž. přenesená",J768,0)</f>
        <v>0</v>
      </c>
      <c r="BI768" s="231">
        <f>IF(N768="nulová",J768,0)</f>
        <v>0</v>
      </c>
      <c r="BJ768" s="18" t="s">
        <v>151</v>
      </c>
      <c r="BK768" s="231">
        <f>ROUND(I768*H768,2)</f>
        <v>0</v>
      </c>
      <c r="BL768" s="18" t="s">
        <v>242</v>
      </c>
      <c r="BM768" s="230" t="s">
        <v>754</v>
      </c>
    </row>
    <row r="769" s="13" customFormat="1">
      <c r="A769" s="13"/>
      <c r="B769" s="232"/>
      <c r="C769" s="233"/>
      <c r="D769" s="234" t="s">
        <v>153</v>
      </c>
      <c r="E769" s="235" t="s">
        <v>1</v>
      </c>
      <c r="F769" s="236" t="s">
        <v>154</v>
      </c>
      <c r="G769" s="233"/>
      <c r="H769" s="235" t="s">
        <v>1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2" t="s">
        <v>153</v>
      </c>
      <c r="AU769" s="242" t="s">
        <v>151</v>
      </c>
      <c r="AV769" s="13" t="s">
        <v>85</v>
      </c>
      <c r="AW769" s="13" t="s">
        <v>32</v>
      </c>
      <c r="AX769" s="13" t="s">
        <v>77</v>
      </c>
      <c r="AY769" s="242" t="s">
        <v>142</v>
      </c>
    </row>
    <row r="770" s="14" customFormat="1">
      <c r="A770" s="14"/>
      <c r="B770" s="243"/>
      <c r="C770" s="244"/>
      <c r="D770" s="234" t="s">
        <v>153</v>
      </c>
      <c r="E770" s="245" t="s">
        <v>1</v>
      </c>
      <c r="F770" s="246" t="s">
        <v>755</v>
      </c>
      <c r="G770" s="244"/>
      <c r="H770" s="247">
        <v>146.68000000000001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153</v>
      </c>
      <c r="AU770" s="253" t="s">
        <v>151</v>
      </c>
      <c r="AV770" s="14" t="s">
        <v>151</v>
      </c>
      <c r="AW770" s="14" t="s">
        <v>32</v>
      </c>
      <c r="AX770" s="14" t="s">
        <v>85</v>
      </c>
      <c r="AY770" s="253" t="s">
        <v>142</v>
      </c>
    </row>
    <row r="771" s="2" customFormat="1" ht="16.5" customHeight="1">
      <c r="A771" s="39"/>
      <c r="B771" s="40"/>
      <c r="C771" s="276" t="s">
        <v>756</v>
      </c>
      <c r="D771" s="276" t="s">
        <v>384</v>
      </c>
      <c r="E771" s="277" t="s">
        <v>757</v>
      </c>
      <c r="F771" s="278" t="s">
        <v>758</v>
      </c>
      <c r="G771" s="279" t="s">
        <v>495</v>
      </c>
      <c r="H771" s="280">
        <v>0.24199999999999999</v>
      </c>
      <c r="I771" s="281"/>
      <c r="J771" s="282">
        <f>ROUND(I771*H771,2)</f>
        <v>0</v>
      </c>
      <c r="K771" s="278" t="s">
        <v>149</v>
      </c>
      <c r="L771" s="283"/>
      <c r="M771" s="284" t="s">
        <v>1</v>
      </c>
      <c r="N771" s="285" t="s">
        <v>43</v>
      </c>
      <c r="O771" s="92"/>
      <c r="P771" s="228">
        <f>O771*H771</f>
        <v>0</v>
      </c>
      <c r="Q771" s="228">
        <v>0.55000000000000004</v>
      </c>
      <c r="R771" s="228">
        <f>Q771*H771</f>
        <v>0.1331</v>
      </c>
      <c r="S771" s="228">
        <v>0</v>
      </c>
      <c r="T771" s="22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0" t="s">
        <v>408</v>
      </c>
      <c r="AT771" s="230" t="s">
        <v>384</v>
      </c>
      <c r="AU771" s="230" t="s">
        <v>151</v>
      </c>
      <c r="AY771" s="18" t="s">
        <v>142</v>
      </c>
      <c r="BE771" s="231">
        <f>IF(N771="základní",J771,0)</f>
        <v>0</v>
      </c>
      <c r="BF771" s="231">
        <f>IF(N771="snížená",J771,0)</f>
        <v>0</v>
      </c>
      <c r="BG771" s="231">
        <f>IF(N771="zákl. přenesená",J771,0)</f>
        <v>0</v>
      </c>
      <c r="BH771" s="231">
        <f>IF(N771="sníž. přenesená",J771,0)</f>
        <v>0</v>
      </c>
      <c r="BI771" s="231">
        <f>IF(N771="nulová",J771,0)</f>
        <v>0</v>
      </c>
      <c r="BJ771" s="18" t="s">
        <v>151</v>
      </c>
      <c r="BK771" s="231">
        <f>ROUND(I771*H771,2)</f>
        <v>0</v>
      </c>
      <c r="BL771" s="18" t="s">
        <v>242</v>
      </c>
      <c r="BM771" s="230" t="s">
        <v>759</v>
      </c>
    </row>
    <row r="772" s="14" customFormat="1">
      <c r="A772" s="14"/>
      <c r="B772" s="243"/>
      <c r="C772" s="244"/>
      <c r="D772" s="234" t="s">
        <v>153</v>
      </c>
      <c r="E772" s="244"/>
      <c r="F772" s="246" t="s">
        <v>760</v>
      </c>
      <c r="G772" s="244"/>
      <c r="H772" s="247">
        <v>0.24199999999999999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153</v>
      </c>
      <c r="AU772" s="253" t="s">
        <v>151</v>
      </c>
      <c r="AV772" s="14" t="s">
        <v>151</v>
      </c>
      <c r="AW772" s="14" t="s">
        <v>4</v>
      </c>
      <c r="AX772" s="14" t="s">
        <v>85</v>
      </c>
      <c r="AY772" s="253" t="s">
        <v>142</v>
      </c>
    </row>
    <row r="773" s="2" customFormat="1" ht="21.75" customHeight="1">
      <c r="A773" s="39"/>
      <c r="B773" s="40"/>
      <c r="C773" s="219" t="s">
        <v>761</v>
      </c>
      <c r="D773" s="219" t="s">
        <v>145</v>
      </c>
      <c r="E773" s="220" t="s">
        <v>762</v>
      </c>
      <c r="F773" s="221" t="s">
        <v>763</v>
      </c>
      <c r="G773" s="222" t="s">
        <v>148</v>
      </c>
      <c r="H773" s="223">
        <v>70.549999999999997</v>
      </c>
      <c r="I773" s="224"/>
      <c r="J773" s="225">
        <f>ROUND(I773*H773,2)</f>
        <v>0</v>
      </c>
      <c r="K773" s="221" t="s">
        <v>149</v>
      </c>
      <c r="L773" s="45"/>
      <c r="M773" s="226" t="s">
        <v>1</v>
      </c>
      <c r="N773" s="227" t="s">
        <v>43</v>
      </c>
      <c r="O773" s="92"/>
      <c r="P773" s="228">
        <f>O773*H773</f>
        <v>0</v>
      </c>
      <c r="Q773" s="228">
        <v>0</v>
      </c>
      <c r="R773" s="228">
        <f>Q773*H773</f>
        <v>0</v>
      </c>
      <c r="S773" s="228">
        <v>0.01098</v>
      </c>
      <c r="T773" s="229">
        <f>S773*H773</f>
        <v>0.77463899999999997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0" t="s">
        <v>242</v>
      </c>
      <c r="AT773" s="230" t="s">
        <v>145</v>
      </c>
      <c r="AU773" s="230" t="s">
        <v>151</v>
      </c>
      <c r="AY773" s="18" t="s">
        <v>142</v>
      </c>
      <c r="BE773" s="231">
        <f>IF(N773="základní",J773,0)</f>
        <v>0</v>
      </c>
      <c r="BF773" s="231">
        <f>IF(N773="snížená",J773,0)</f>
        <v>0</v>
      </c>
      <c r="BG773" s="231">
        <f>IF(N773="zákl. přenesená",J773,0)</f>
        <v>0</v>
      </c>
      <c r="BH773" s="231">
        <f>IF(N773="sníž. přenesená",J773,0)</f>
        <v>0</v>
      </c>
      <c r="BI773" s="231">
        <f>IF(N773="nulová",J773,0)</f>
        <v>0</v>
      </c>
      <c r="BJ773" s="18" t="s">
        <v>151</v>
      </c>
      <c r="BK773" s="231">
        <f>ROUND(I773*H773,2)</f>
        <v>0</v>
      </c>
      <c r="BL773" s="18" t="s">
        <v>242</v>
      </c>
      <c r="BM773" s="230" t="s">
        <v>764</v>
      </c>
    </row>
    <row r="774" s="13" customFormat="1">
      <c r="A774" s="13"/>
      <c r="B774" s="232"/>
      <c r="C774" s="233"/>
      <c r="D774" s="234" t="s">
        <v>153</v>
      </c>
      <c r="E774" s="235" t="s">
        <v>1</v>
      </c>
      <c r="F774" s="236" t="s">
        <v>163</v>
      </c>
      <c r="G774" s="233"/>
      <c r="H774" s="235" t="s">
        <v>1</v>
      </c>
      <c r="I774" s="237"/>
      <c r="J774" s="233"/>
      <c r="K774" s="233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153</v>
      </c>
      <c r="AU774" s="242" t="s">
        <v>151</v>
      </c>
      <c r="AV774" s="13" t="s">
        <v>85</v>
      </c>
      <c r="AW774" s="13" t="s">
        <v>32</v>
      </c>
      <c r="AX774" s="13" t="s">
        <v>77</v>
      </c>
      <c r="AY774" s="242" t="s">
        <v>142</v>
      </c>
    </row>
    <row r="775" s="13" customFormat="1">
      <c r="A775" s="13"/>
      <c r="B775" s="232"/>
      <c r="C775" s="233"/>
      <c r="D775" s="234" t="s">
        <v>153</v>
      </c>
      <c r="E775" s="235" t="s">
        <v>1</v>
      </c>
      <c r="F775" s="236" t="s">
        <v>765</v>
      </c>
      <c r="G775" s="233"/>
      <c r="H775" s="235" t="s">
        <v>1</v>
      </c>
      <c r="I775" s="237"/>
      <c r="J775" s="233"/>
      <c r="K775" s="233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153</v>
      </c>
      <c r="AU775" s="242" t="s">
        <v>151</v>
      </c>
      <c r="AV775" s="13" t="s">
        <v>85</v>
      </c>
      <c r="AW775" s="13" t="s">
        <v>32</v>
      </c>
      <c r="AX775" s="13" t="s">
        <v>77</v>
      </c>
      <c r="AY775" s="242" t="s">
        <v>142</v>
      </c>
    </row>
    <row r="776" s="14" customFormat="1">
      <c r="A776" s="14"/>
      <c r="B776" s="243"/>
      <c r="C776" s="244"/>
      <c r="D776" s="234" t="s">
        <v>153</v>
      </c>
      <c r="E776" s="245" t="s">
        <v>1</v>
      </c>
      <c r="F776" s="246" t="s">
        <v>766</v>
      </c>
      <c r="G776" s="244"/>
      <c r="H776" s="247">
        <v>70.549999999999997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153</v>
      </c>
      <c r="AU776" s="253" t="s">
        <v>151</v>
      </c>
      <c r="AV776" s="14" t="s">
        <v>151</v>
      </c>
      <c r="AW776" s="14" t="s">
        <v>32</v>
      </c>
      <c r="AX776" s="14" t="s">
        <v>85</v>
      </c>
      <c r="AY776" s="253" t="s">
        <v>142</v>
      </c>
    </row>
    <row r="777" s="2" customFormat="1" ht="24.15" customHeight="1">
      <c r="A777" s="39"/>
      <c r="B777" s="40"/>
      <c r="C777" s="219" t="s">
        <v>767</v>
      </c>
      <c r="D777" s="219" t="s">
        <v>145</v>
      </c>
      <c r="E777" s="220" t="s">
        <v>768</v>
      </c>
      <c r="F777" s="221" t="s">
        <v>769</v>
      </c>
      <c r="G777" s="222" t="s">
        <v>148</v>
      </c>
      <c r="H777" s="223">
        <v>70.549999999999997</v>
      </c>
      <c r="I777" s="224"/>
      <c r="J777" s="225">
        <f>ROUND(I777*H777,2)</f>
        <v>0</v>
      </c>
      <c r="K777" s="221" t="s">
        <v>149</v>
      </c>
      <c r="L777" s="45"/>
      <c r="M777" s="226" t="s">
        <v>1</v>
      </c>
      <c r="N777" s="227" t="s">
        <v>43</v>
      </c>
      <c r="O777" s="92"/>
      <c r="P777" s="228">
        <f>O777*H777</f>
        <v>0</v>
      </c>
      <c r="Q777" s="228">
        <v>0</v>
      </c>
      <c r="R777" s="228">
        <f>Q777*H777</f>
        <v>0</v>
      </c>
      <c r="S777" s="228">
        <v>0.0080000000000000002</v>
      </c>
      <c r="T777" s="229">
        <f>S777*H777</f>
        <v>0.56440000000000001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0" t="s">
        <v>242</v>
      </c>
      <c r="AT777" s="230" t="s">
        <v>145</v>
      </c>
      <c r="AU777" s="230" t="s">
        <v>151</v>
      </c>
      <c r="AY777" s="18" t="s">
        <v>142</v>
      </c>
      <c r="BE777" s="231">
        <f>IF(N777="základní",J777,0)</f>
        <v>0</v>
      </c>
      <c r="BF777" s="231">
        <f>IF(N777="snížená",J777,0)</f>
        <v>0</v>
      </c>
      <c r="BG777" s="231">
        <f>IF(N777="zákl. přenesená",J777,0)</f>
        <v>0</v>
      </c>
      <c r="BH777" s="231">
        <f>IF(N777="sníž. přenesená",J777,0)</f>
        <v>0</v>
      </c>
      <c r="BI777" s="231">
        <f>IF(N777="nulová",J777,0)</f>
        <v>0</v>
      </c>
      <c r="BJ777" s="18" t="s">
        <v>151</v>
      </c>
      <c r="BK777" s="231">
        <f>ROUND(I777*H777,2)</f>
        <v>0</v>
      </c>
      <c r="BL777" s="18" t="s">
        <v>242</v>
      </c>
      <c r="BM777" s="230" t="s">
        <v>770</v>
      </c>
    </row>
    <row r="778" s="13" customFormat="1">
      <c r="A778" s="13"/>
      <c r="B778" s="232"/>
      <c r="C778" s="233"/>
      <c r="D778" s="234" t="s">
        <v>153</v>
      </c>
      <c r="E778" s="235" t="s">
        <v>1</v>
      </c>
      <c r="F778" s="236" t="s">
        <v>163</v>
      </c>
      <c r="G778" s="233"/>
      <c r="H778" s="235" t="s">
        <v>1</v>
      </c>
      <c r="I778" s="237"/>
      <c r="J778" s="233"/>
      <c r="K778" s="233"/>
      <c r="L778" s="238"/>
      <c r="M778" s="239"/>
      <c r="N778" s="240"/>
      <c r="O778" s="240"/>
      <c r="P778" s="240"/>
      <c r="Q778" s="240"/>
      <c r="R778" s="240"/>
      <c r="S778" s="240"/>
      <c r="T778" s="24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2" t="s">
        <v>153</v>
      </c>
      <c r="AU778" s="242" t="s">
        <v>151</v>
      </c>
      <c r="AV778" s="13" t="s">
        <v>85</v>
      </c>
      <c r="AW778" s="13" t="s">
        <v>32</v>
      </c>
      <c r="AX778" s="13" t="s">
        <v>77</v>
      </c>
      <c r="AY778" s="242" t="s">
        <v>142</v>
      </c>
    </row>
    <row r="779" s="13" customFormat="1">
      <c r="A779" s="13"/>
      <c r="B779" s="232"/>
      <c r="C779" s="233"/>
      <c r="D779" s="234" t="s">
        <v>153</v>
      </c>
      <c r="E779" s="235" t="s">
        <v>1</v>
      </c>
      <c r="F779" s="236" t="s">
        <v>765</v>
      </c>
      <c r="G779" s="233"/>
      <c r="H779" s="235" t="s">
        <v>1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2" t="s">
        <v>153</v>
      </c>
      <c r="AU779" s="242" t="s">
        <v>151</v>
      </c>
      <c r="AV779" s="13" t="s">
        <v>85</v>
      </c>
      <c r="AW779" s="13" t="s">
        <v>32</v>
      </c>
      <c r="AX779" s="13" t="s">
        <v>77</v>
      </c>
      <c r="AY779" s="242" t="s">
        <v>142</v>
      </c>
    </row>
    <row r="780" s="14" customFormat="1">
      <c r="A780" s="14"/>
      <c r="B780" s="243"/>
      <c r="C780" s="244"/>
      <c r="D780" s="234" t="s">
        <v>153</v>
      </c>
      <c r="E780" s="245" t="s">
        <v>1</v>
      </c>
      <c r="F780" s="246" t="s">
        <v>766</v>
      </c>
      <c r="G780" s="244"/>
      <c r="H780" s="247">
        <v>70.549999999999997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153</v>
      </c>
      <c r="AU780" s="253" t="s">
        <v>151</v>
      </c>
      <c r="AV780" s="14" t="s">
        <v>151</v>
      </c>
      <c r="AW780" s="14" t="s">
        <v>32</v>
      </c>
      <c r="AX780" s="14" t="s">
        <v>85</v>
      </c>
      <c r="AY780" s="253" t="s">
        <v>142</v>
      </c>
    </row>
    <row r="781" s="2" customFormat="1" ht="33" customHeight="1">
      <c r="A781" s="39"/>
      <c r="B781" s="40"/>
      <c r="C781" s="219" t="s">
        <v>771</v>
      </c>
      <c r="D781" s="219" t="s">
        <v>145</v>
      </c>
      <c r="E781" s="220" t="s">
        <v>772</v>
      </c>
      <c r="F781" s="221" t="s">
        <v>773</v>
      </c>
      <c r="G781" s="222" t="s">
        <v>161</v>
      </c>
      <c r="H781" s="223">
        <v>2</v>
      </c>
      <c r="I781" s="224"/>
      <c r="J781" s="225">
        <f>ROUND(I781*H781,2)</f>
        <v>0</v>
      </c>
      <c r="K781" s="221" t="s">
        <v>149</v>
      </c>
      <c r="L781" s="45"/>
      <c r="M781" s="226" t="s">
        <v>1</v>
      </c>
      <c r="N781" s="227" t="s">
        <v>43</v>
      </c>
      <c r="O781" s="92"/>
      <c r="P781" s="228">
        <f>O781*H781</f>
        <v>0</v>
      </c>
      <c r="Q781" s="228">
        <v>0</v>
      </c>
      <c r="R781" s="228">
        <f>Q781*H781</f>
        <v>0</v>
      </c>
      <c r="S781" s="228">
        <v>0.0050000000000000001</v>
      </c>
      <c r="T781" s="229">
        <f>S781*H781</f>
        <v>0.01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0" t="s">
        <v>242</v>
      </c>
      <c r="AT781" s="230" t="s">
        <v>145</v>
      </c>
      <c r="AU781" s="230" t="s">
        <v>151</v>
      </c>
      <c r="AY781" s="18" t="s">
        <v>142</v>
      </c>
      <c r="BE781" s="231">
        <f>IF(N781="základní",J781,0)</f>
        <v>0</v>
      </c>
      <c r="BF781" s="231">
        <f>IF(N781="snížená",J781,0)</f>
        <v>0</v>
      </c>
      <c r="BG781" s="231">
        <f>IF(N781="zákl. přenesená",J781,0)</f>
        <v>0</v>
      </c>
      <c r="BH781" s="231">
        <f>IF(N781="sníž. přenesená",J781,0)</f>
        <v>0</v>
      </c>
      <c r="BI781" s="231">
        <f>IF(N781="nulová",J781,0)</f>
        <v>0</v>
      </c>
      <c r="BJ781" s="18" t="s">
        <v>151</v>
      </c>
      <c r="BK781" s="231">
        <f>ROUND(I781*H781,2)</f>
        <v>0</v>
      </c>
      <c r="BL781" s="18" t="s">
        <v>242</v>
      </c>
      <c r="BM781" s="230" t="s">
        <v>774</v>
      </c>
    </row>
    <row r="782" s="13" customFormat="1">
      <c r="A782" s="13"/>
      <c r="B782" s="232"/>
      <c r="C782" s="233"/>
      <c r="D782" s="234" t="s">
        <v>153</v>
      </c>
      <c r="E782" s="235" t="s">
        <v>1</v>
      </c>
      <c r="F782" s="236" t="s">
        <v>381</v>
      </c>
      <c r="G782" s="233"/>
      <c r="H782" s="235" t="s">
        <v>1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153</v>
      </c>
      <c r="AU782" s="242" t="s">
        <v>151</v>
      </c>
      <c r="AV782" s="13" t="s">
        <v>85</v>
      </c>
      <c r="AW782" s="13" t="s">
        <v>32</v>
      </c>
      <c r="AX782" s="13" t="s">
        <v>77</v>
      </c>
      <c r="AY782" s="242" t="s">
        <v>142</v>
      </c>
    </row>
    <row r="783" s="14" customFormat="1">
      <c r="A783" s="14"/>
      <c r="B783" s="243"/>
      <c r="C783" s="244"/>
      <c r="D783" s="234" t="s">
        <v>153</v>
      </c>
      <c r="E783" s="245" t="s">
        <v>1</v>
      </c>
      <c r="F783" s="246" t="s">
        <v>151</v>
      </c>
      <c r="G783" s="244"/>
      <c r="H783" s="247">
        <v>2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153</v>
      </c>
      <c r="AU783" s="253" t="s">
        <v>151</v>
      </c>
      <c r="AV783" s="14" t="s">
        <v>151</v>
      </c>
      <c r="AW783" s="14" t="s">
        <v>32</v>
      </c>
      <c r="AX783" s="14" t="s">
        <v>85</v>
      </c>
      <c r="AY783" s="253" t="s">
        <v>142</v>
      </c>
    </row>
    <row r="784" s="2" customFormat="1" ht="24.15" customHeight="1">
      <c r="A784" s="39"/>
      <c r="B784" s="40"/>
      <c r="C784" s="219" t="s">
        <v>775</v>
      </c>
      <c r="D784" s="219" t="s">
        <v>145</v>
      </c>
      <c r="E784" s="220" t="s">
        <v>776</v>
      </c>
      <c r="F784" s="221" t="s">
        <v>777</v>
      </c>
      <c r="G784" s="222" t="s">
        <v>148</v>
      </c>
      <c r="H784" s="223">
        <v>3.96</v>
      </c>
      <c r="I784" s="224"/>
      <c r="J784" s="225">
        <f>ROUND(I784*H784,2)</f>
        <v>0</v>
      </c>
      <c r="K784" s="221" t="s">
        <v>149</v>
      </c>
      <c r="L784" s="45"/>
      <c r="M784" s="226" t="s">
        <v>1</v>
      </c>
      <c r="N784" s="227" t="s">
        <v>43</v>
      </c>
      <c r="O784" s="92"/>
      <c r="P784" s="228">
        <f>O784*H784</f>
        <v>0</v>
      </c>
      <c r="Q784" s="228">
        <v>0.00027</v>
      </c>
      <c r="R784" s="228">
        <f>Q784*H784</f>
        <v>0.0010692</v>
      </c>
      <c r="S784" s="228">
        <v>0</v>
      </c>
      <c r="T784" s="229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30" t="s">
        <v>242</v>
      </c>
      <c r="AT784" s="230" t="s">
        <v>145</v>
      </c>
      <c r="AU784" s="230" t="s">
        <v>151</v>
      </c>
      <c r="AY784" s="18" t="s">
        <v>142</v>
      </c>
      <c r="BE784" s="231">
        <f>IF(N784="základní",J784,0)</f>
        <v>0</v>
      </c>
      <c r="BF784" s="231">
        <f>IF(N784="snížená",J784,0)</f>
        <v>0</v>
      </c>
      <c r="BG784" s="231">
        <f>IF(N784="zákl. přenesená",J784,0)</f>
        <v>0</v>
      </c>
      <c r="BH784" s="231">
        <f>IF(N784="sníž. přenesená",J784,0)</f>
        <v>0</v>
      </c>
      <c r="BI784" s="231">
        <f>IF(N784="nulová",J784,0)</f>
        <v>0</v>
      </c>
      <c r="BJ784" s="18" t="s">
        <v>151</v>
      </c>
      <c r="BK784" s="231">
        <f>ROUND(I784*H784,2)</f>
        <v>0</v>
      </c>
      <c r="BL784" s="18" t="s">
        <v>242</v>
      </c>
      <c r="BM784" s="230" t="s">
        <v>778</v>
      </c>
    </row>
    <row r="785" s="13" customFormat="1">
      <c r="A785" s="13"/>
      <c r="B785" s="232"/>
      <c r="C785" s="233"/>
      <c r="D785" s="234" t="s">
        <v>153</v>
      </c>
      <c r="E785" s="235" t="s">
        <v>1</v>
      </c>
      <c r="F785" s="236" t="s">
        <v>543</v>
      </c>
      <c r="G785" s="233"/>
      <c r="H785" s="235" t="s">
        <v>1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2" t="s">
        <v>153</v>
      </c>
      <c r="AU785" s="242" t="s">
        <v>151</v>
      </c>
      <c r="AV785" s="13" t="s">
        <v>85</v>
      </c>
      <c r="AW785" s="13" t="s">
        <v>32</v>
      </c>
      <c r="AX785" s="13" t="s">
        <v>77</v>
      </c>
      <c r="AY785" s="242" t="s">
        <v>142</v>
      </c>
    </row>
    <row r="786" s="14" customFormat="1">
      <c r="A786" s="14"/>
      <c r="B786" s="243"/>
      <c r="C786" s="244"/>
      <c r="D786" s="234" t="s">
        <v>153</v>
      </c>
      <c r="E786" s="245" t="s">
        <v>1</v>
      </c>
      <c r="F786" s="246" t="s">
        <v>779</v>
      </c>
      <c r="G786" s="244"/>
      <c r="H786" s="247">
        <v>3.96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3" t="s">
        <v>153</v>
      </c>
      <c r="AU786" s="253" t="s">
        <v>151</v>
      </c>
      <c r="AV786" s="14" t="s">
        <v>151</v>
      </c>
      <c r="AW786" s="14" t="s">
        <v>32</v>
      </c>
      <c r="AX786" s="14" t="s">
        <v>85</v>
      </c>
      <c r="AY786" s="253" t="s">
        <v>142</v>
      </c>
    </row>
    <row r="787" s="2" customFormat="1" ht="24.15" customHeight="1">
      <c r="A787" s="39"/>
      <c r="B787" s="40"/>
      <c r="C787" s="276" t="s">
        <v>780</v>
      </c>
      <c r="D787" s="276" t="s">
        <v>384</v>
      </c>
      <c r="E787" s="277" t="s">
        <v>781</v>
      </c>
      <c r="F787" s="278" t="s">
        <v>782</v>
      </c>
      <c r="G787" s="279" t="s">
        <v>148</v>
      </c>
      <c r="H787" s="280">
        <v>3.96</v>
      </c>
      <c r="I787" s="281"/>
      <c r="J787" s="282">
        <f>ROUND(I787*H787,2)</f>
        <v>0</v>
      </c>
      <c r="K787" s="278" t="s">
        <v>149</v>
      </c>
      <c r="L787" s="283"/>
      <c r="M787" s="284" t="s">
        <v>1</v>
      </c>
      <c r="N787" s="285" t="s">
        <v>43</v>
      </c>
      <c r="O787" s="92"/>
      <c r="P787" s="228">
        <f>O787*H787</f>
        <v>0</v>
      </c>
      <c r="Q787" s="228">
        <v>0.03056</v>
      </c>
      <c r="R787" s="228">
        <f>Q787*H787</f>
        <v>0.1210176</v>
      </c>
      <c r="S787" s="228">
        <v>0</v>
      </c>
      <c r="T787" s="229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0" t="s">
        <v>408</v>
      </c>
      <c r="AT787" s="230" t="s">
        <v>384</v>
      </c>
      <c r="AU787" s="230" t="s">
        <v>151</v>
      </c>
      <c r="AY787" s="18" t="s">
        <v>142</v>
      </c>
      <c r="BE787" s="231">
        <f>IF(N787="základní",J787,0)</f>
        <v>0</v>
      </c>
      <c r="BF787" s="231">
        <f>IF(N787="snížená",J787,0)</f>
        <v>0</v>
      </c>
      <c r="BG787" s="231">
        <f>IF(N787="zákl. přenesená",J787,0)</f>
        <v>0</v>
      </c>
      <c r="BH787" s="231">
        <f>IF(N787="sníž. přenesená",J787,0)</f>
        <v>0</v>
      </c>
      <c r="BI787" s="231">
        <f>IF(N787="nulová",J787,0)</f>
        <v>0</v>
      </c>
      <c r="BJ787" s="18" t="s">
        <v>151</v>
      </c>
      <c r="BK787" s="231">
        <f>ROUND(I787*H787,2)</f>
        <v>0</v>
      </c>
      <c r="BL787" s="18" t="s">
        <v>242</v>
      </c>
      <c r="BM787" s="230" t="s">
        <v>783</v>
      </c>
    </row>
    <row r="788" s="2" customFormat="1" ht="24.15" customHeight="1">
      <c r="A788" s="39"/>
      <c r="B788" s="40"/>
      <c r="C788" s="219" t="s">
        <v>784</v>
      </c>
      <c r="D788" s="219" t="s">
        <v>145</v>
      </c>
      <c r="E788" s="220" t="s">
        <v>785</v>
      </c>
      <c r="F788" s="221" t="s">
        <v>786</v>
      </c>
      <c r="G788" s="222" t="s">
        <v>161</v>
      </c>
      <c r="H788" s="223">
        <v>28</v>
      </c>
      <c r="I788" s="224"/>
      <c r="J788" s="225">
        <f>ROUND(I788*H788,2)</f>
        <v>0</v>
      </c>
      <c r="K788" s="221" t="s">
        <v>149</v>
      </c>
      <c r="L788" s="45"/>
      <c r="M788" s="226" t="s">
        <v>1</v>
      </c>
      <c r="N788" s="227" t="s">
        <v>43</v>
      </c>
      <c r="O788" s="92"/>
      <c r="P788" s="228">
        <f>O788*H788</f>
        <v>0</v>
      </c>
      <c r="Q788" s="228">
        <v>0</v>
      </c>
      <c r="R788" s="228">
        <f>Q788*H788</f>
        <v>0</v>
      </c>
      <c r="S788" s="228">
        <v>0</v>
      </c>
      <c r="T788" s="229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30" t="s">
        <v>242</v>
      </c>
      <c r="AT788" s="230" t="s">
        <v>145</v>
      </c>
      <c r="AU788" s="230" t="s">
        <v>151</v>
      </c>
      <c r="AY788" s="18" t="s">
        <v>142</v>
      </c>
      <c r="BE788" s="231">
        <f>IF(N788="základní",J788,0)</f>
        <v>0</v>
      </c>
      <c r="BF788" s="231">
        <f>IF(N788="snížená",J788,0)</f>
        <v>0</v>
      </c>
      <c r="BG788" s="231">
        <f>IF(N788="zákl. přenesená",J788,0)</f>
        <v>0</v>
      </c>
      <c r="BH788" s="231">
        <f>IF(N788="sníž. přenesená",J788,0)</f>
        <v>0</v>
      </c>
      <c r="BI788" s="231">
        <f>IF(N788="nulová",J788,0)</f>
        <v>0</v>
      </c>
      <c r="BJ788" s="18" t="s">
        <v>151</v>
      </c>
      <c r="BK788" s="231">
        <f>ROUND(I788*H788,2)</f>
        <v>0</v>
      </c>
      <c r="BL788" s="18" t="s">
        <v>242</v>
      </c>
      <c r="BM788" s="230" t="s">
        <v>787</v>
      </c>
    </row>
    <row r="789" s="2" customFormat="1" ht="24.15" customHeight="1">
      <c r="A789" s="39"/>
      <c r="B789" s="40"/>
      <c r="C789" s="276" t="s">
        <v>788</v>
      </c>
      <c r="D789" s="276" t="s">
        <v>384</v>
      </c>
      <c r="E789" s="277" t="s">
        <v>789</v>
      </c>
      <c r="F789" s="278" t="s">
        <v>790</v>
      </c>
      <c r="G789" s="279" t="s">
        <v>161</v>
      </c>
      <c r="H789" s="280">
        <v>18</v>
      </c>
      <c r="I789" s="281"/>
      <c r="J789" s="282">
        <f>ROUND(I789*H789,2)</f>
        <v>0</v>
      </c>
      <c r="K789" s="278" t="s">
        <v>149</v>
      </c>
      <c r="L789" s="283"/>
      <c r="M789" s="284" t="s">
        <v>1</v>
      </c>
      <c r="N789" s="285" t="s">
        <v>43</v>
      </c>
      <c r="O789" s="92"/>
      <c r="P789" s="228">
        <f>O789*H789</f>
        <v>0</v>
      </c>
      <c r="Q789" s="228">
        <v>0.016</v>
      </c>
      <c r="R789" s="228">
        <f>Q789*H789</f>
        <v>0.28800000000000003</v>
      </c>
      <c r="S789" s="228">
        <v>0</v>
      </c>
      <c r="T789" s="229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0" t="s">
        <v>408</v>
      </c>
      <c r="AT789" s="230" t="s">
        <v>384</v>
      </c>
      <c r="AU789" s="230" t="s">
        <v>151</v>
      </c>
      <c r="AY789" s="18" t="s">
        <v>142</v>
      </c>
      <c r="BE789" s="231">
        <f>IF(N789="základní",J789,0)</f>
        <v>0</v>
      </c>
      <c r="BF789" s="231">
        <f>IF(N789="snížená",J789,0)</f>
        <v>0</v>
      </c>
      <c r="BG789" s="231">
        <f>IF(N789="zákl. přenesená",J789,0)</f>
        <v>0</v>
      </c>
      <c r="BH789" s="231">
        <f>IF(N789="sníž. přenesená",J789,0)</f>
        <v>0</v>
      </c>
      <c r="BI789" s="231">
        <f>IF(N789="nulová",J789,0)</f>
        <v>0</v>
      </c>
      <c r="BJ789" s="18" t="s">
        <v>151</v>
      </c>
      <c r="BK789" s="231">
        <f>ROUND(I789*H789,2)</f>
        <v>0</v>
      </c>
      <c r="BL789" s="18" t="s">
        <v>242</v>
      </c>
      <c r="BM789" s="230" t="s">
        <v>791</v>
      </c>
    </row>
    <row r="790" s="13" customFormat="1">
      <c r="A790" s="13"/>
      <c r="B790" s="232"/>
      <c r="C790" s="233"/>
      <c r="D790" s="234" t="s">
        <v>153</v>
      </c>
      <c r="E790" s="235" t="s">
        <v>1</v>
      </c>
      <c r="F790" s="236" t="s">
        <v>792</v>
      </c>
      <c r="G790" s="233"/>
      <c r="H790" s="235" t="s">
        <v>1</v>
      </c>
      <c r="I790" s="237"/>
      <c r="J790" s="233"/>
      <c r="K790" s="233"/>
      <c r="L790" s="238"/>
      <c r="M790" s="239"/>
      <c r="N790" s="240"/>
      <c r="O790" s="240"/>
      <c r="P790" s="240"/>
      <c r="Q790" s="240"/>
      <c r="R790" s="240"/>
      <c r="S790" s="240"/>
      <c r="T790" s="24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2" t="s">
        <v>153</v>
      </c>
      <c r="AU790" s="242" t="s">
        <v>151</v>
      </c>
      <c r="AV790" s="13" t="s">
        <v>85</v>
      </c>
      <c r="AW790" s="13" t="s">
        <v>32</v>
      </c>
      <c r="AX790" s="13" t="s">
        <v>77</v>
      </c>
      <c r="AY790" s="242" t="s">
        <v>142</v>
      </c>
    </row>
    <row r="791" s="14" customFormat="1">
      <c r="A791" s="14"/>
      <c r="B791" s="243"/>
      <c r="C791" s="244"/>
      <c r="D791" s="234" t="s">
        <v>153</v>
      </c>
      <c r="E791" s="245" t="s">
        <v>1</v>
      </c>
      <c r="F791" s="246" t="s">
        <v>172</v>
      </c>
      <c r="G791" s="244"/>
      <c r="H791" s="247">
        <v>5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153</v>
      </c>
      <c r="AU791" s="253" t="s">
        <v>151</v>
      </c>
      <c r="AV791" s="14" t="s">
        <v>151</v>
      </c>
      <c r="AW791" s="14" t="s">
        <v>32</v>
      </c>
      <c r="AX791" s="14" t="s">
        <v>77</v>
      </c>
      <c r="AY791" s="253" t="s">
        <v>142</v>
      </c>
    </row>
    <row r="792" s="13" customFormat="1">
      <c r="A792" s="13"/>
      <c r="B792" s="232"/>
      <c r="C792" s="233"/>
      <c r="D792" s="234" t="s">
        <v>153</v>
      </c>
      <c r="E792" s="235" t="s">
        <v>1</v>
      </c>
      <c r="F792" s="236" t="s">
        <v>793</v>
      </c>
      <c r="G792" s="233"/>
      <c r="H792" s="235" t="s">
        <v>1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153</v>
      </c>
      <c r="AU792" s="242" t="s">
        <v>151</v>
      </c>
      <c r="AV792" s="13" t="s">
        <v>85</v>
      </c>
      <c r="AW792" s="13" t="s">
        <v>32</v>
      </c>
      <c r="AX792" s="13" t="s">
        <v>77</v>
      </c>
      <c r="AY792" s="242" t="s">
        <v>142</v>
      </c>
    </row>
    <row r="793" s="14" customFormat="1">
      <c r="A793" s="14"/>
      <c r="B793" s="243"/>
      <c r="C793" s="244"/>
      <c r="D793" s="234" t="s">
        <v>153</v>
      </c>
      <c r="E793" s="245" t="s">
        <v>1</v>
      </c>
      <c r="F793" s="246" t="s">
        <v>225</v>
      </c>
      <c r="G793" s="244"/>
      <c r="H793" s="247">
        <v>13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153</v>
      </c>
      <c r="AU793" s="253" t="s">
        <v>151</v>
      </c>
      <c r="AV793" s="14" t="s">
        <v>151</v>
      </c>
      <c r="AW793" s="14" t="s">
        <v>32</v>
      </c>
      <c r="AX793" s="14" t="s">
        <v>77</v>
      </c>
      <c r="AY793" s="253" t="s">
        <v>142</v>
      </c>
    </row>
    <row r="794" s="15" customFormat="1">
      <c r="A794" s="15"/>
      <c r="B794" s="254"/>
      <c r="C794" s="255"/>
      <c r="D794" s="234" t="s">
        <v>153</v>
      </c>
      <c r="E794" s="256" t="s">
        <v>1</v>
      </c>
      <c r="F794" s="257" t="s">
        <v>158</v>
      </c>
      <c r="G794" s="255"/>
      <c r="H794" s="258">
        <v>18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4" t="s">
        <v>153</v>
      </c>
      <c r="AU794" s="264" t="s">
        <v>151</v>
      </c>
      <c r="AV794" s="15" t="s">
        <v>150</v>
      </c>
      <c r="AW794" s="15" t="s">
        <v>32</v>
      </c>
      <c r="AX794" s="15" t="s">
        <v>85</v>
      </c>
      <c r="AY794" s="264" t="s">
        <v>142</v>
      </c>
    </row>
    <row r="795" s="2" customFormat="1" ht="24.15" customHeight="1">
      <c r="A795" s="39"/>
      <c r="B795" s="40"/>
      <c r="C795" s="276" t="s">
        <v>376</v>
      </c>
      <c r="D795" s="276" t="s">
        <v>384</v>
      </c>
      <c r="E795" s="277" t="s">
        <v>794</v>
      </c>
      <c r="F795" s="278" t="s">
        <v>795</v>
      </c>
      <c r="G795" s="279" t="s">
        <v>161</v>
      </c>
      <c r="H795" s="280">
        <v>28</v>
      </c>
      <c r="I795" s="281"/>
      <c r="J795" s="282">
        <f>ROUND(I795*H795,2)</f>
        <v>0</v>
      </c>
      <c r="K795" s="278" t="s">
        <v>149</v>
      </c>
      <c r="L795" s="283"/>
      <c r="M795" s="284" t="s">
        <v>1</v>
      </c>
      <c r="N795" s="285" t="s">
        <v>43</v>
      </c>
      <c r="O795" s="92"/>
      <c r="P795" s="228">
        <f>O795*H795</f>
        <v>0</v>
      </c>
      <c r="Q795" s="228">
        <v>0.0195</v>
      </c>
      <c r="R795" s="228">
        <f>Q795*H795</f>
        <v>0.54600000000000004</v>
      </c>
      <c r="S795" s="228">
        <v>0</v>
      </c>
      <c r="T795" s="22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0" t="s">
        <v>408</v>
      </c>
      <c r="AT795" s="230" t="s">
        <v>384</v>
      </c>
      <c r="AU795" s="230" t="s">
        <v>151</v>
      </c>
      <c r="AY795" s="18" t="s">
        <v>142</v>
      </c>
      <c r="BE795" s="231">
        <f>IF(N795="základní",J795,0)</f>
        <v>0</v>
      </c>
      <c r="BF795" s="231">
        <f>IF(N795="snížená",J795,0)</f>
        <v>0</v>
      </c>
      <c r="BG795" s="231">
        <f>IF(N795="zákl. přenesená",J795,0)</f>
        <v>0</v>
      </c>
      <c r="BH795" s="231">
        <f>IF(N795="sníž. přenesená",J795,0)</f>
        <v>0</v>
      </c>
      <c r="BI795" s="231">
        <f>IF(N795="nulová",J795,0)</f>
        <v>0</v>
      </c>
      <c r="BJ795" s="18" t="s">
        <v>151</v>
      </c>
      <c r="BK795" s="231">
        <f>ROUND(I795*H795,2)</f>
        <v>0</v>
      </c>
      <c r="BL795" s="18" t="s">
        <v>242</v>
      </c>
      <c r="BM795" s="230" t="s">
        <v>796</v>
      </c>
    </row>
    <row r="796" s="13" customFormat="1">
      <c r="A796" s="13"/>
      <c r="B796" s="232"/>
      <c r="C796" s="233"/>
      <c r="D796" s="234" t="s">
        <v>153</v>
      </c>
      <c r="E796" s="235" t="s">
        <v>1</v>
      </c>
      <c r="F796" s="236" t="s">
        <v>797</v>
      </c>
      <c r="G796" s="233"/>
      <c r="H796" s="235" t="s">
        <v>1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153</v>
      </c>
      <c r="AU796" s="242" t="s">
        <v>151</v>
      </c>
      <c r="AV796" s="13" t="s">
        <v>85</v>
      </c>
      <c r="AW796" s="13" t="s">
        <v>32</v>
      </c>
      <c r="AX796" s="13" t="s">
        <v>77</v>
      </c>
      <c r="AY796" s="242" t="s">
        <v>142</v>
      </c>
    </row>
    <row r="797" s="14" customFormat="1">
      <c r="A797" s="14"/>
      <c r="B797" s="243"/>
      <c r="C797" s="244"/>
      <c r="D797" s="234" t="s">
        <v>153</v>
      </c>
      <c r="E797" s="245" t="s">
        <v>1</v>
      </c>
      <c r="F797" s="246" t="s">
        <v>389</v>
      </c>
      <c r="G797" s="244"/>
      <c r="H797" s="247">
        <v>28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153</v>
      </c>
      <c r="AU797" s="253" t="s">
        <v>151</v>
      </c>
      <c r="AV797" s="14" t="s">
        <v>151</v>
      </c>
      <c r="AW797" s="14" t="s">
        <v>32</v>
      </c>
      <c r="AX797" s="14" t="s">
        <v>85</v>
      </c>
      <c r="AY797" s="253" t="s">
        <v>142</v>
      </c>
    </row>
    <row r="798" s="2" customFormat="1" ht="24.15" customHeight="1">
      <c r="A798" s="39"/>
      <c r="B798" s="40"/>
      <c r="C798" s="276" t="s">
        <v>798</v>
      </c>
      <c r="D798" s="276" t="s">
        <v>384</v>
      </c>
      <c r="E798" s="277" t="s">
        <v>799</v>
      </c>
      <c r="F798" s="278" t="s">
        <v>800</v>
      </c>
      <c r="G798" s="279" t="s">
        <v>161</v>
      </c>
      <c r="H798" s="280">
        <v>2</v>
      </c>
      <c r="I798" s="281"/>
      <c r="J798" s="282">
        <f>ROUND(I798*H798,2)</f>
        <v>0</v>
      </c>
      <c r="K798" s="278" t="s">
        <v>149</v>
      </c>
      <c r="L798" s="283"/>
      <c r="M798" s="284" t="s">
        <v>1</v>
      </c>
      <c r="N798" s="285" t="s">
        <v>43</v>
      </c>
      <c r="O798" s="92"/>
      <c r="P798" s="228">
        <f>O798*H798</f>
        <v>0</v>
      </c>
      <c r="Q798" s="228">
        <v>0.021000000000000001</v>
      </c>
      <c r="R798" s="228">
        <f>Q798*H798</f>
        <v>0.042000000000000003</v>
      </c>
      <c r="S798" s="228">
        <v>0</v>
      </c>
      <c r="T798" s="22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0" t="s">
        <v>408</v>
      </c>
      <c r="AT798" s="230" t="s">
        <v>384</v>
      </c>
      <c r="AU798" s="230" t="s">
        <v>151</v>
      </c>
      <c r="AY798" s="18" t="s">
        <v>142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8" t="s">
        <v>151</v>
      </c>
      <c r="BK798" s="231">
        <f>ROUND(I798*H798,2)</f>
        <v>0</v>
      </c>
      <c r="BL798" s="18" t="s">
        <v>242</v>
      </c>
      <c r="BM798" s="230" t="s">
        <v>801</v>
      </c>
    </row>
    <row r="799" s="13" customFormat="1">
      <c r="A799" s="13"/>
      <c r="B799" s="232"/>
      <c r="C799" s="233"/>
      <c r="D799" s="234" t="s">
        <v>153</v>
      </c>
      <c r="E799" s="235" t="s">
        <v>1</v>
      </c>
      <c r="F799" s="236" t="s">
        <v>802</v>
      </c>
      <c r="G799" s="233"/>
      <c r="H799" s="235" t="s">
        <v>1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153</v>
      </c>
      <c r="AU799" s="242" t="s">
        <v>151</v>
      </c>
      <c r="AV799" s="13" t="s">
        <v>85</v>
      </c>
      <c r="AW799" s="13" t="s">
        <v>32</v>
      </c>
      <c r="AX799" s="13" t="s">
        <v>77</v>
      </c>
      <c r="AY799" s="242" t="s">
        <v>142</v>
      </c>
    </row>
    <row r="800" s="14" customFormat="1">
      <c r="A800" s="14"/>
      <c r="B800" s="243"/>
      <c r="C800" s="244"/>
      <c r="D800" s="234" t="s">
        <v>153</v>
      </c>
      <c r="E800" s="245" t="s">
        <v>1</v>
      </c>
      <c r="F800" s="246" t="s">
        <v>151</v>
      </c>
      <c r="G800" s="244"/>
      <c r="H800" s="247">
        <v>2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153</v>
      </c>
      <c r="AU800" s="253" t="s">
        <v>151</v>
      </c>
      <c r="AV800" s="14" t="s">
        <v>151</v>
      </c>
      <c r="AW800" s="14" t="s">
        <v>32</v>
      </c>
      <c r="AX800" s="14" t="s">
        <v>85</v>
      </c>
      <c r="AY800" s="253" t="s">
        <v>142</v>
      </c>
    </row>
    <row r="801" s="2" customFormat="1" ht="24.15" customHeight="1">
      <c r="A801" s="39"/>
      <c r="B801" s="40"/>
      <c r="C801" s="219" t="s">
        <v>803</v>
      </c>
      <c r="D801" s="219" t="s">
        <v>145</v>
      </c>
      <c r="E801" s="220" t="s">
        <v>804</v>
      </c>
      <c r="F801" s="221" t="s">
        <v>805</v>
      </c>
      <c r="G801" s="222" t="s">
        <v>161</v>
      </c>
      <c r="H801" s="223">
        <v>2</v>
      </c>
      <c r="I801" s="224"/>
      <c r="J801" s="225">
        <f>ROUND(I801*H801,2)</f>
        <v>0</v>
      </c>
      <c r="K801" s="221" t="s">
        <v>149</v>
      </c>
      <c r="L801" s="45"/>
      <c r="M801" s="226" t="s">
        <v>1</v>
      </c>
      <c r="N801" s="227" t="s">
        <v>43</v>
      </c>
      <c r="O801" s="92"/>
      <c r="P801" s="228">
        <f>O801*H801</f>
        <v>0</v>
      </c>
      <c r="Q801" s="228">
        <v>0</v>
      </c>
      <c r="R801" s="228">
        <f>Q801*H801</f>
        <v>0</v>
      </c>
      <c r="S801" s="228">
        <v>0</v>
      </c>
      <c r="T801" s="229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0" t="s">
        <v>242</v>
      </c>
      <c r="AT801" s="230" t="s">
        <v>145</v>
      </c>
      <c r="AU801" s="230" t="s">
        <v>151</v>
      </c>
      <c r="AY801" s="18" t="s">
        <v>142</v>
      </c>
      <c r="BE801" s="231">
        <f>IF(N801="základní",J801,0)</f>
        <v>0</v>
      </c>
      <c r="BF801" s="231">
        <f>IF(N801="snížená",J801,0)</f>
        <v>0</v>
      </c>
      <c r="BG801" s="231">
        <f>IF(N801="zákl. přenesená",J801,0)</f>
        <v>0</v>
      </c>
      <c r="BH801" s="231">
        <f>IF(N801="sníž. přenesená",J801,0)</f>
        <v>0</v>
      </c>
      <c r="BI801" s="231">
        <f>IF(N801="nulová",J801,0)</f>
        <v>0</v>
      </c>
      <c r="BJ801" s="18" t="s">
        <v>151</v>
      </c>
      <c r="BK801" s="231">
        <f>ROUND(I801*H801,2)</f>
        <v>0</v>
      </c>
      <c r="BL801" s="18" t="s">
        <v>242</v>
      </c>
      <c r="BM801" s="230" t="s">
        <v>806</v>
      </c>
    </row>
    <row r="802" s="14" customFormat="1">
      <c r="A802" s="14"/>
      <c r="B802" s="243"/>
      <c r="C802" s="244"/>
      <c r="D802" s="234" t="s">
        <v>153</v>
      </c>
      <c r="E802" s="245" t="s">
        <v>1</v>
      </c>
      <c r="F802" s="246" t="s">
        <v>151</v>
      </c>
      <c r="G802" s="244"/>
      <c r="H802" s="247">
        <v>2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153</v>
      </c>
      <c r="AU802" s="253" t="s">
        <v>151</v>
      </c>
      <c r="AV802" s="14" t="s">
        <v>151</v>
      </c>
      <c r="AW802" s="14" t="s">
        <v>32</v>
      </c>
      <c r="AX802" s="14" t="s">
        <v>85</v>
      </c>
      <c r="AY802" s="253" t="s">
        <v>142</v>
      </c>
    </row>
    <row r="803" s="2" customFormat="1" ht="24.15" customHeight="1">
      <c r="A803" s="39"/>
      <c r="B803" s="40"/>
      <c r="C803" s="219" t="s">
        <v>807</v>
      </c>
      <c r="D803" s="219" t="s">
        <v>145</v>
      </c>
      <c r="E803" s="220" t="s">
        <v>808</v>
      </c>
      <c r="F803" s="221" t="s">
        <v>809</v>
      </c>
      <c r="G803" s="222" t="s">
        <v>161</v>
      </c>
      <c r="H803" s="223">
        <v>10</v>
      </c>
      <c r="I803" s="224"/>
      <c r="J803" s="225">
        <f>ROUND(I803*H803,2)</f>
        <v>0</v>
      </c>
      <c r="K803" s="221" t="s">
        <v>149</v>
      </c>
      <c r="L803" s="45"/>
      <c r="M803" s="226" t="s">
        <v>1</v>
      </c>
      <c r="N803" s="227" t="s">
        <v>43</v>
      </c>
      <c r="O803" s="92"/>
      <c r="P803" s="228">
        <f>O803*H803</f>
        <v>0</v>
      </c>
      <c r="Q803" s="228">
        <v>0</v>
      </c>
      <c r="R803" s="228">
        <f>Q803*H803</f>
        <v>0</v>
      </c>
      <c r="S803" s="228">
        <v>0</v>
      </c>
      <c r="T803" s="229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0" t="s">
        <v>242</v>
      </c>
      <c r="AT803" s="230" t="s">
        <v>145</v>
      </c>
      <c r="AU803" s="230" t="s">
        <v>151</v>
      </c>
      <c r="AY803" s="18" t="s">
        <v>142</v>
      </c>
      <c r="BE803" s="231">
        <f>IF(N803="základní",J803,0)</f>
        <v>0</v>
      </c>
      <c r="BF803" s="231">
        <f>IF(N803="snížená",J803,0)</f>
        <v>0</v>
      </c>
      <c r="BG803" s="231">
        <f>IF(N803="zákl. přenesená",J803,0)</f>
        <v>0</v>
      </c>
      <c r="BH803" s="231">
        <f>IF(N803="sníž. přenesená",J803,0)</f>
        <v>0</v>
      </c>
      <c r="BI803" s="231">
        <f>IF(N803="nulová",J803,0)</f>
        <v>0</v>
      </c>
      <c r="BJ803" s="18" t="s">
        <v>151</v>
      </c>
      <c r="BK803" s="231">
        <f>ROUND(I803*H803,2)</f>
        <v>0</v>
      </c>
      <c r="BL803" s="18" t="s">
        <v>242</v>
      </c>
      <c r="BM803" s="230" t="s">
        <v>810</v>
      </c>
    </row>
    <row r="804" s="13" customFormat="1">
      <c r="A804" s="13"/>
      <c r="B804" s="232"/>
      <c r="C804" s="233"/>
      <c r="D804" s="234" t="s">
        <v>153</v>
      </c>
      <c r="E804" s="235" t="s">
        <v>1</v>
      </c>
      <c r="F804" s="236" t="s">
        <v>811</v>
      </c>
      <c r="G804" s="233"/>
      <c r="H804" s="235" t="s">
        <v>1</v>
      </c>
      <c r="I804" s="237"/>
      <c r="J804" s="233"/>
      <c r="K804" s="233"/>
      <c r="L804" s="238"/>
      <c r="M804" s="239"/>
      <c r="N804" s="240"/>
      <c r="O804" s="240"/>
      <c r="P804" s="240"/>
      <c r="Q804" s="240"/>
      <c r="R804" s="240"/>
      <c r="S804" s="240"/>
      <c r="T804" s="24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2" t="s">
        <v>153</v>
      </c>
      <c r="AU804" s="242" t="s">
        <v>151</v>
      </c>
      <c r="AV804" s="13" t="s">
        <v>85</v>
      </c>
      <c r="AW804" s="13" t="s">
        <v>32</v>
      </c>
      <c r="AX804" s="13" t="s">
        <v>77</v>
      </c>
      <c r="AY804" s="242" t="s">
        <v>142</v>
      </c>
    </row>
    <row r="805" s="14" customFormat="1">
      <c r="A805" s="14"/>
      <c r="B805" s="243"/>
      <c r="C805" s="244"/>
      <c r="D805" s="234" t="s">
        <v>153</v>
      </c>
      <c r="E805" s="245" t="s">
        <v>1</v>
      </c>
      <c r="F805" s="246" t="s">
        <v>180</v>
      </c>
      <c r="G805" s="244"/>
      <c r="H805" s="247">
        <v>7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153</v>
      </c>
      <c r="AU805" s="253" t="s">
        <v>151</v>
      </c>
      <c r="AV805" s="14" t="s">
        <v>151</v>
      </c>
      <c r="AW805" s="14" t="s">
        <v>32</v>
      </c>
      <c r="AX805" s="14" t="s">
        <v>77</v>
      </c>
      <c r="AY805" s="253" t="s">
        <v>142</v>
      </c>
    </row>
    <row r="806" s="13" customFormat="1">
      <c r="A806" s="13"/>
      <c r="B806" s="232"/>
      <c r="C806" s="233"/>
      <c r="D806" s="234" t="s">
        <v>153</v>
      </c>
      <c r="E806" s="235" t="s">
        <v>1</v>
      </c>
      <c r="F806" s="236" t="s">
        <v>812</v>
      </c>
      <c r="G806" s="233"/>
      <c r="H806" s="235" t="s">
        <v>1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153</v>
      </c>
      <c r="AU806" s="242" t="s">
        <v>151</v>
      </c>
      <c r="AV806" s="13" t="s">
        <v>85</v>
      </c>
      <c r="AW806" s="13" t="s">
        <v>32</v>
      </c>
      <c r="AX806" s="13" t="s">
        <v>77</v>
      </c>
      <c r="AY806" s="242" t="s">
        <v>142</v>
      </c>
    </row>
    <row r="807" s="14" customFormat="1">
      <c r="A807" s="14"/>
      <c r="B807" s="243"/>
      <c r="C807" s="244"/>
      <c r="D807" s="234" t="s">
        <v>153</v>
      </c>
      <c r="E807" s="245" t="s">
        <v>1</v>
      </c>
      <c r="F807" s="246" t="s">
        <v>151</v>
      </c>
      <c r="G807" s="244"/>
      <c r="H807" s="247">
        <v>2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153</v>
      </c>
      <c r="AU807" s="253" t="s">
        <v>151</v>
      </c>
      <c r="AV807" s="14" t="s">
        <v>151</v>
      </c>
      <c r="AW807" s="14" t="s">
        <v>32</v>
      </c>
      <c r="AX807" s="14" t="s">
        <v>77</v>
      </c>
      <c r="AY807" s="253" t="s">
        <v>142</v>
      </c>
    </row>
    <row r="808" s="13" customFormat="1">
      <c r="A808" s="13"/>
      <c r="B808" s="232"/>
      <c r="C808" s="233"/>
      <c r="D808" s="234" t="s">
        <v>153</v>
      </c>
      <c r="E808" s="235" t="s">
        <v>1</v>
      </c>
      <c r="F808" s="236" t="s">
        <v>813</v>
      </c>
      <c r="G808" s="233"/>
      <c r="H808" s="235" t="s">
        <v>1</v>
      </c>
      <c r="I808" s="237"/>
      <c r="J808" s="233"/>
      <c r="K808" s="233"/>
      <c r="L808" s="238"/>
      <c r="M808" s="239"/>
      <c r="N808" s="240"/>
      <c r="O808" s="240"/>
      <c r="P808" s="240"/>
      <c r="Q808" s="240"/>
      <c r="R808" s="240"/>
      <c r="S808" s="240"/>
      <c r="T808" s="24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2" t="s">
        <v>153</v>
      </c>
      <c r="AU808" s="242" t="s">
        <v>151</v>
      </c>
      <c r="AV808" s="13" t="s">
        <v>85</v>
      </c>
      <c r="AW808" s="13" t="s">
        <v>32</v>
      </c>
      <c r="AX808" s="13" t="s">
        <v>77</v>
      </c>
      <c r="AY808" s="242" t="s">
        <v>142</v>
      </c>
    </row>
    <row r="809" s="14" customFormat="1">
      <c r="A809" s="14"/>
      <c r="B809" s="243"/>
      <c r="C809" s="244"/>
      <c r="D809" s="234" t="s">
        <v>153</v>
      </c>
      <c r="E809" s="245" t="s">
        <v>1</v>
      </c>
      <c r="F809" s="246" t="s">
        <v>85</v>
      </c>
      <c r="G809" s="244"/>
      <c r="H809" s="247">
        <v>1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153</v>
      </c>
      <c r="AU809" s="253" t="s">
        <v>151</v>
      </c>
      <c r="AV809" s="14" t="s">
        <v>151</v>
      </c>
      <c r="AW809" s="14" t="s">
        <v>32</v>
      </c>
      <c r="AX809" s="14" t="s">
        <v>77</v>
      </c>
      <c r="AY809" s="253" t="s">
        <v>142</v>
      </c>
    </row>
    <row r="810" s="15" customFormat="1">
      <c r="A810" s="15"/>
      <c r="B810" s="254"/>
      <c r="C810" s="255"/>
      <c r="D810" s="234" t="s">
        <v>153</v>
      </c>
      <c r="E810" s="256" t="s">
        <v>1</v>
      </c>
      <c r="F810" s="257" t="s">
        <v>158</v>
      </c>
      <c r="G810" s="255"/>
      <c r="H810" s="258">
        <v>10</v>
      </c>
      <c r="I810" s="259"/>
      <c r="J810" s="255"/>
      <c r="K810" s="255"/>
      <c r="L810" s="260"/>
      <c r="M810" s="261"/>
      <c r="N810" s="262"/>
      <c r="O810" s="262"/>
      <c r="P810" s="262"/>
      <c r="Q810" s="262"/>
      <c r="R810" s="262"/>
      <c r="S810" s="262"/>
      <c r="T810" s="263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4" t="s">
        <v>153</v>
      </c>
      <c r="AU810" s="264" t="s">
        <v>151</v>
      </c>
      <c r="AV810" s="15" t="s">
        <v>150</v>
      </c>
      <c r="AW810" s="15" t="s">
        <v>32</v>
      </c>
      <c r="AX810" s="15" t="s">
        <v>85</v>
      </c>
      <c r="AY810" s="264" t="s">
        <v>142</v>
      </c>
    </row>
    <row r="811" s="2" customFormat="1" ht="33" customHeight="1">
      <c r="A811" s="39"/>
      <c r="B811" s="40"/>
      <c r="C811" s="276" t="s">
        <v>814</v>
      </c>
      <c r="D811" s="276" t="s">
        <v>384</v>
      </c>
      <c r="E811" s="277" t="s">
        <v>815</v>
      </c>
      <c r="F811" s="278" t="s">
        <v>816</v>
      </c>
      <c r="G811" s="279" t="s">
        <v>161</v>
      </c>
      <c r="H811" s="280">
        <v>1</v>
      </c>
      <c r="I811" s="281"/>
      <c r="J811" s="282">
        <f>ROUND(I811*H811,2)</f>
        <v>0</v>
      </c>
      <c r="K811" s="278" t="s">
        <v>149</v>
      </c>
      <c r="L811" s="283"/>
      <c r="M811" s="284" t="s">
        <v>1</v>
      </c>
      <c r="N811" s="285" t="s">
        <v>43</v>
      </c>
      <c r="O811" s="92"/>
      <c r="P811" s="228">
        <f>O811*H811</f>
        <v>0</v>
      </c>
      <c r="Q811" s="228">
        <v>0.016</v>
      </c>
      <c r="R811" s="228">
        <f>Q811*H811</f>
        <v>0.016</v>
      </c>
      <c r="S811" s="228">
        <v>0</v>
      </c>
      <c r="T811" s="229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0" t="s">
        <v>408</v>
      </c>
      <c r="AT811" s="230" t="s">
        <v>384</v>
      </c>
      <c r="AU811" s="230" t="s">
        <v>151</v>
      </c>
      <c r="AY811" s="18" t="s">
        <v>142</v>
      </c>
      <c r="BE811" s="231">
        <f>IF(N811="základní",J811,0)</f>
        <v>0</v>
      </c>
      <c r="BF811" s="231">
        <f>IF(N811="snížená",J811,0)</f>
        <v>0</v>
      </c>
      <c r="BG811" s="231">
        <f>IF(N811="zákl. přenesená",J811,0)</f>
        <v>0</v>
      </c>
      <c r="BH811" s="231">
        <f>IF(N811="sníž. přenesená",J811,0)</f>
        <v>0</v>
      </c>
      <c r="BI811" s="231">
        <f>IF(N811="nulová",J811,0)</f>
        <v>0</v>
      </c>
      <c r="BJ811" s="18" t="s">
        <v>151</v>
      </c>
      <c r="BK811" s="231">
        <f>ROUND(I811*H811,2)</f>
        <v>0</v>
      </c>
      <c r="BL811" s="18" t="s">
        <v>242</v>
      </c>
      <c r="BM811" s="230" t="s">
        <v>817</v>
      </c>
    </row>
    <row r="812" s="13" customFormat="1">
      <c r="A812" s="13"/>
      <c r="B812" s="232"/>
      <c r="C812" s="233"/>
      <c r="D812" s="234" t="s">
        <v>153</v>
      </c>
      <c r="E812" s="235" t="s">
        <v>1</v>
      </c>
      <c r="F812" s="236" t="s">
        <v>813</v>
      </c>
      <c r="G812" s="233"/>
      <c r="H812" s="235" t="s">
        <v>1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2" t="s">
        <v>153</v>
      </c>
      <c r="AU812" s="242" t="s">
        <v>151</v>
      </c>
      <c r="AV812" s="13" t="s">
        <v>85</v>
      </c>
      <c r="AW812" s="13" t="s">
        <v>32</v>
      </c>
      <c r="AX812" s="13" t="s">
        <v>77</v>
      </c>
      <c r="AY812" s="242" t="s">
        <v>142</v>
      </c>
    </row>
    <row r="813" s="14" customFormat="1">
      <c r="A813" s="14"/>
      <c r="B813" s="243"/>
      <c r="C813" s="244"/>
      <c r="D813" s="234" t="s">
        <v>153</v>
      </c>
      <c r="E813" s="245" t="s">
        <v>1</v>
      </c>
      <c r="F813" s="246" t="s">
        <v>85</v>
      </c>
      <c r="G813" s="244"/>
      <c r="H813" s="247">
        <v>1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153</v>
      </c>
      <c r="AU813" s="253" t="s">
        <v>151</v>
      </c>
      <c r="AV813" s="14" t="s">
        <v>151</v>
      </c>
      <c r="AW813" s="14" t="s">
        <v>32</v>
      </c>
      <c r="AX813" s="14" t="s">
        <v>85</v>
      </c>
      <c r="AY813" s="253" t="s">
        <v>142</v>
      </c>
    </row>
    <row r="814" s="2" customFormat="1" ht="33" customHeight="1">
      <c r="A814" s="39"/>
      <c r="B814" s="40"/>
      <c r="C814" s="276" t="s">
        <v>818</v>
      </c>
      <c r="D814" s="276" t="s">
        <v>384</v>
      </c>
      <c r="E814" s="277" t="s">
        <v>819</v>
      </c>
      <c r="F814" s="278" t="s">
        <v>820</v>
      </c>
      <c r="G814" s="279" t="s">
        <v>161</v>
      </c>
      <c r="H814" s="280">
        <v>9</v>
      </c>
      <c r="I814" s="281"/>
      <c r="J814" s="282">
        <f>ROUND(I814*H814,2)</f>
        <v>0</v>
      </c>
      <c r="K814" s="278" t="s">
        <v>149</v>
      </c>
      <c r="L814" s="283"/>
      <c r="M814" s="284" t="s">
        <v>1</v>
      </c>
      <c r="N814" s="285" t="s">
        <v>43</v>
      </c>
      <c r="O814" s="92"/>
      <c r="P814" s="228">
        <f>O814*H814</f>
        <v>0</v>
      </c>
      <c r="Q814" s="228">
        <v>0.0195</v>
      </c>
      <c r="R814" s="228">
        <f>Q814*H814</f>
        <v>0.17549999999999999</v>
      </c>
      <c r="S814" s="228">
        <v>0</v>
      </c>
      <c r="T814" s="229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0" t="s">
        <v>408</v>
      </c>
      <c r="AT814" s="230" t="s">
        <v>384</v>
      </c>
      <c r="AU814" s="230" t="s">
        <v>151</v>
      </c>
      <c r="AY814" s="18" t="s">
        <v>142</v>
      </c>
      <c r="BE814" s="231">
        <f>IF(N814="základní",J814,0)</f>
        <v>0</v>
      </c>
      <c r="BF814" s="231">
        <f>IF(N814="snížená",J814,0)</f>
        <v>0</v>
      </c>
      <c r="BG814" s="231">
        <f>IF(N814="zákl. přenesená",J814,0)</f>
        <v>0</v>
      </c>
      <c r="BH814" s="231">
        <f>IF(N814="sníž. přenesená",J814,0)</f>
        <v>0</v>
      </c>
      <c r="BI814" s="231">
        <f>IF(N814="nulová",J814,0)</f>
        <v>0</v>
      </c>
      <c r="BJ814" s="18" t="s">
        <v>151</v>
      </c>
      <c r="BK814" s="231">
        <f>ROUND(I814*H814,2)</f>
        <v>0</v>
      </c>
      <c r="BL814" s="18" t="s">
        <v>242</v>
      </c>
      <c r="BM814" s="230" t="s">
        <v>821</v>
      </c>
    </row>
    <row r="815" s="13" customFormat="1">
      <c r="A815" s="13"/>
      <c r="B815" s="232"/>
      <c r="C815" s="233"/>
      <c r="D815" s="234" t="s">
        <v>153</v>
      </c>
      <c r="E815" s="235" t="s">
        <v>1</v>
      </c>
      <c r="F815" s="236" t="s">
        <v>811</v>
      </c>
      <c r="G815" s="233"/>
      <c r="H815" s="235" t="s">
        <v>1</v>
      </c>
      <c r="I815" s="237"/>
      <c r="J815" s="233"/>
      <c r="K815" s="233"/>
      <c r="L815" s="238"/>
      <c r="M815" s="239"/>
      <c r="N815" s="240"/>
      <c r="O815" s="240"/>
      <c r="P815" s="240"/>
      <c r="Q815" s="240"/>
      <c r="R815" s="240"/>
      <c r="S815" s="240"/>
      <c r="T815" s="24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2" t="s">
        <v>153</v>
      </c>
      <c r="AU815" s="242" t="s">
        <v>151</v>
      </c>
      <c r="AV815" s="13" t="s">
        <v>85</v>
      </c>
      <c r="AW815" s="13" t="s">
        <v>32</v>
      </c>
      <c r="AX815" s="13" t="s">
        <v>77</v>
      </c>
      <c r="AY815" s="242" t="s">
        <v>142</v>
      </c>
    </row>
    <row r="816" s="14" customFormat="1">
      <c r="A816" s="14"/>
      <c r="B816" s="243"/>
      <c r="C816" s="244"/>
      <c r="D816" s="234" t="s">
        <v>153</v>
      </c>
      <c r="E816" s="245" t="s">
        <v>1</v>
      </c>
      <c r="F816" s="246" t="s">
        <v>180</v>
      </c>
      <c r="G816" s="244"/>
      <c r="H816" s="247">
        <v>7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153</v>
      </c>
      <c r="AU816" s="253" t="s">
        <v>151</v>
      </c>
      <c r="AV816" s="14" t="s">
        <v>151</v>
      </c>
      <c r="AW816" s="14" t="s">
        <v>32</v>
      </c>
      <c r="AX816" s="14" t="s">
        <v>77</v>
      </c>
      <c r="AY816" s="253" t="s">
        <v>142</v>
      </c>
    </row>
    <row r="817" s="13" customFormat="1">
      <c r="A817" s="13"/>
      <c r="B817" s="232"/>
      <c r="C817" s="233"/>
      <c r="D817" s="234" t="s">
        <v>153</v>
      </c>
      <c r="E817" s="235" t="s">
        <v>1</v>
      </c>
      <c r="F817" s="236" t="s">
        <v>812</v>
      </c>
      <c r="G817" s="233"/>
      <c r="H817" s="235" t="s">
        <v>1</v>
      </c>
      <c r="I817" s="237"/>
      <c r="J817" s="233"/>
      <c r="K817" s="233"/>
      <c r="L817" s="238"/>
      <c r="M817" s="239"/>
      <c r="N817" s="240"/>
      <c r="O817" s="240"/>
      <c r="P817" s="240"/>
      <c r="Q817" s="240"/>
      <c r="R817" s="240"/>
      <c r="S817" s="240"/>
      <c r="T817" s="24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2" t="s">
        <v>153</v>
      </c>
      <c r="AU817" s="242" t="s">
        <v>151</v>
      </c>
      <c r="AV817" s="13" t="s">
        <v>85</v>
      </c>
      <c r="AW817" s="13" t="s">
        <v>32</v>
      </c>
      <c r="AX817" s="13" t="s">
        <v>77</v>
      </c>
      <c r="AY817" s="242" t="s">
        <v>142</v>
      </c>
    </row>
    <row r="818" s="14" customFormat="1">
      <c r="A818" s="14"/>
      <c r="B818" s="243"/>
      <c r="C818" s="244"/>
      <c r="D818" s="234" t="s">
        <v>153</v>
      </c>
      <c r="E818" s="245" t="s">
        <v>1</v>
      </c>
      <c r="F818" s="246" t="s">
        <v>151</v>
      </c>
      <c r="G818" s="244"/>
      <c r="H818" s="247">
        <v>2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153</v>
      </c>
      <c r="AU818" s="253" t="s">
        <v>151</v>
      </c>
      <c r="AV818" s="14" t="s">
        <v>151</v>
      </c>
      <c r="AW818" s="14" t="s">
        <v>32</v>
      </c>
      <c r="AX818" s="14" t="s">
        <v>77</v>
      </c>
      <c r="AY818" s="253" t="s">
        <v>142</v>
      </c>
    </row>
    <row r="819" s="15" customFormat="1">
      <c r="A819" s="15"/>
      <c r="B819" s="254"/>
      <c r="C819" s="255"/>
      <c r="D819" s="234" t="s">
        <v>153</v>
      </c>
      <c r="E819" s="256" t="s">
        <v>1</v>
      </c>
      <c r="F819" s="257" t="s">
        <v>158</v>
      </c>
      <c r="G819" s="255"/>
      <c r="H819" s="258">
        <v>9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4" t="s">
        <v>153</v>
      </c>
      <c r="AU819" s="264" t="s">
        <v>151</v>
      </c>
      <c r="AV819" s="15" t="s">
        <v>150</v>
      </c>
      <c r="AW819" s="15" t="s">
        <v>32</v>
      </c>
      <c r="AX819" s="15" t="s">
        <v>85</v>
      </c>
      <c r="AY819" s="264" t="s">
        <v>142</v>
      </c>
    </row>
    <row r="820" s="2" customFormat="1" ht="24.15" customHeight="1">
      <c r="A820" s="39"/>
      <c r="B820" s="40"/>
      <c r="C820" s="219" t="s">
        <v>822</v>
      </c>
      <c r="D820" s="219" t="s">
        <v>145</v>
      </c>
      <c r="E820" s="220" t="s">
        <v>823</v>
      </c>
      <c r="F820" s="221" t="s">
        <v>824</v>
      </c>
      <c r="G820" s="222" t="s">
        <v>161</v>
      </c>
      <c r="H820" s="223">
        <v>3</v>
      </c>
      <c r="I820" s="224"/>
      <c r="J820" s="225">
        <f>ROUND(I820*H820,2)</f>
        <v>0</v>
      </c>
      <c r="K820" s="221" t="s">
        <v>149</v>
      </c>
      <c r="L820" s="45"/>
      <c r="M820" s="226" t="s">
        <v>1</v>
      </c>
      <c r="N820" s="227" t="s">
        <v>43</v>
      </c>
      <c r="O820" s="92"/>
      <c r="P820" s="228">
        <f>O820*H820</f>
        <v>0</v>
      </c>
      <c r="Q820" s="228">
        <v>0</v>
      </c>
      <c r="R820" s="228">
        <f>Q820*H820</f>
        <v>0</v>
      </c>
      <c r="S820" s="228">
        <v>0</v>
      </c>
      <c r="T820" s="229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0" t="s">
        <v>242</v>
      </c>
      <c r="AT820" s="230" t="s">
        <v>145</v>
      </c>
      <c r="AU820" s="230" t="s">
        <v>151</v>
      </c>
      <c r="AY820" s="18" t="s">
        <v>142</v>
      </c>
      <c r="BE820" s="231">
        <f>IF(N820="základní",J820,0)</f>
        <v>0</v>
      </c>
      <c r="BF820" s="231">
        <f>IF(N820="snížená",J820,0)</f>
        <v>0</v>
      </c>
      <c r="BG820" s="231">
        <f>IF(N820="zákl. přenesená",J820,0)</f>
        <v>0</v>
      </c>
      <c r="BH820" s="231">
        <f>IF(N820="sníž. přenesená",J820,0)</f>
        <v>0</v>
      </c>
      <c r="BI820" s="231">
        <f>IF(N820="nulová",J820,0)</f>
        <v>0</v>
      </c>
      <c r="BJ820" s="18" t="s">
        <v>151</v>
      </c>
      <c r="BK820" s="231">
        <f>ROUND(I820*H820,2)</f>
        <v>0</v>
      </c>
      <c r="BL820" s="18" t="s">
        <v>242</v>
      </c>
      <c r="BM820" s="230" t="s">
        <v>825</v>
      </c>
    </row>
    <row r="821" s="13" customFormat="1">
      <c r="A821" s="13"/>
      <c r="B821" s="232"/>
      <c r="C821" s="233"/>
      <c r="D821" s="234" t="s">
        <v>153</v>
      </c>
      <c r="E821" s="235" t="s">
        <v>1</v>
      </c>
      <c r="F821" s="236" t="s">
        <v>826</v>
      </c>
      <c r="G821" s="233"/>
      <c r="H821" s="235" t="s">
        <v>1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2" t="s">
        <v>153</v>
      </c>
      <c r="AU821" s="242" t="s">
        <v>151</v>
      </c>
      <c r="AV821" s="13" t="s">
        <v>85</v>
      </c>
      <c r="AW821" s="13" t="s">
        <v>32</v>
      </c>
      <c r="AX821" s="13" t="s">
        <v>77</v>
      </c>
      <c r="AY821" s="242" t="s">
        <v>142</v>
      </c>
    </row>
    <row r="822" s="14" customFormat="1">
      <c r="A822" s="14"/>
      <c r="B822" s="243"/>
      <c r="C822" s="244"/>
      <c r="D822" s="234" t="s">
        <v>153</v>
      </c>
      <c r="E822" s="245" t="s">
        <v>1</v>
      </c>
      <c r="F822" s="246" t="s">
        <v>85</v>
      </c>
      <c r="G822" s="244"/>
      <c r="H822" s="247">
        <v>1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153</v>
      </c>
      <c r="AU822" s="253" t="s">
        <v>151</v>
      </c>
      <c r="AV822" s="14" t="s">
        <v>151</v>
      </c>
      <c r="AW822" s="14" t="s">
        <v>32</v>
      </c>
      <c r="AX822" s="14" t="s">
        <v>77</v>
      </c>
      <c r="AY822" s="253" t="s">
        <v>142</v>
      </c>
    </row>
    <row r="823" s="13" customFormat="1">
      <c r="A823" s="13"/>
      <c r="B823" s="232"/>
      <c r="C823" s="233"/>
      <c r="D823" s="234" t="s">
        <v>153</v>
      </c>
      <c r="E823" s="235" t="s">
        <v>1</v>
      </c>
      <c r="F823" s="236" t="s">
        <v>827</v>
      </c>
      <c r="G823" s="233"/>
      <c r="H823" s="235" t="s">
        <v>1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2" t="s">
        <v>153</v>
      </c>
      <c r="AU823" s="242" t="s">
        <v>151</v>
      </c>
      <c r="AV823" s="13" t="s">
        <v>85</v>
      </c>
      <c r="AW823" s="13" t="s">
        <v>32</v>
      </c>
      <c r="AX823" s="13" t="s">
        <v>77</v>
      </c>
      <c r="AY823" s="242" t="s">
        <v>142</v>
      </c>
    </row>
    <row r="824" s="14" customFormat="1">
      <c r="A824" s="14"/>
      <c r="B824" s="243"/>
      <c r="C824" s="244"/>
      <c r="D824" s="234" t="s">
        <v>153</v>
      </c>
      <c r="E824" s="245" t="s">
        <v>1</v>
      </c>
      <c r="F824" s="246" t="s">
        <v>151</v>
      </c>
      <c r="G824" s="244"/>
      <c r="H824" s="247">
        <v>2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153</v>
      </c>
      <c r="AU824" s="253" t="s">
        <v>151</v>
      </c>
      <c r="AV824" s="14" t="s">
        <v>151</v>
      </c>
      <c r="AW824" s="14" t="s">
        <v>32</v>
      </c>
      <c r="AX824" s="14" t="s">
        <v>77</v>
      </c>
      <c r="AY824" s="253" t="s">
        <v>142</v>
      </c>
    </row>
    <row r="825" s="15" customFormat="1">
      <c r="A825" s="15"/>
      <c r="B825" s="254"/>
      <c r="C825" s="255"/>
      <c r="D825" s="234" t="s">
        <v>153</v>
      </c>
      <c r="E825" s="256" t="s">
        <v>1</v>
      </c>
      <c r="F825" s="257" t="s">
        <v>158</v>
      </c>
      <c r="G825" s="255"/>
      <c r="H825" s="258">
        <v>3</v>
      </c>
      <c r="I825" s="259"/>
      <c r="J825" s="255"/>
      <c r="K825" s="255"/>
      <c r="L825" s="260"/>
      <c r="M825" s="261"/>
      <c r="N825" s="262"/>
      <c r="O825" s="262"/>
      <c r="P825" s="262"/>
      <c r="Q825" s="262"/>
      <c r="R825" s="262"/>
      <c r="S825" s="262"/>
      <c r="T825" s="263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4" t="s">
        <v>153</v>
      </c>
      <c r="AU825" s="264" t="s">
        <v>151</v>
      </c>
      <c r="AV825" s="15" t="s">
        <v>150</v>
      </c>
      <c r="AW825" s="15" t="s">
        <v>32</v>
      </c>
      <c r="AX825" s="15" t="s">
        <v>85</v>
      </c>
      <c r="AY825" s="264" t="s">
        <v>142</v>
      </c>
    </row>
    <row r="826" s="2" customFormat="1" ht="33" customHeight="1">
      <c r="A826" s="39"/>
      <c r="B826" s="40"/>
      <c r="C826" s="276" t="s">
        <v>828</v>
      </c>
      <c r="D826" s="276" t="s">
        <v>384</v>
      </c>
      <c r="E826" s="277" t="s">
        <v>829</v>
      </c>
      <c r="F826" s="278" t="s">
        <v>830</v>
      </c>
      <c r="G826" s="279" t="s">
        <v>161</v>
      </c>
      <c r="H826" s="280">
        <v>2</v>
      </c>
      <c r="I826" s="281"/>
      <c r="J826" s="282">
        <f>ROUND(I826*H826,2)</f>
        <v>0</v>
      </c>
      <c r="K826" s="278" t="s">
        <v>149</v>
      </c>
      <c r="L826" s="283"/>
      <c r="M826" s="284" t="s">
        <v>1</v>
      </c>
      <c r="N826" s="285" t="s">
        <v>43</v>
      </c>
      <c r="O826" s="92"/>
      <c r="P826" s="228">
        <f>O826*H826</f>
        <v>0</v>
      </c>
      <c r="Q826" s="228">
        <v>0.042999999999999997</v>
      </c>
      <c r="R826" s="228">
        <f>Q826*H826</f>
        <v>0.085999999999999993</v>
      </c>
      <c r="S826" s="228">
        <v>0</v>
      </c>
      <c r="T826" s="229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0" t="s">
        <v>408</v>
      </c>
      <c r="AT826" s="230" t="s">
        <v>384</v>
      </c>
      <c r="AU826" s="230" t="s">
        <v>151</v>
      </c>
      <c r="AY826" s="18" t="s">
        <v>142</v>
      </c>
      <c r="BE826" s="231">
        <f>IF(N826="základní",J826,0)</f>
        <v>0</v>
      </c>
      <c r="BF826" s="231">
        <f>IF(N826="snížená",J826,0)</f>
        <v>0</v>
      </c>
      <c r="BG826" s="231">
        <f>IF(N826="zákl. přenesená",J826,0)</f>
        <v>0</v>
      </c>
      <c r="BH826" s="231">
        <f>IF(N826="sníž. přenesená",J826,0)</f>
        <v>0</v>
      </c>
      <c r="BI826" s="231">
        <f>IF(N826="nulová",J826,0)</f>
        <v>0</v>
      </c>
      <c r="BJ826" s="18" t="s">
        <v>151</v>
      </c>
      <c r="BK826" s="231">
        <f>ROUND(I826*H826,2)</f>
        <v>0</v>
      </c>
      <c r="BL826" s="18" t="s">
        <v>242</v>
      </c>
      <c r="BM826" s="230" t="s">
        <v>831</v>
      </c>
    </row>
    <row r="827" s="2" customFormat="1" ht="33" customHeight="1">
      <c r="A827" s="39"/>
      <c r="B827" s="40"/>
      <c r="C827" s="276" t="s">
        <v>832</v>
      </c>
      <c r="D827" s="276" t="s">
        <v>384</v>
      </c>
      <c r="E827" s="277" t="s">
        <v>833</v>
      </c>
      <c r="F827" s="278" t="s">
        <v>834</v>
      </c>
      <c r="G827" s="279" t="s">
        <v>161</v>
      </c>
      <c r="H827" s="280">
        <v>1</v>
      </c>
      <c r="I827" s="281"/>
      <c r="J827" s="282">
        <f>ROUND(I827*H827,2)</f>
        <v>0</v>
      </c>
      <c r="K827" s="278" t="s">
        <v>149</v>
      </c>
      <c r="L827" s="283"/>
      <c r="M827" s="284" t="s">
        <v>1</v>
      </c>
      <c r="N827" s="285" t="s">
        <v>43</v>
      </c>
      <c r="O827" s="92"/>
      <c r="P827" s="228">
        <f>O827*H827</f>
        <v>0</v>
      </c>
      <c r="Q827" s="228">
        <v>0.021499999999999998</v>
      </c>
      <c r="R827" s="228">
        <f>Q827*H827</f>
        <v>0.021499999999999998</v>
      </c>
      <c r="S827" s="228">
        <v>0</v>
      </c>
      <c r="T827" s="229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0" t="s">
        <v>408</v>
      </c>
      <c r="AT827" s="230" t="s">
        <v>384</v>
      </c>
      <c r="AU827" s="230" t="s">
        <v>151</v>
      </c>
      <c r="AY827" s="18" t="s">
        <v>142</v>
      </c>
      <c r="BE827" s="231">
        <f>IF(N827="základní",J827,0)</f>
        <v>0</v>
      </c>
      <c r="BF827" s="231">
        <f>IF(N827="snížená",J827,0)</f>
        <v>0</v>
      </c>
      <c r="BG827" s="231">
        <f>IF(N827="zákl. přenesená",J827,0)</f>
        <v>0</v>
      </c>
      <c r="BH827" s="231">
        <f>IF(N827="sníž. přenesená",J827,0)</f>
        <v>0</v>
      </c>
      <c r="BI827" s="231">
        <f>IF(N827="nulová",J827,0)</f>
        <v>0</v>
      </c>
      <c r="BJ827" s="18" t="s">
        <v>151</v>
      </c>
      <c r="BK827" s="231">
        <f>ROUND(I827*H827,2)</f>
        <v>0</v>
      </c>
      <c r="BL827" s="18" t="s">
        <v>242</v>
      </c>
      <c r="BM827" s="230" t="s">
        <v>835</v>
      </c>
    </row>
    <row r="828" s="2" customFormat="1" ht="24.15" customHeight="1">
      <c r="A828" s="39"/>
      <c r="B828" s="40"/>
      <c r="C828" s="219" t="s">
        <v>836</v>
      </c>
      <c r="D828" s="219" t="s">
        <v>145</v>
      </c>
      <c r="E828" s="220" t="s">
        <v>837</v>
      </c>
      <c r="F828" s="221" t="s">
        <v>838</v>
      </c>
      <c r="G828" s="222" t="s">
        <v>161</v>
      </c>
      <c r="H828" s="223">
        <v>2</v>
      </c>
      <c r="I828" s="224"/>
      <c r="J828" s="225">
        <f>ROUND(I828*H828,2)</f>
        <v>0</v>
      </c>
      <c r="K828" s="221" t="s">
        <v>149</v>
      </c>
      <c r="L828" s="45"/>
      <c r="M828" s="226" t="s">
        <v>1</v>
      </c>
      <c r="N828" s="227" t="s">
        <v>43</v>
      </c>
      <c r="O828" s="92"/>
      <c r="P828" s="228">
        <f>O828*H828</f>
        <v>0</v>
      </c>
      <c r="Q828" s="228">
        <v>0</v>
      </c>
      <c r="R828" s="228">
        <f>Q828*H828</f>
        <v>0</v>
      </c>
      <c r="S828" s="228">
        <v>0</v>
      </c>
      <c r="T828" s="229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0" t="s">
        <v>242</v>
      </c>
      <c r="AT828" s="230" t="s">
        <v>145</v>
      </c>
      <c r="AU828" s="230" t="s">
        <v>151</v>
      </c>
      <c r="AY828" s="18" t="s">
        <v>142</v>
      </c>
      <c r="BE828" s="231">
        <f>IF(N828="základní",J828,0)</f>
        <v>0</v>
      </c>
      <c r="BF828" s="231">
        <f>IF(N828="snížená",J828,0)</f>
        <v>0</v>
      </c>
      <c r="BG828" s="231">
        <f>IF(N828="zákl. přenesená",J828,0)</f>
        <v>0</v>
      </c>
      <c r="BH828" s="231">
        <f>IF(N828="sníž. přenesená",J828,0)</f>
        <v>0</v>
      </c>
      <c r="BI828" s="231">
        <f>IF(N828="nulová",J828,0)</f>
        <v>0</v>
      </c>
      <c r="BJ828" s="18" t="s">
        <v>151</v>
      </c>
      <c r="BK828" s="231">
        <f>ROUND(I828*H828,2)</f>
        <v>0</v>
      </c>
      <c r="BL828" s="18" t="s">
        <v>242</v>
      </c>
      <c r="BM828" s="230" t="s">
        <v>839</v>
      </c>
    </row>
    <row r="829" s="13" customFormat="1">
      <c r="A829" s="13"/>
      <c r="B829" s="232"/>
      <c r="C829" s="233"/>
      <c r="D829" s="234" t="s">
        <v>153</v>
      </c>
      <c r="E829" s="235" t="s">
        <v>1</v>
      </c>
      <c r="F829" s="236" t="s">
        <v>840</v>
      </c>
      <c r="G829" s="233"/>
      <c r="H829" s="235" t="s">
        <v>1</v>
      </c>
      <c r="I829" s="237"/>
      <c r="J829" s="233"/>
      <c r="K829" s="233"/>
      <c r="L829" s="238"/>
      <c r="M829" s="239"/>
      <c r="N829" s="240"/>
      <c r="O829" s="240"/>
      <c r="P829" s="240"/>
      <c r="Q829" s="240"/>
      <c r="R829" s="240"/>
      <c r="S829" s="240"/>
      <c r="T829" s="24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2" t="s">
        <v>153</v>
      </c>
      <c r="AU829" s="242" t="s">
        <v>151</v>
      </c>
      <c r="AV829" s="13" t="s">
        <v>85</v>
      </c>
      <c r="AW829" s="13" t="s">
        <v>32</v>
      </c>
      <c r="AX829" s="13" t="s">
        <v>77</v>
      </c>
      <c r="AY829" s="242" t="s">
        <v>142</v>
      </c>
    </row>
    <row r="830" s="14" customFormat="1">
      <c r="A830" s="14"/>
      <c r="B830" s="243"/>
      <c r="C830" s="244"/>
      <c r="D830" s="234" t="s">
        <v>153</v>
      </c>
      <c r="E830" s="245" t="s">
        <v>1</v>
      </c>
      <c r="F830" s="246" t="s">
        <v>151</v>
      </c>
      <c r="G830" s="244"/>
      <c r="H830" s="247">
        <v>2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153</v>
      </c>
      <c r="AU830" s="253" t="s">
        <v>151</v>
      </c>
      <c r="AV830" s="14" t="s">
        <v>151</v>
      </c>
      <c r="AW830" s="14" t="s">
        <v>32</v>
      </c>
      <c r="AX830" s="14" t="s">
        <v>85</v>
      </c>
      <c r="AY830" s="253" t="s">
        <v>142</v>
      </c>
    </row>
    <row r="831" s="2" customFormat="1" ht="33" customHeight="1">
      <c r="A831" s="39"/>
      <c r="B831" s="40"/>
      <c r="C831" s="276" t="s">
        <v>841</v>
      </c>
      <c r="D831" s="276" t="s">
        <v>384</v>
      </c>
      <c r="E831" s="277" t="s">
        <v>842</v>
      </c>
      <c r="F831" s="278" t="s">
        <v>843</v>
      </c>
      <c r="G831" s="279" t="s">
        <v>161</v>
      </c>
      <c r="H831" s="280">
        <v>2</v>
      </c>
      <c r="I831" s="281"/>
      <c r="J831" s="282">
        <f>ROUND(I831*H831,2)</f>
        <v>0</v>
      </c>
      <c r="K831" s="278" t="s">
        <v>149</v>
      </c>
      <c r="L831" s="283"/>
      <c r="M831" s="284" t="s">
        <v>1</v>
      </c>
      <c r="N831" s="285" t="s">
        <v>43</v>
      </c>
      <c r="O831" s="92"/>
      <c r="P831" s="228">
        <f>O831*H831</f>
        <v>0</v>
      </c>
      <c r="Q831" s="228">
        <v>0.065000000000000002</v>
      </c>
      <c r="R831" s="228">
        <f>Q831*H831</f>
        <v>0.13</v>
      </c>
      <c r="S831" s="228">
        <v>0</v>
      </c>
      <c r="T831" s="229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0" t="s">
        <v>408</v>
      </c>
      <c r="AT831" s="230" t="s">
        <v>384</v>
      </c>
      <c r="AU831" s="230" t="s">
        <v>151</v>
      </c>
      <c r="AY831" s="18" t="s">
        <v>142</v>
      </c>
      <c r="BE831" s="231">
        <f>IF(N831="základní",J831,0)</f>
        <v>0</v>
      </c>
      <c r="BF831" s="231">
        <f>IF(N831="snížená",J831,0)</f>
        <v>0</v>
      </c>
      <c r="BG831" s="231">
        <f>IF(N831="zákl. přenesená",J831,0)</f>
        <v>0</v>
      </c>
      <c r="BH831" s="231">
        <f>IF(N831="sníž. přenesená",J831,0)</f>
        <v>0</v>
      </c>
      <c r="BI831" s="231">
        <f>IF(N831="nulová",J831,0)</f>
        <v>0</v>
      </c>
      <c r="BJ831" s="18" t="s">
        <v>151</v>
      </c>
      <c r="BK831" s="231">
        <f>ROUND(I831*H831,2)</f>
        <v>0</v>
      </c>
      <c r="BL831" s="18" t="s">
        <v>242</v>
      </c>
      <c r="BM831" s="230" t="s">
        <v>844</v>
      </c>
    </row>
    <row r="832" s="2" customFormat="1" ht="24.15" customHeight="1">
      <c r="A832" s="39"/>
      <c r="B832" s="40"/>
      <c r="C832" s="219" t="s">
        <v>845</v>
      </c>
      <c r="D832" s="219" t="s">
        <v>145</v>
      </c>
      <c r="E832" s="220" t="s">
        <v>846</v>
      </c>
      <c r="F832" s="221" t="s">
        <v>847</v>
      </c>
      <c r="G832" s="222" t="s">
        <v>161</v>
      </c>
      <c r="H832" s="223">
        <v>20</v>
      </c>
      <c r="I832" s="224"/>
      <c r="J832" s="225">
        <f>ROUND(I832*H832,2)</f>
        <v>0</v>
      </c>
      <c r="K832" s="221" t="s">
        <v>149</v>
      </c>
      <c r="L832" s="45"/>
      <c r="M832" s="226" t="s">
        <v>1</v>
      </c>
      <c r="N832" s="227" t="s">
        <v>43</v>
      </c>
      <c r="O832" s="92"/>
      <c r="P832" s="228">
        <f>O832*H832</f>
        <v>0</v>
      </c>
      <c r="Q832" s="228">
        <v>0</v>
      </c>
      <c r="R832" s="228">
        <f>Q832*H832</f>
        <v>0</v>
      </c>
      <c r="S832" s="228">
        <v>0</v>
      </c>
      <c r="T832" s="229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0" t="s">
        <v>242</v>
      </c>
      <c r="AT832" s="230" t="s">
        <v>145</v>
      </c>
      <c r="AU832" s="230" t="s">
        <v>151</v>
      </c>
      <c r="AY832" s="18" t="s">
        <v>142</v>
      </c>
      <c r="BE832" s="231">
        <f>IF(N832="základní",J832,0)</f>
        <v>0</v>
      </c>
      <c r="BF832" s="231">
        <f>IF(N832="snížená",J832,0)</f>
        <v>0</v>
      </c>
      <c r="BG832" s="231">
        <f>IF(N832="zákl. přenesená",J832,0)</f>
        <v>0</v>
      </c>
      <c r="BH832" s="231">
        <f>IF(N832="sníž. přenesená",J832,0)</f>
        <v>0</v>
      </c>
      <c r="BI832" s="231">
        <f>IF(N832="nulová",J832,0)</f>
        <v>0</v>
      </c>
      <c r="BJ832" s="18" t="s">
        <v>151</v>
      </c>
      <c r="BK832" s="231">
        <f>ROUND(I832*H832,2)</f>
        <v>0</v>
      </c>
      <c r="BL832" s="18" t="s">
        <v>242</v>
      </c>
      <c r="BM832" s="230" t="s">
        <v>848</v>
      </c>
    </row>
    <row r="833" s="14" customFormat="1">
      <c r="A833" s="14"/>
      <c r="B833" s="243"/>
      <c r="C833" s="244"/>
      <c r="D833" s="234" t="s">
        <v>153</v>
      </c>
      <c r="E833" s="245" t="s">
        <v>1</v>
      </c>
      <c r="F833" s="246" t="s">
        <v>849</v>
      </c>
      <c r="G833" s="244"/>
      <c r="H833" s="247">
        <v>20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153</v>
      </c>
      <c r="AU833" s="253" t="s">
        <v>151</v>
      </c>
      <c r="AV833" s="14" t="s">
        <v>151</v>
      </c>
      <c r="AW833" s="14" t="s">
        <v>32</v>
      </c>
      <c r="AX833" s="14" t="s">
        <v>85</v>
      </c>
      <c r="AY833" s="253" t="s">
        <v>142</v>
      </c>
    </row>
    <row r="834" s="2" customFormat="1" ht="24.15" customHeight="1">
      <c r="A834" s="39"/>
      <c r="B834" s="40"/>
      <c r="C834" s="219" t="s">
        <v>850</v>
      </c>
      <c r="D834" s="219" t="s">
        <v>145</v>
      </c>
      <c r="E834" s="220" t="s">
        <v>851</v>
      </c>
      <c r="F834" s="221" t="s">
        <v>852</v>
      </c>
      <c r="G834" s="222" t="s">
        <v>161</v>
      </c>
      <c r="H834" s="223">
        <v>3</v>
      </c>
      <c r="I834" s="224"/>
      <c r="J834" s="225">
        <f>ROUND(I834*H834,2)</f>
        <v>0</v>
      </c>
      <c r="K834" s="221" t="s">
        <v>149</v>
      </c>
      <c r="L834" s="45"/>
      <c r="M834" s="226" t="s">
        <v>1</v>
      </c>
      <c r="N834" s="227" t="s">
        <v>43</v>
      </c>
      <c r="O834" s="92"/>
      <c r="P834" s="228">
        <f>O834*H834</f>
        <v>0</v>
      </c>
      <c r="Q834" s="228">
        <v>0</v>
      </c>
      <c r="R834" s="228">
        <f>Q834*H834</f>
        <v>0</v>
      </c>
      <c r="S834" s="228">
        <v>0</v>
      </c>
      <c r="T834" s="229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30" t="s">
        <v>242</v>
      </c>
      <c r="AT834" s="230" t="s">
        <v>145</v>
      </c>
      <c r="AU834" s="230" t="s">
        <v>151</v>
      </c>
      <c r="AY834" s="18" t="s">
        <v>142</v>
      </c>
      <c r="BE834" s="231">
        <f>IF(N834="základní",J834,0)</f>
        <v>0</v>
      </c>
      <c r="BF834" s="231">
        <f>IF(N834="snížená",J834,0)</f>
        <v>0</v>
      </c>
      <c r="BG834" s="231">
        <f>IF(N834="zákl. přenesená",J834,0)</f>
        <v>0</v>
      </c>
      <c r="BH834" s="231">
        <f>IF(N834="sníž. přenesená",J834,0)</f>
        <v>0</v>
      </c>
      <c r="BI834" s="231">
        <f>IF(N834="nulová",J834,0)</f>
        <v>0</v>
      </c>
      <c r="BJ834" s="18" t="s">
        <v>151</v>
      </c>
      <c r="BK834" s="231">
        <f>ROUND(I834*H834,2)</f>
        <v>0</v>
      </c>
      <c r="BL834" s="18" t="s">
        <v>242</v>
      </c>
      <c r="BM834" s="230" t="s">
        <v>853</v>
      </c>
    </row>
    <row r="835" s="14" customFormat="1">
      <c r="A835" s="14"/>
      <c r="B835" s="243"/>
      <c r="C835" s="244"/>
      <c r="D835" s="234" t="s">
        <v>153</v>
      </c>
      <c r="E835" s="245" t="s">
        <v>1</v>
      </c>
      <c r="F835" s="246" t="s">
        <v>854</v>
      </c>
      <c r="G835" s="244"/>
      <c r="H835" s="247">
        <v>3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153</v>
      </c>
      <c r="AU835" s="253" t="s">
        <v>151</v>
      </c>
      <c r="AV835" s="14" t="s">
        <v>151</v>
      </c>
      <c r="AW835" s="14" t="s">
        <v>32</v>
      </c>
      <c r="AX835" s="14" t="s">
        <v>85</v>
      </c>
      <c r="AY835" s="253" t="s">
        <v>142</v>
      </c>
    </row>
    <row r="836" s="2" customFormat="1" ht="24.15" customHeight="1">
      <c r="A836" s="39"/>
      <c r="B836" s="40"/>
      <c r="C836" s="276" t="s">
        <v>855</v>
      </c>
      <c r="D836" s="276" t="s">
        <v>384</v>
      </c>
      <c r="E836" s="277" t="s">
        <v>856</v>
      </c>
      <c r="F836" s="278" t="s">
        <v>857</v>
      </c>
      <c r="G836" s="279" t="s">
        <v>161</v>
      </c>
      <c r="H836" s="280">
        <v>1</v>
      </c>
      <c r="I836" s="281"/>
      <c r="J836" s="282">
        <f>ROUND(I836*H836,2)</f>
        <v>0</v>
      </c>
      <c r="K836" s="278" t="s">
        <v>1</v>
      </c>
      <c r="L836" s="283"/>
      <c r="M836" s="284" t="s">
        <v>1</v>
      </c>
      <c r="N836" s="285" t="s">
        <v>43</v>
      </c>
      <c r="O836" s="92"/>
      <c r="P836" s="228">
        <f>O836*H836</f>
        <v>0</v>
      </c>
      <c r="Q836" s="228">
        <v>0.020500000000000001</v>
      </c>
      <c r="R836" s="228">
        <f>Q836*H836</f>
        <v>0.020500000000000001</v>
      </c>
      <c r="S836" s="228">
        <v>0</v>
      </c>
      <c r="T836" s="229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30" t="s">
        <v>408</v>
      </c>
      <c r="AT836" s="230" t="s">
        <v>384</v>
      </c>
      <c r="AU836" s="230" t="s">
        <v>151</v>
      </c>
      <c r="AY836" s="18" t="s">
        <v>142</v>
      </c>
      <c r="BE836" s="231">
        <f>IF(N836="základní",J836,0)</f>
        <v>0</v>
      </c>
      <c r="BF836" s="231">
        <f>IF(N836="snížená",J836,0)</f>
        <v>0</v>
      </c>
      <c r="BG836" s="231">
        <f>IF(N836="zákl. přenesená",J836,0)</f>
        <v>0</v>
      </c>
      <c r="BH836" s="231">
        <f>IF(N836="sníž. přenesená",J836,0)</f>
        <v>0</v>
      </c>
      <c r="BI836" s="231">
        <f>IF(N836="nulová",J836,0)</f>
        <v>0</v>
      </c>
      <c r="BJ836" s="18" t="s">
        <v>151</v>
      </c>
      <c r="BK836" s="231">
        <f>ROUND(I836*H836,2)</f>
        <v>0</v>
      </c>
      <c r="BL836" s="18" t="s">
        <v>242</v>
      </c>
      <c r="BM836" s="230" t="s">
        <v>858</v>
      </c>
    </row>
    <row r="837" s="13" customFormat="1">
      <c r="A837" s="13"/>
      <c r="B837" s="232"/>
      <c r="C837" s="233"/>
      <c r="D837" s="234" t="s">
        <v>153</v>
      </c>
      <c r="E837" s="235" t="s">
        <v>1</v>
      </c>
      <c r="F837" s="236" t="s">
        <v>859</v>
      </c>
      <c r="G837" s="233"/>
      <c r="H837" s="235" t="s">
        <v>1</v>
      </c>
      <c r="I837" s="237"/>
      <c r="J837" s="233"/>
      <c r="K837" s="233"/>
      <c r="L837" s="238"/>
      <c r="M837" s="239"/>
      <c r="N837" s="240"/>
      <c r="O837" s="240"/>
      <c r="P837" s="240"/>
      <c r="Q837" s="240"/>
      <c r="R837" s="240"/>
      <c r="S837" s="240"/>
      <c r="T837" s="24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2" t="s">
        <v>153</v>
      </c>
      <c r="AU837" s="242" t="s">
        <v>151</v>
      </c>
      <c r="AV837" s="13" t="s">
        <v>85</v>
      </c>
      <c r="AW837" s="13" t="s">
        <v>32</v>
      </c>
      <c r="AX837" s="13" t="s">
        <v>77</v>
      </c>
      <c r="AY837" s="242" t="s">
        <v>142</v>
      </c>
    </row>
    <row r="838" s="14" customFormat="1">
      <c r="A838" s="14"/>
      <c r="B838" s="243"/>
      <c r="C838" s="244"/>
      <c r="D838" s="234" t="s">
        <v>153</v>
      </c>
      <c r="E838" s="245" t="s">
        <v>1</v>
      </c>
      <c r="F838" s="246" t="s">
        <v>85</v>
      </c>
      <c r="G838" s="244"/>
      <c r="H838" s="247">
        <v>1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153</v>
      </c>
      <c r="AU838" s="253" t="s">
        <v>151</v>
      </c>
      <c r="AV838" s="14" t="s">
        <v>151</v>
      </c>
      <c r="AW838" s="14" t="s">
        <v>32</v>
      </c>
      <c r="AX838" s="14" t="s">
        <v>85</v>
      </c>
      <c r="AY838" s="253" t="s">
        <v>142</v>
      </c>
    </row>
    <row r="839" s="2" customFormat="1" ht="24.15" customHeight="1">
      <c r="A839" s="39"/>
      <c r="B839" s="40"/>
      <c r="C839" s="276" t="s">
        <v>860</v>
      </c>
      <c r="D839" s="276" t="s">
        <v>384</v>
      </c>
      <c r="E839" s="277" t="s">
        <v>861</v>
      </c>
      <c r="F839" s="278" t="s">
        <v>862</v>
      </c>
      <c r="G839" s="279" t="s">
        <v>161</v>
      </c>
      <c r="H839" s="280">
        <v>4</v>
      </c>
      <c r="I839" s="281"/>
      <c r="J839" s="282">
        <f>ROUND(I839*H839,2)</f>
        <v>0</v>
      </c>
      <c r="K839" s="278" t="s">
        <v>149</v>
      </c>
      <c r="L839" s="283"/>
      <c r="M839" s="284" t="s">
        <v>1</v>
      </c>
      <c r="N839" s="285" t="s">
        <v>43</v>
      </c>
      <c r="O839" s="92"/>
      <c r="P839" s="228">
        <f>O839*H839</f>
        <v>0</v>
      </c>
      <c r="Q839" s="228">
        <v>0.022499999999999999</v>
      </c>
      <c r="R839" s="228">
        <f>Q839*H839</f>
        <v>0.089999999999999997</v>
      </c>
      <c r="S839" s="228">
        <v>0</v>
      </c>
      <c r="T839" s="229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0" t="s">
        <v>408</v>
      </c>
      <c r="AT839" s="230" t="s">
        <v>384</v>
      </c>
      <c r="AU839" s="230" t="s">
        <v>151</v>
      </c>
      <c r="AY839" s="18" t="s">
        <v>142</v>
      </c>
      <c r="BE839" s="231">
        <f>IF(N839="základní",J839,0)</f>
        <v>0</v>
      </c>
      <c r="BF839" s="231">
        <f>IF(N839="snížená",J839,0)</f>
        <v>0</v>
      </c>
      <c r="BG839" s="231">
        <f>IF(N839="zákl. přenesená",J839,0)</f>
        <v>0</v>
      </c>
      <c r="BH839" s="231">
        <f>IF(N839="sníž. přenesená",J839,0)</f>
        <v>0</v>
      </c>
      <c r="BI839" s="231">
        <f>IF(N839="nulová",J839,0)</f>
        <v>0</v>
      </c>
      <c r="BJ839" s="18" t="s">
        <v>151</v>
      </c>
      <c r="BK839" s="231">
        <f>ROUND(I839*H839,2)</f>
        <v>0</v>
      </c>
      <c r="BL839" s="18" t="s">
        <v>242</v>
      </c>
      <c r="BM839" s="230" t="s">
        <v>863</v>
      </c>
    </row>
    <row r="840" s="13" customFormat="1">
      <c r="A840" s="13"/>
      <c r="B840" s="232"/>
      <c r="C840" s="233"/>
      <c r="D840" s="234" t="s">
        <v>153</v>
      </c>
      <c r="E840" s="235" t="s">
        <v>1</v>
      </c>
      <c r="F840" s="236" t="s">
        <v>864</v>
      </c>
      <c r="G840" s="233"/>
      <c r="H840" s="235" t="s">
        <v>1</v>
      </c>
      <c r="I840" s="237"/>
      <c r="J840" s="233"/>
      <c r="K840" s="233"/>
      <c r="L840" s="238"/>
      <c r="M840" s="239"/>
      <c r="N840" s="240"/>
      <c r="O840" s="240"/>
      <c r="P840" s="240"/>
      <c r="Q840" s="240"/>
      <c r="R840" s="240"/>
      <c r="S840" s="240"/>
      <c r="T840" s="24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2" t="s">
        <v>153</v>
      </c>
      <c r="AU840" s="242" t="s">
        <v>151</v>
      </c>
      <c r="AV840" s="13" t="s">
        <v>85</v>
      </c>
      <c r="AW840" s="13" t="s">
        <v>32</v>
      </c>
      <c r="AX840" s="13" t="s">
        <v>77</v>
      </c>
      <c r="AY840" s="242" t="s">
        <v>142</v>
      </c>
    </row>
    <row r="841" s="14" customFormat="1">
      <c r="A841" s="14"/>
      <c r="B841" s="243"/>
      <c r="C841" s="244"/>
      <c r="D841" s="234" t="s">
        <v>153</v>
      </c>
      <c r="E841" s="245" t="s">
        <v>1</v>
      </c>
      <c r="F841" s="246" t="s">
        <v>151</v>
      </c>
      <c r="G841" s="244"/>
      <c r="H841" s="247">
        <v>2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153</v>
      </c>
      <c r="AU841" s="253" t="s">
        <v>151</v>
      </c>
      <c r="AV841" s="14" t="s">
        <v>151</v>
      </c>
      <c r="AW841" s="14" t="s">
        <v>32</v>
      </c>
      <c r="AX841" s="14" t="s">
        <v>77</v>
      </c>
      <c r="AY841" s="253" t="s">
        <v>142</v>
      </c>
    </row>
    <row r="842" s="13" customFormat="1">
      <c r="A842" s="13"/>
      <c r="B842" s="232"/>
      <c r="C842" s="233"/>
      <c r="D842" s="234" t="s">
        <v>153</v>
      </c>
      <c r="E842" s="235" t="s">
        <v>1</v>
      </c>
      <c r="F842" s="236" t="s">
        <v>865</v>
      </c>
      <c r="G842" s="233"/>
      <c r="H842" s="235" t="s">
        <v>1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153</v>
      </c>
      <c r="AU842" s="242" t="s">
        <v>151</v>
      </c>
      <c r="AV842" s="13" t="s">
        <v>85</v>
      </c>
      <c r="AW842" s="13" t="s">
        <v>32</v>
      </c>
      <c r="AX842" s="13" t="s">
        <v>77</v>
      </c>
      <c r="AY842" s="242" t="s">
        <v>142</v>
      </c>
    </row>
    <row r="843" s="14" customFormat="1">
      <c r="A843" s="14"/>
      <c r="B843" s="243"/>
      <c r="C843" s="244"/>
      <c r="D843" s="234" t="s">
        <v>153</v>
      </c>
      <c r="E843" s="245" t="s">
        <v>1</v>
      </c>
      <c r="F843" s="246" t="s">
        <v>151</v>
      </c>
      <c r="G843" s="244"/>
      <c r="H843" s="247">
        <v>2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153</v>
      </c>
      <c r="AU843" s="253" t="s">
        <v>151</v>
      </c>
      <c r="AV843" s="14" t="s">
        <v>151</v>
      </c>
      <c r="AW843" s="14" t="s">
        <v>32</v>
      </c>
      <c r="AX843" s="14" t="s">
        <v>77</v>
      </c>
      <c r="AY843" s="253" t="s">
        <v>142</v>
      </c>
    </row>
    <row r="844" s="15" customFormat="1">
      <c r="A844" s="15"/>
      <c r="B844" s="254"/>
      <c r="C844" s="255"/>
      <c r="D844" s="234" t="s">
        <v>153</v>
      </c>
      <c r="E844" s="256" t="s">
        <v>1</v>
      </c>
      <c r="F844" s="257" t="s">
        <v>158</v>
      </c>
      <c r="G844" s="255"/>
      <c r="H844" s="258">
        <v>4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4" t="s">
        <v>153</v>
      </c>
      <c r="AU844" s="264" t="s">
        <v>151</v>
      </c>
      <c r="AV844" s="15" t="s">
        <v>150</v>
      </c>
      <c r="AW844" s="15" t="s">
        <v>32</v>
      </c>
      <c r="AX844" s="15" t="s">
        <v>85</v>
      </c>
      <c r="AY844" s="264" t="s">
        <v>142</v>
      </c>
    </row>
    <row r="845" s="2" customFormat="1" ht="24.15" customHeight="1">
      <c r="A845" s="39"/>
      <c r="B845" s="40"/>
      <c r="C845" s="219" t="s">
        <v>866</v>
      </c>
      <c r="D845" s="219" t="s">
        <v>145</v>
      </c>
      <c r="E845" s="220" t="s">
        <v>867</v>
      </c>
      <c r="F845" s="221" t="s">
        <v>868</v>
      </c>
      <c r="G845" s="222" t="s">
        <v>161</v>
      </c>
      <c r="H845" s="223">
        <v>1</v>
      </c>
      <c r="I845" s="224"/>
      <c r="J845" s="225">
        <f>ROUND(I845*H845,2)</f>
        <v>0</v>
      </c>
      <c r="K845" s="221" t="s">
        <v>149</v>
      </c>
      <c r="L845" s="45"/>
      <c r="M845" s="226" t="s">
        <v>1</v>
      </c>
      <c r="N845" s="227" t="s">
        <v>43</v>
      </c>
      <c r="O845" s="92"/>
      <c r="P845" s="228">
        <f>O845*H845</f>
        <v>0</v>
      </c>
      <c r="Q845" s="228">
        <v>0</v>
      </c>
      <c r="R845" s="228">
        <f>Q845*H845</f>
        <v>0</v>
      </c>
      <c r="S845" s="228">
        <v>0</v>
      </c>
      <c r="T845" s="229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0" t="s">
        <v>242</v>
      </c>
      <c r="AT845" s="230" t="s">
        <v>145</v>
      </c>
      <c r="AU845" s="230" t="s">
        <v>151</v>
      </c>
      <c r="AY845" s="18" t="s">
        <v>142</v>
      </c>
      <c r="BE845" s="231">
        <f>IF(N845="základní",J845,0)</f>
        <v>0</v>
      </c>
      <c r="BF845" s="231">
        <f>IF(N845="snížená",J845,0)</f>
        <v>0</v>
      </c>
      <c r="BG845" s="231">
        <f>IF(N845="zákl. přenesená",J845,0)</f>
        <v>0</v>
      </c>
      <c r="BH845" s="231">
        <f>IF(N845="sníž. přenesená",J845,0)</f>
        <v>0</v>
      </c>
      <c r="BI845" s="231">
        <f>IF(N845="nulová",J845,0)</f>
        <v>0</v>
      </c>
      <c r="BJ845" s="18" t="s">
        <v>151</v>
      </c>
      <c r="BK845" s="231">
        <f>ROUND(I845*H845,2)</f>
        <v>0</v>
      </c>
      <c r="BL845" s="18" t="s">
        <v>242</v>
      </c>
      <c r="BM845" s="230" t="s">
        <v>869</v>
      </c>
    </row>
    <row r="846" s="13" customFormat="1">
      <c r="A846" s="13"/>
      <c r="B846" s="232"/>
      <c r="C846" s="233"/>
      <c r="D846" s="234" t="s">
        <v>153</v>
      </c>
      <c r="E846" s="235" t="s">
        <v>1</v>
      </c>
      <c r="F846" s="236" t="s">
        <v>870</v>
      </c>
      <c r="G846" s="233"/>
      <c r="H846" s="235" t="s">
        <v>1</v>
      </c>
      <c r="I846" s="237"/>
      <c r="J846" s="233"/>
      <c r="K846" s="233"/>
      <c r="L846" s="238"/>
      <c r="M846" s="239"/>
      <c r="N846" s="240"/>
      <c r="O846" s="240"/>
      <c r="P846" s="240"/>
      <c r="Q846" s="240"/>
      <c r="R846" s="240"/>
      <c r="S846" s="240"/>
      <c r="T846" s="24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2" t="s">
        <v>153</v>
      </c>
      <c r="AU846" s="242" t="s">
        <v>151</v>
      </c>
      <c r="AV846" s="13" t="s">
        <v>85</v>
      </c>
      <c r="AW846" s="13" t="s">
        <v>32</v>
      </c>
      <c r="AX846" s="13" t="s">
        <v>77</v>
      </c>
      <c r="AY846" s="242" t="s">
        <v>142</v>
      </c>
    </row>
    <row r="847" s="14" customFormat="1">
      <c r="A847" s="14"/>
      <c r="B847" s="243"/>
      <c r="C847" s="244"/>
      <c r="D847" s="234" t="s">
        <v>153</v>
      </c>
      <c r="E847" s="245" t="s">
        <v>1</v>
      </c>
      <c r="F847" s="246" t="s">
        <v>85</v>
      </c>
      <c r="G847" s="244"/>
      <c r="H847" s="247">
        <v>1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153</v>
      </c>
      <c r="AU847" s="253" t="s">
        <v>151</v>
      </c>
      <c r="AV847" s="14" t="s">
        <v>151</v>
      </c>
      <c r="AW847" s="14" t="s">
        <v>32</v>
      </c>
      <c r="AX847" s="14" t="s">
        <v>85</v>
      </c>
      <c r="AY847" s="253" t="s">
        <v>142</v>
      </c>
    </row>
    <row r="848" s="2" customFormat="1" ht="24.15" customHeight="1">
      <c r="A848" s="39"/>
      <c r="B848" s="40"/>
      <c r="C848" s="276" t="s">
        <v>871</v>
      </c>
      <c r="D848" s="276" t="s">
        <v>384</v>
      </c>
      <c r="E848" s="277" t="s">
        <v>872</v>
      </c>
      <c r="F848" s="278" t="s">
        <v>873</v>
      </c>
      <c r="G848" s="279" t="s">
        <v>161</v>
      </c>
      <c r="H848" s="280">
        <v>1</v>
      </c>
      <c r="I848" s="281"/>
      <c r="J848" s="282">
        <f>ROUND(I848*H848,2)</f>
        <v>0</v>
      </c>
      <c r="K848" s="278" t="s">
        <v>149</v>
      </c>
      <c r="L848" s="283"/>
      <c r="M848" s="284" t="s">
        <v>1</v>
      </c>
      <c r="N848" s="285" t="s">
        <v>43</v>
      </c>
      <c r="O848" s="92"/>
      <c r="P848" s="228">
        <f>O848*H848</f>
        <v>0</v>
      </c>
      <c r="Q848" s="228">
        <v>0.042999999999999997</v>
      </c>
      <c r="R848" s="228">
        <f>Q848*H848</f>
        <v>0.042999999999999997</v>
      </c>
      <c r="S848" s="228">
        <v>0</v>
      </c>
      <c r="T848" s="229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0" t="s">
        <v>408</v>
      </c>
      <c r="AT848" s="230" t="s">
        <v>384</v>
      </c>
      <c r="AU848" s="230" t="s">
        <v>151</v>
      </c>
      <c r="AY848" s="18" t="s">
        <v>142</v>
      </c>
      <c r="BE848" s="231">
        <f>IF(N848="základní",J848,0)</f>
        <v>0</v>
      </c>
      <c r="BF848" s="231">
        <f>IF(N848="snížená",J848,0)</f>
        <v>0</v>
      </c>
      <c r="BG848" s="231">
        <f>IF(N848="zákl. přenesená",J848,0)</f>
        <v>0</v>
      </c>
      <c r="BH848" s="231">
        <f>IF(N848="sníž. přenesená",J848,0)</f>
        <v>0</v>
      </c>
      <c r="BI848" s="231">
        <f>IF(N848="nulová",J848,0)</f>
        <v>0</v>
      </c>
      <c r="BJ848" s="18" t="s">
        <v>151</v>
      </c>
      <c r="BK848" s="231">
        <f>ROUND(I848*H848,2)</f>
        <v>0</v>
      </c>
      <c r="BL848" s="18" t="s">
        <v>242</v>
      </c>
      <c r="BM848" s="230" t="s">
        <v>874</v>
      </c>
    </row>
    <row r="849" s="2" customFormat="1" ht="24.15" customHeight="1">
      <c r="A849" s="39"/>
      <c r="B849" s="40"/>
      <c r="C849" s="219" t="s">
        <v>875</v>
      </c>
      <c r="D849" s="219" t="s">
        <v>145</v>
      </c>
      <c r="E849" s="220" t="s">
        <v>876</v>
      </c>
      <c r="F849" s="221" t="s">
        <v>877</v>
      </c>
      <c r="G849" s="222" t="s">
        <v>161</v>
      </c>
      <c r="H849" s="223">
        <v>1</v>
      </c>
      <c r="I849" s="224"/>
      <c r="J849" s="225">
        <f>ROUND(I849*H849,2)</f>
        <v>0</v>
      </c>
      <c r="K849" s="221" t="s">
        <v>149</v>
      </c>
      <c r="L849" s="45"/>
      <c r="M849" s="226" t="s">
        <v>1</v>
      </c>
      <c r="N849" s="227" t="s">
        <v>43</v>
      </c>
      <c r="O849" s="92"/>
      <c r="P849" s="228">
        <f>O849*H849</f>
        <v>0</v>
      </c>
      <c r="Q849" s="228">
        <v>0</v>
      </c>
      <c r="R849" s="228">
        <f>Q849*H849</f>
        <v>0</v>
      </c>
      <c r="S849" s="228">
        <v>0</v>
      </c>
      <c r="T849" s="22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0" t="s">
        <v>242</v>
      </c>
      <c r="AT849" s="230" t="s">
        <v>145</v>
      </c>
      <c r="AU849" s="230" t="s">
        <v>151</v>
      </c>
      <c r="AY849" s="18" t="s">
        <v>142</v>
      </c>
      <c r="BE849" s="231">
        <f>IF(N849="základní",J849,0)</f>
        <v>0</v>
      </c>
      <c r="BF849" s="231">
        <f>IF(N849="snížená",J849,0)</f>
        <v>0</v>
      </c>
      <c r="BG849" s="231">
        <f>IF(N849="zákl. přenesená",J849,0)</f>
        <v>0</v>
      </c>
      <c r="BH849" s="231">
        <f>IF(N849="sníž. přenesená",J849,0)</f>
        <v>0</v>
      </c>
      <c r="BI849" s="231">
        <f>IF(N849="nulová",J849,0)</f>
        <v>0</v>
      </c>
      <c r="BJ849" s="18" t="s">
        <v>151</v>
      </c>
      <c r="BK849" s="231">
        <f>ROUND(I849*H849,2)</f>
        <v>0</v>
      </c>
      <c r="BL849" s="18" t="s">
        <v>242</v>
      </c>
      <c r="BM849" s="230" t="s">
        <v>878</v>
      </c>
    </row>
    <row r="850" s="13" customFormat="1">
      <c r="A850" s="13"/>
      <c r="B850" s="232"/>
      <c r="C850" s="233"/>
      <c r="D850" s="234" t="s">
        <v>153</v>
      </c>
      <c r="E850" s="235" t="s">
        <v>1</v>
      </c>
      <c r="F850" s="236" t="s">
        <v>879</v>
      </c>
      <c r="G850" s="233"/>
      <c r="H850" s="235" t="s">
        <v>1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2" t="s">
        <v>153</v>
      </c>
      <c r="AU850" s="242" t="s">
        <v>151</v>
      </c>
      <c r="AV850" s="13" t="s">
        <v>85</v>
      </c>
      <c r="AW850" s="13" t="s">
        <v>32</v>
      </c>
      <c r="AX850" s="13" t="s">
        <v>77</v>
      </c>
      <c r="AY850" s="242" t="s">
        <v>142</v>
      </c>
    </row>
    <row r="851" s="14" customFormat="1">
      <c r="A851" s="14"/>
      <c r="B851" s="243"/>
      <c r="C851" s="244"/>
      <c r="D851" s="234" t="s">
        <v>153</v>
      </c>
      <c r="E851" s="245" t="s">
        <v>1</v>
      </c>
      <c r="F851" s="246" t="s">
        <v>85</v>
      </c>
      <c r="G851" s="244"/>
      <c r="H851" s="247">
        <v>1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153</v>
      </c>
      <c r="AU851" s="253" t="s">
        <v>151</v>
      </c>
      <c r="AV851" s="14" t="s">
        <v>151</v>
      </c>
      <c r="AW851" s="14" t="s">
        <v>32</v>
      </c>
      <c r="AX851" s="14" t="s">
        <v>85</v>
      </c>
      <c r="AY851" s="253" t="s">
        <v>142</v>
      </c>
    </row>
    <row r="852" s="2" customFormat="1" ht="24.15" customHeight="1">
      <c r="A852" s="39"/>
      <c r="B852" s="40"/>
      <c r="C852" s="276" t="s">
        <v>880</v>
      </c>
      <c r="D852" s="276" t="s">
        <v>384</v>
      </c>
      <c r="E852" s="277" t="s">
        <v>881</v>
      </c>
      <c r="F852" s="278" t="s">
        <v>882</v>
      </c>
      <c r="G852" s="279" t="s">
        <v>161</v>
      </c>
      <c r="H852" s="280">
        <v>1</v>
      </c>
      <c r="I852" s="281"/>
      <c r="J852" s="282">
        <f>ROUND(I852*H852,2)</f>
        <v>0</v>
      </c>
      <c r="K852" s="278" t="s">
        <v>149</v>
      </c>
      <c r="L852" s="283"/>
      <c r="M852" s="284" t="s">
        <v>1</v>
      </c>
      <c r="N852" s="285" t="s">
        <v>43</v>
      </c>
      <c r="O852" s="92"/>
      <c r="P852" s="228">
        <f>O852*H852</f>
        <v>0</v>
      </c>
      <c r="Q852" s="228">
        <v>0.051999999999999998</v>
      </c>
      <c r="R852" s="228">
        <f>Q852*H852</f>
        <v>0.051999999999999998</v>
      </c>
      <c r="S852" s="228">
        <v>0</v>
      </c>
      <c r="T852" s="229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0" t="s">
        <v>408</v>
      </c>
      <c r="AT852" s="230" t="s">
        <v>384</v>
      </c>
      <c r="AU852" s="230" t="s">
        <v>151</v>
      </c>
      <c r="AY852" s="18" t="s">
        <v>142</v>
      </c>
      <c r="BE852" s="231">
        <f>IF(N852="základní",J852,0)</f>
        <v>0</v>
      </c>
      <c r="BF852" s="231">
        <f>IF(N852="snížená",J852,0)</f>
        <v>0</v>
      </c>
      <c r="BG852" s="231">
        <f>IF(N852="zákl. přenesená",J852,0)</f>
        <v>0</v>
      </c>
      <c r="BH852" s="231">
        <f>IF(N852="sníž. přenesená",J852,0)</f>
        <v>0</v>
      </c>
      <c r="BI852" s="231">
        <f>IF(N852="nulová",J852,0)</f>
        <v>0</v>
      </c>
      <c r="BJ852" s="18" t="s">
        <v>151</v>
      </c>
      <c r="BK852" s="231">
        <f>ROUND(I852*H852,2)</f>
        <v>0</v>
      </c>
      <c r="BL852" s="18" t="s">
        <v>242</v>
      </c>
      <c r="BM852" s="230" t="s">
        <v>883</v>
      </c>
    </row>
    <row r="853" s="2" customFormat="1" ht="33" customHeight="1">
      <c r="A853" s="39"/>
      <c r="B853" s="40"/>
      <c r="C853" s="219" t="s">
        <v>884</v>
      </c>
      <c r="D853" s="219" t="s">
        <v>145</v>
      </c>
      <c r="E853" s="220" t="s">
        <v>885</v>
      </c>
      <c r="F853" s="221" t="s">
        <v>886</v>
      </c>
      <c r="G853" s="222" t="s">
        <v>161</v>
      </c>
      <c r="H853" s="223">
        <v>1</v>
      </c>
      <c r="I853" s="224"/>
      <c r="J853" s="225">
        <f>ROUND(I853*H853,2)</f>
        <v>0</v>
      </c>
      <c r="K853" s="221" t="s">
        <v>149</v>
      </c>
      <c r="L853" s="45"/>
      <c r="M853" s="226" t="s">
        <v>1</v>
      </c>
      <c r="N853" s="227" t="s">
        <v>43</v>
      </c>
      <c r="O853" s="92"/>
      <c r="P853" s="228">
        <f>O853*H853</f>
        <v>0</v>
      </c>
      <c r="Q853" s="228">
        <v>0</v>
      </c>
      <c r="R853" s="228">
        <f>Q853*H853</f>
        <v>0</v>
      </c>
      <c r="S853" s="228">
        <v>0</v>
      </c>
      <c r="T853" s="229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30" t="s">
        <v>242</v>
      </c>
      <c r="AT853" s="230" t="s">
        <v>145</v>
      </c>
      <c r="AU853" s="230" t="s">
        <v>151</v>
      </c>
      <c r="AY853" s="18" t="s">
        <v>142</v>
      </c>
      <c r="BE853" s="231">
        <f>IF(N853="základní",J853,0)</f>
        <v>0</v>
      </c>
      <c r="BF853" s="231">
        <f>IF(N853="snížená",J853,0)</f>
        <v>0</v>
      </c>
      <c r="BG853" s="231">
        <f>IF(N853="zákl. přenesená",J853,0)</f>
        <v>0</v>
      </c>
      <c r="BH853" s="231">
        <f>IF(N853="sníž. přenesená",J853,0)</f>
        <v>0</v>
      </c>
      <c r="BI853" s="231">
        <f>IF(N853="nulová",J853,0)</f>
        <v>0</v>
      </c>
      <c r="BJ853" s="18" t="s">
        <v>151</v>
      </c>
      <c r="BK853" s="231">
        <f>ROUND(I853*H853,2)</f>
        <v>0</v>
      </c>
      <c r="BL853" s="18" t="s">
        <v>242</v>
      </c>
      <c r="BM853" s="230" t="s">
        <v>887</v>
      </c>
    </row>
    <row r="854" s="13" customFormat="1">
      <c r="A854" s="13"/>
      <c r="B854" s="232"/>
      <c r="C854" s="233"/>
      <c r="D854" s="234" t="s">
        <v>153</v>
      </c>
      <c r="E854" s="235" t="s">
        <v>1</v>
      </c>
      <c r="F854" s="236" t="s">
        <v>888</v>
      </c>
      <c r="G854" s="233"/>
      <c r="H854" s="235" t="s">
        <v>1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153</v>
      </c>
      <c r="AU854" s="242" t="s">
        <v>151</v>
      </c>
      <c r="AV854" s="13" t="s">
        <v>85</v>
      </c>
      <c r="AW854" s="13" t="s">
        <v>32</v>
      </c>
      <c r="AX854" s="13" t="s">
        <v>77</v>
      </c>
      <c r="AY854" s="242" t="s">
        <v>142</v>
      </c>
    </row>
    <row r="855" s="14" customFormat="1">
      <c r="A855" s="14"/>
      <c r="B855" s="243"/>
      <c r="C855" s="244"/>
      <c r="D855" s="234" t="s">
        <v>153</v>
      </c>
      <c r="E855" s="245" t="s">
        <v>1</v>
      </c>
      <c r="F855" s="246" t="s">
        <v>85</v>
      </c>
      <c r="G855" s="244"/>
      <c r="H855" s="247">
        <v>1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153</v>
      </c>
      <c r="AU855" s="253" t="s">
        <v>151</v>
      </c>
      <c r="AV855" s="14" t="s">
        <v>151</v>
      </c>
      <c r="AW855" s="14" t="s">
        <v>32</v>
      </c>
      <c r="AX855" s="14" t="s">
        <v>85</v>
      </c>
      <c r="AY855" s="253" t="s">
        <v>142</v>
      </c>
    </row>
    <row r="856" s="2" customFormat="1" ht="24.15" customHeight="1">
      <c r="A856" s="39"/>
      <c r="B856" s="40"/>
      <c r="C856" s="276" t="s">
        <v>290</v>
      </c>
      <c r="D856" s="276" t="s">
        <v>384</v>
      </c>
      <c r="E856" s="277" t="s">
        <v>889</v>
      </c>
      <c r="F856" s="278" t="s">
        <v>890</v>
      </c>
      <c r="G856" s="279" t="s">
        <v>161</v>
      </c>
      <c r="H856" s="280">
        <v>1</v>
      </c>
      <c r="I856" s="281"/>
      <c r="J856" s="282">
        <f>ROUND(I856*H856,2)</f>
        <v>0</v>
      </c>
      <c r="K856" s="278" t="s">
        <v>1</v>
      </c>
      <c r="L856" s="283"/>
      <c r="M856" s="284" t="s">
        <v>1</v>
      </c>
      <c r="N856" s="285" t="s">
        <v>43</v>
      </c>
      <c r="O856" s="92"/>
      <c r="P856" s="228">
        <f>O856*H856</f>
        <v>0</v>
      </c>
      <c r="Q856" s="228">
        <v>0.060999999999999999</v>
      </c>
      <c r="R856" s="228">
        <f>Q856*H856</f>
        <v>0.060999999999999999</v>
      </c>
      <c r="S856" s="228">
        <v>0</v>
      </c>
      <c r="T856" s="229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30" t="s">
        <v>408</v>
      </c>
      <c r="AT856" s="230" t="s">
        <v>384</v>
      </c>
      <c r="AU856" s="230" t="s">
        <v>151</v>
      </c>
      <c r="AY856" s="18" t="s">
        <v>142</v>
      </c>
      <c r="BE856" s="231">
        <f>IF(N856="základní",J856,0)</f>
        <v>0</v>
      </c>
      <c r="BF856" s="231">
        <f>IF(N856="snížená",J856,0)</f>
        <v>0</v>
      </c>
      <c r="BG856" s="231">
        <f>IF(N856="zákl. přenesená",J856,0)</f>
        <v>0</v>
      </c>
      <c r="BH856" s="231">
        <f>IF(N856="sníž. přenesená",J856,0)</f>
        <v>0</v>
      </c>
      <c r="BI856" s="231">
        <f>IF(N856="nulová",J856,0)</f>
        <v>0</v>
      </c>
      <c r="BJ856" s="18" t="s">
        <v>151</v>
      </c>
      <c r="BK856" s="231">
        <f>ROUND(I856*H856,2)</f>
        <v>0</v>
      </c>
      <c r="BL856" s="18" t="s">
        <v>242</v>
      </c>
      <c r="BM856" s="230" t="s">
        <v>891</v>
      </c>
    </row>
    <row r="857" s="2" customFormat="1" ht="24.15" customHeight="1">
      <c r="A857" s="39"/>
      <c r="B857" s="40"/>
      <c r="C857" s="219" t="s">
        <v>892</v>
      </c>
      <c r="D857" s="219" t="s">
        <v>145</v>
      </c>
      <c r="E857" s="220" t="s">
        <v>893</v>
      </c>
      <c r="F857" s="221" t="s">
        <v>894</v>
      </c>
      <c r="G857" s="222" t="s">
        <v>161</v>
      </c>
      <c r="H857" s="223">
        <v>15</v>
      </c>
      <c r="I857" s="224"/>
      <c r="J857" s="225">
        <f>ROUND(I857*H857,2)</f>
        <v>0</v>
      </c>
      <c r="K857" s="221" t="s">
        <v>149</v>
      </c>
      <c r="L857" s="45"/>
      <c r="M857" s="226" t="s">
        <v>1</v>
      </c>
      <c r="N857" s="227" t="s">
        <v>43</v>
      </c>
      <c r="O857" s="92"/>
      <c r="P857" s="228">
        <f>O857*H857</f>
        <v>0</v>
      </c>
      <c r="Q857" s="228">
        <v>0</v>
      </c>
      <c r="R857" s="228">
        <f>Q857*H857</f>
        <v>0</v>
      </c>
      <c r="S857" s="228">
        <v>0</v>
      </c>
      <c r="T857" s="22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0" t="s">
        <v>242</v>
      </c>
      <c r="AT857" s="230" t="s">
        <v>145</v>
      </c>
      <c r="AU857" s="230" t="s">
        <v>151</v>
      </c>
      <c r="AY857" s="18" t="s">
        <v>142</v>
      </c>
      <c r="BE857" s="231">
        <f>IF(N857="základní",J857,0)</f>
        <v>0</v>
      </c>
      <c r="BF857" s="231">
        <f>IF(N857="snížená",J857,0)</f>
        <v>0</v>
      </c>
      <c r="BG857" s="231">
        <f>IF(N857="zákl. přenesená",J857,0)</f>
        <v>0</v>
      </c>
      <c r="BH857" s="231">
        <f>IF(N857="sníž. přenesená",J857,0)</f>
        <v>0</v>
      </c>
      <c r="BI857" s="231">
        <f>IF(N857="nulová",J857,0)</f>
        <v>0</v>
      </c>
      <c r="BJ857" s="18" t="s">
        <v>151</v>
      </c>
      <c r="BK857" s="231">
        <f>ROUND(I857*H857,2)</f>
        <v>0</v>
      </c>
      <c r="BL857" s="18" t="s">
        <v>242</v>
      </c>
      <c r="BM857" s="230" t="s">
        <v>895</v>
      </c>
    </row>
    <row r="858" s="14" customFormat="1">
      <c r="A858" s="14"/>
      <c r="B858" s="243"/>
      <c r="C858" s="244"/>
      <c r="D858" s="234" t="s">
        <v>153</v>
      </c>
      <c r="E858" s="245" t="s">
        <v>1</v>
      </c>
      <c r="F858" s="246" t="s">
        <v>896</v>
      </c>
      <c r="G858" s="244"/>
      <c r="H858" s="247">
        <v>15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153</v>
      </c>
      <c r="AU858" s="253" t="s">
        <v>151</v>
      </c>
      <c r="AV858" s="14" t="s">
        <v>151</v>
      </c>
      <c r="AW858" s="14" t="s">
        <v>32</v>
      </c>
      <c r="AX858" s="14" t="s">
        <v>85</v>
      </c>
      <c r="AY858" s="253" t="s">
        <v>142</v>
      </c>
    </row>
    <row r="859" s="2" customFormat="1" ht="16.5" customHeight="1">
      <c r="A859" s="39"/>
      <c r="B859" s="40"/>
      <c r="C859" s="276" t="s">
        <v>897</v>
      </c>
      <c r="D859" s="276" t="s">
        <v>384</v>
      </c>
      <c r="E859" s="277" t="s">
        <v>898</v>
      </c>
      <c r="F859" s="278" t="s">
        <v>899</v>
      </c>
      <c r="G859" s="279" t="s">
        <v>161</v>
      </c>
      <c r="H859" s="280">
        <v>15</v>
      </c>
      <c r="I859" s="281"/>
      <c r="J859" s="282">
        <f>ROUND(I859*H859,2)</f>
        <v>0</v>
      </c>
      <c r="K859" s="278" t="s">
        <v>149</v>
      </c>
      <c r="L859" s="283"/>
      <c r="M859" s="284" t="s">
        <v>1</v>
      </c>
      <c r="N859" s="285" t="s">
        <v>43</v>
      </c>
      <c r="O859" s="92"/>
      <c r="P859" s="228">
        <f>O859*H859</f>
        <v>0</v>
      </c>
      <c r="Q859" s="228">
        <v>0.0032000000000000002</v>
      </c>
      <c r="R859" s="228">
        <f>Q859*H859</f>
        <v>0.048000000000000001</v>
      </c>
      <c r="S859" s="228">
        <v>0</v>
      </c>
      <c r="T859" s="229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0" t="s">
        <v>408</v>
      </c>
      <c r="AT859" s="230" t="s">
        <v>384</v>
      </c>
      <c r="AU859" s="230" t="s">
        <v>151</v>
      </c>
      <c r="AY859" s="18" t="s">
        <v>142</v>
      </c>
      <c r="BE859" s="231">
        <f>IF(N859="základní",J859,0)</f>
        <v>0</v>
      </c>
      <c r="BF859" s="231">
        <f>IF(N859="snížená",J859,0)</f>
        <v>0</v>
      </c>
      <c r="BG859" s="231">
        <f>IF(N859="zákl. přenesená",J859,0)</f>
        <v>0</v>
      </c>
      <c r="BH859" s="231">
        <f>IF(N859="sníž. přenesená",J859,0)</f>
        <v>0</v>
      </c>
      <c r="BI859" s="231">
        <f>IF(N859="nulová",J859,0)</f>
        <v>0</v>
      </c>
      <c r="BJ859" s="18" t="s">
        <v>151</v>
      </c>
      <c r="BK859" s="231">
        <f>ROUND(I859*H859,2)</f>
        <v>0</v>
      </c>
      <c r="BL859" s="18" t="s">
        <v>242</v>
      </c>
      <c r="BM859" s="230" t="s">
        <v>900</v>
      </c>
    </row>
    <row r="860" s="2" customFormat="1" ht="16.5" customHeight="1">
      <c r="A860" s="39"/>
      <c r="B860" s="40"/>
      <c r="C860" s="219" t="s">
        <v>901</v>
      </c>
      <c r="D860" s="219" t="s">
        <v>145</v>
      </c>
      <c r="E860" s="220" t="s">
        <v>902</v>
      </c>
      <c r="F860" s="221" t="s">
        <v>903</v>
      </c>
      <c r="G860" s="222" t="s">
        <v>161</v>
      </c>
      <c r="H860" s="223">
        <v>71</v>
      </c>
      <c r="I860" s="224"/>
      <c r="J860" s="225">
        <f>ROUND(I860*H860,2)</f>
        <v>0</v>
      </c>
      <c r="K860" s="221" t="s">
        <v>149</v>
      </c>
      <c r="L860" s="45"/>
      <c r="M860" s="226" t="s">
        <v>1</v>
      </c>
      <c r="N860" s="227" t="s">
        <v>43</v>
      </c>
      <c r="O860" s="92"/>
      <c r="P860" s="228">
        <f>O860*H860</f>
        <v>0</v>
      </c>
      <c r="Q860" s="228">
        <v>0</v>
      </c>
      <c r="R860" s="228">
        <f>Q860*H860</f>
        <v>0</v>
      </c>
      <c r="S860" s="228">
        <v>0</v>
      </c>
      <c r="T860" s="229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0" t="s">
        <v>242</v>
      </c>
      <c r="AT860" s="230" t="s">
        <v>145</v>
      </c>
      <c r="AU860" s="230" t="s">
        <v>151</v>
      </c>
      <c r="AY860" s="18" t="s">
        <v>142</v>
      </c>
      <c r="BE860" s="231">
        <f>IF(N860="základní",J860,0)</f>
        <v>0</v>
      </c>
      <c r="BF860" s="231">
        <f>IF(N860="snížená",J860,0)</f>
        <v>0</v>
      </c>
      <c r="BG860" s="231">
        <f>IF(N860="zákl. přenesená",J860,0)</f>
        <v>0</v>
      </c>
      <c r="BH860" s="231">
        <f>IF(N860="sníž. přenesená",J860,0)</f>
        <v>0</v>
      </c>
      <c r="BI860" s="231">
        <f>IF(N860="nulová",J860,0)</f>
        <v>0</v>
      </c>
      <c r="BJ860" s="18" t="s">
        <v>151</v>
      </c>
      <c r="BK860" s="231">
        <f>ROUND(I860*H860,2)</f>
        <v>0</v>
      </c>
      <c r="BL860" s="18" t="s">
        <v>242</v>
      </c>
      <c r="BM860" s="230" t="s">
        <v>904</v>
      </c>
    </row>
    <row r="861" s="2" customFormat="1" ht="16.5" customHeight="1">
      <c r="A861" s="39"/>
      <c r="B861" s="40"/>
      <c r="C861" s="276" t="s">
        <v>905</v>
      </c>
      <c r="D861" s="276" t="s">
        <v>384</v>
      </c>
      <c r="E861" s="277" t="s">
        <v>906</v>
      </c>
      <c r="F861" s="278" t="s">
        <v>907</v>
      </c>
      <c r="G861" s="279" t="s">
        <v>161</v>
      </c>
      <c r="H861" s="280">
        <v>56</v>
      </c>
      <c r="I861" s="281"/>
      <c r="J861" s="282">
        <f>ROUND(I861*H861,2)</f>
        <v>0</v>
      </c>
      <c r="K861" s="278" t="s">
        <v>149</v>
      </c>
      <c r="L861" s="283"/>
      <c r="M861" s="284" t="s">
        <v>1</v>
      </c>
      <c r="N861" s="285" t="s">
        <v>43</v>
      </c>
      <c r="O861" s="92"/>
      <c r="P861" s="228">
        <f>O861*H861</f>
        <v>0</v>
      </c>
      <c r="Q861" s="228">
        <v>0.00014999999999999999</v>
      </c>
      <c r="R861" s="228">
        <f>Q861*H861</f>
        <v>0.0083999999999999995</v>
      </c>
      <c r="S861" s="228">
        <v>0</v>
      </c>
      <c r="T861" s="229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30" t="s">
        <v>408</v>
      </c>
      <c r="AT861" s="230" t="s">
        <v>384</v>
      </c>
      <c r="AU861" s="230" t="s">
        <v>151</v>
      </c>
      <c r="AY861" s="18" t="s">
        <v>142</v>
      </c>
      <c r="BE861" s="231">
        <f>IF(N861="základní",J861,0)</f>
        <v>0</v>
      </c>
      <c r="BF861" s="231">
        <f>IF(N861="snížená",J861,0)</f>
        <v>0</v>
      </c>
      <c r="BG861" s="231">
        <f>IF(N861="zákl. přenesená",J861,0)</f>
        <v>0</v>
      </c>
      <c r="BH861" s="231">
        <f>IF(N861="sníž. přenesená",J861,0)</f>
        <v>0</v>
      </c>
      <c r="BI861" s="231">
        <f>IF(N861="nulová",J861,0)</f>
        <v>0</v>
      </c>
      <c r="BJ861" s="18" t="s">
        <v>151</v>
      </c>
      <c r="BK861" s="231">
        <f>ROUND(I861*H861,2)</f>
        <v>0</v>
      </c>
      <c r="BL861" s="18" t="s">
        <v>242</v>
      </c>
      <c r="BM861" s="230" t="s">
        <v>908</v>
      </c>
    </row>
    <row r="862" s="14" customFormat="1">
      <c r="A862" s="14"/>
      <c r="B862" s="243"/>
      <c r="C862" s="244"/>
      <c r="D862" s="234" t="s">
        <v>153</v>
      </c>
      <c r="E862" s="245" t="s">
        <v>1</v>
      </c>
      <c r="F862" s="246" t="s">
        <v>550</v>
      </c>
      <c r="G862" s="244"/>
      <c r="H862" s="247">
        <v>56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153</v>
      </c>
      <c r="AU862" s="253" t="s">
        <v>151</v>
      </c>
      <c r="AV862" s="14" t="s">
        <v>151</v>
      </c>
      <c r="AW862" s="14" t="s">
        <v>32</v>
      </c>
      <c r="AX862" s="14" t="s">
        <v>85</v>
      </c>
      <c r="AY862" s="253" t="s">
        <v>142</v>
      </c>
    </row>
    <row r="863" s="2" customFormat="1" ht="16.5" customHeight="1">
      <c r="A863" s="39"/>
      <c r="B863" s="40"/>
      <c r="C863" s="276" t="s">
        <v>909</v>
      </c>
      <c r="D863" s="276" t="s">
        <v>384</v>
      </c>
      <c r="E863" s="277" t="s">
        <v>910</v>
      </c>
      <c r="F863" s="278" t="s">
        <v>911</v>
      </c>
      <c r="G863" s="279" t="s">
        <v>161</v>
      </c>
      <c r="H863" s="280">
        <v>15</v>
      </c>
      <c r="I863" s="281"/>
      <c r="J863" s="282">
        <f>ROUND(I863*H863,2)</f>
        <v>0</v>
      </c>
      <c r="K863" s="278" t="s">
        <v>149</v>
      </c>
      <c r="L863" s="283"/>
      <c r="M863" s="284" t="s">
        <v>1</v>
      </c>
      <c r="N863" s="285" t="s">
        <v>43</v>
      </c>
      <c r="O863" s="92"/>
      <c r="P863" s="228">
        <f>O863*H863</f>
        <v>0</v>
      </c>
      <c r="Q863" s="228">
        <v>0.00014999999999999999</v>
      </c>
      <c r="R863" s="228">
        <f>Q863*H863</f>
        <v>0.0022499999999999998</v>
      </c>
      <c r="S863" s="228">
        <v>0</v>
      </c>
      <c r="T863" s="229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0" t="s">
        <v>408</v>
      </c>
      <c r="AT863" s="230" t="s">
        <v>384</v>
      </c>
      <c r="AU863" s="230" t="s">
        <v>151</v>
      </c>
      <c r="AY863" s="18" t="s">
        <v>142</v>
      </c>
      <c r="BE863" s="231">
        <f>IF(N863="základní",J863,0)</f>
        <v>0</v>
      </c>
      <c r="BF863" s="231">
        <f>IF(N863="snížená",J863,0)</f>
        <v>0</v>
      </c>
      <c r="BG863" s="231">
        <f>IF(N863="zákl. přenesená",J863,0)</f>
        <v>0</v>
      </c>
      <c r="BH863" s="231">
        <f>IF(N863="sníž. přenesená",J863,0)</f>
        <v>0</v>
      </c>
      <c r="BI863" s="231">
        <f>IF(N863="nulová",J863,0)</f>
        <v>0</v>
      </c>
      <c r="BJ863" s="18" t="s">
        <v>151</v>
      </c>
      <c r="BK863" s="231">
        <f>ROUND(I863*H863,2)</f>
        <v>0</v>
      </c>
      <c r="BL863" s="18" t="s">
        <v>242</v>
      </c>
      <c r="BM863" s="230" t="s">
        <v>912</v>
      </c>
    </row>
    <row r="864" s="14" customFormat="1">
      <c r="A864" s="14"/>
      <c r="B864" s="243"/>
      <c r="C864" s="244"/>
      <c r="D864" s="234" t="s">
        <v>153</v>
      </c>
      <c r="E864" s="245" t="s">
        <v>1</v>
      </c>
      <c r="F864" s="246" t="s">
        <v>913</v>
      </c>
      <c r="G864" s="244"/>
      <c r="H864" s="247">
        <v>15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153</v>
      </c>
      <c r="AU864" s="253" t="s">
        <v>151</v>
      </c>
      <c r="AV864" s="14" t="s">
        <v>151</v>
      </c>
      <c r="AW864" s="14" t="s">
        <v>32</v>
      </c>
      <c r="AX864" s="14" t="s">
        <v>85</v>
      </c>
      <c r="AY864" s="253" t="s">
        <v>142</v>
      </c>
    </row>
    <row r="865" s="2" customFormat="1" ht="16.5" customHeight="1">
      <c r="A865" s="39"/>
      <c r="B865" s="40"/>
      <c r="C865" s="276" t="s">
        <v>914</v>
      </c>
      <c r="D865" s="276" t="s">
        <v>384</v>
      </c>
      <c r="E865" s="277" t="s">
        <v>915</v>
      </c>
      <c r="F865" s="278" t="s">
        <v>916</v>
      </c>
      <c r="G865" s="279" t="s">
        <v>161</v>
      </c>
      <c r="H865" s="280">
        <v>56</v>
      </c>
      <c r="I865" s="281"/>
      <c r="J865" s="282">
        <f>ROUND(I865*H865,2)</f>
        <v>0</v>
      </c>
      <c r="K865" s="278" t="s">
        <v>149</v>
      </c>
      <c r="L865" s="283"/>
      <c r="M865" s="284" t="s">
        <v>1</v>
      </c>
      <c r="N865" s="285" t="s">
        <v>43</v>
      </c>
      <c r="O865" s="92"/>
      <c r="P865" s="228">
        <f>O865*H865</f>
        <v>0</v>
      </c>
      <c r="Q865" s="228">
        <v>0.00014999999999999999</v>
      </c>
      <c r="R865" s="228">
        <f>Q865*H865</f>
        <v>0.0083999999999999995</v>
      </c>
      <c r="S865" s="228">
        <v>0</v>
      </c>
      <c r="T865" s="22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0" t="s">
        <v>408</v>
      </c>
      <c r="AT865" s="230" t="s">
        <v>384</v>
      </c>
      <c r="AU865" s="230" t="s">
        <v>151</v>
      </c>
      <c r="AY865" s="18" t="s">
        <v>142</v>
      </c>
      <c r="BE865" s="231">
        <f>IF(N865="základní",J865,0)</f>
        <v>0</v>
      </c>
      <c r="BF865" s="231">
        <f>IF(N865="snížená",J865,0)</f>
        <v>0</v>
      </c>
      <c r="BG865" s="231">
        <f>IF(N865="zákl. přenesená",J865,0)</f>
        <v>0</v>
      </c>
      <c r="BH865" s="231">
        <f>IF(N865="sníž. přenesená",J865,0)</f>
        <v>0</v>
      </c>
      <c r="BI865" s="231">
        <f>IF(N865="nulová",J865,0)</f>
        <v>0</v>
      </c>
      <c r="BJ865" s="18" t="s">
        <v>151</v>
      </c>
      <c r="BK865" s="231">
        <f>ROUND(I865*H865,2)</f>
        <v>0</v>
      </c>
      <c r="BL865" s="18" t="s">
        <v>242</v>
      </c>
      <c r="BM865" s="230" t="s">
        <v>917</v>
      </c>
    </row>
    <row r="866" s="2" customFormat="1" ht="21.75" customHeight="1">
      <c r="A866" s="39"/>
      <c r="B866" s="40"/>
      <c r="C866" s="219" t="s">
        <v>918</v>
      </c>
      <c r="D866" s="219" t="s">
        <v>145</v>
      </c>
      <c r="E866" s="220" t="s">
        <v>919</v>
      </c>
      <c r="F866" s="221" t="s">
        <v>920</v>
      </c>
      <c r="G866" s="222" t="s">
        <v>161</v>
      </c>
      <c r="H866" s="223">
        <v>71</v>
      </c>
      <c r="I866" s="224"/>
      <c r="J866" s="225">
        <f>ROUND(I866*H866,2)</f>
        <v>0</v>
      </c>
      <c r="K866" s="221" t="s">
        <v>149</v>
      </c>
      <c r="L866" s="45"/>
      <c r="M866" s="226" t="s">
        <v>1</v>
      </c>
      <c r="N866" s="227" t="s">
        <v>43</v>
      </c>
      <c r="O866" s="92"/>
      <c r="P866" s="228">
        <f>O866*H866</f>
        <v>0</v>
      </c>
      <c r="Q866" s="228">
        <v>0</v>
      </c>
      <c r="R866" s="228">
        <f>Q866*H866</f>
        <v>0</v>
      </c>
      <c r="S866" s="228">
        <v>0</v>
      </c>
      <c r="T866" s="229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30" t="s">
        <v>242</v>
      </c>
      <c r="AT866" s="230" t="s">
        <v>145</v>
      </c>
      <c r="AU866" s="230" t="s">
        <v>151</v>
      </c>
      <c r="AY866" s="18" t="s">
        <v>142</v>
      </c>
      <c r="BE866" s="231">
        <f>IF(N866="základní",J866,0)</f>
        <v>0</v>
      </c>
      <c r="BF866" s="231">
        <f>IF(N866="snížená",J866,0)</f>
        <v>0</v>
      </c>
      <c r="BG866" s="231">
        <f>IF(N866="zákl. přenesená",J866,0)</f>
        <v>0</v>
      </c>
      <c r="BH866" s="231">
        <f>IF(N866="sníž. přenesená",J866,0)</f>
        <v>0</v>
      </c>
      <c r="BI866" s="231">
        <f>IF(N866="nulová",J866,0)</f>
        <v>0</v>
      </c>
      <c r="BJ866" s="18" t="s">
        <v>151</v>
      </c>
      <c r="BK866" s="231">
        <f>ROUND(I866*H866,2)</f>
        <v>0</v>
      </c>
      <c r="BL866" s="18" t="s">
        <v>242</v>
      </c>
      <c r="BM866" s="230" t="s">
        <v>921</v>
      </c>
    </row>
    <row r="867" s="13" customFormat="1">
      <c r="A867" s="13"/>
      <c r="B867" s="232"/>
      <c r="C867" s="233"/>
      <c r="D867" s="234" t="s">
        <v>153</v>
      </c>
      <c r="E867" s="235" t="s">
        <v>1</v>
      </c>
      <c r="F867" s="236" t="s">
        <v>487</v>
      </c>
      <c r="G867" s="233"/>
      <c r="H867" s="235" t="s">
        <v>1</v>
      </c>
      <c r="I867" s="237"/>
      <c r="J867" s="233"/>
      <c r="K867" s="233"/>
      <c r="L867" s="238"/>
      <c r="M867" s="239"/>
      <c r="N867" s="240"/>
      <c r="O867" s="240"/>
      <c r="P867" s="240"/>
      <c r="Q867" s="240"/>
      <c r="R867" s="240"/>
      <c r="S867" s="240"/>
      <c r="T867" s="24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2" t="s">
        <v>153</v>
      </c>
      <c r="AU867" s="242" t="s">
        <v>151</v>
      </c>
      <c r="AV867" s="13" t="s">
        <v>85</v>
      </c>
      <c r="AW867" s="13" t="s">
        <v>32</v>
      </c>
      <c r="AX867" s="13" t="s">
        <v>77</v>
      </c>
      <c r="AY867" s="242" t="s">
        <v>142</v>
      </c>
    </row>
    <row r="868" s="14" customFormat="1">
      <c r="A868" s="14"/>
      <c r="B868" s="243"/>
      <c r="C868" s="244"/>
      <c r="D868" s="234" t="s">
        <v>153</v>
      </c>
      <c r="E868" s="245" t="s">
        <v>1</v>
      </c>
      <c r="F868" s="246" t="s">
        <v>143</v>
      </c>
      <c r="G868" s="244"/>
      <c r="H868" s="247">
        <v>3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153</v>
      </c>
      <c r="AU868" s="253" t="s">
        <v>151</v>
      </c>
      <c r="AV868" s="14" t="s">
        <v>151</v>
      </c>
      <c r="AW868" s="14" t="s">
        <v>32</v>
      </c>
      <c r="AX868" s="14" t="s">
        <v>77</v>
      </c>
      <c r="AY868" s="253" t="s">
        <v>142</v>
      </c>
    </row>
    <row r="869" s="13" customFormat="1">
      <c r="A869" s="13"/>
      <c r="B869" s="232"/>
      <c r="C869" s="233"/>
      <c r="D869" s="234" t="s">
        <v>153</v>
      </c>
      <c r="E869" s="235" t="s">
        <v>1</v>
      </c>
      <c r="F869" s="236" t="s">
        <v>163</v>
      </c>
      <c r="G869" s="233"/>
      <c r="H869" s="235" t="s">
        <v>1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2" t="s">
        <v>153</v>
      </c>
      <c r="AU869" s="242" t="s">
        <v>151</v>
      </c>
      <c r="AV869" s="13" t="s">
        <v>85</v>
      </c>
      <c r="AW869" s="13" t="s">
        <v>32</v>
      </c>
      <c r="AX869" s="13" t="s">
        <v>77</v>
      </c>
      <c r="AY869" s="242" t="s">
        <v>142</v>
      </c>
    </row>
    <row r="870" s="14" customFormat="1">
      <c r="A870" s="14"/>
      <c r="B870" s="243"/>
      <c r="C870" s="244"/>
      <c r="D870" s="234" t="s">
        <v>153</v>
      </c>
      <c r="E870" s="245" t="s">
        <v>1</v>
      </c>
      <c r="F870" s="246" t="s">
        <v>301</v>
      </c>
      <c r="G870" s="244"/>
      <c r="H870" s="247">
        <v>24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153</v>
      </c>
      <c r="AU870" s="253" t="s">
        <v>151</v>
      </c>
      <c r="AV870" s="14" t="s">
        <v>151</v>
      </c>
      <c r="AW870" s="14" t="s">
        <v>32</v>
      </c>
      <c r="AX870" s="14" t="s">
        <v>77</v>
      </c>
      <c r="AY870" s="253" t="s">
        <v>142</v>
      </c>
    </row>
    <row r="871" s="13" customFormat="1">
      <c r="A871" s="13"/>
      <c r="B871" s="232"/>
      <c r="C871" s="233"/>
      <c r="D871" s="234" t="s">
        <v>153</v>
      </c>
      <c r="E871" s="235" t="s">
        <v>1</v>
      </c>
      <c r="F871" s="236" t="s">
        <v>165</v>
      </c>
      <c r="G871" s="233"/>
      <c r="H871" s="235" t="s">
        <v>1</v>
      </c>
      <c r="I871" s="237"/>
      <c r="J871" s="233"/>
      <c r="K871" s="233"/>
      <c r="L871" s="238"/>
      <c r="M871" s="239"/>
      <c r="N871" s="240"/>
      <c r="O871" s="240"/>
      <c r="P871" s="240"/>
      <c r="Q871" s="240"/>
      <c r="R871" s="240"/>
      <c r="S871" s="240"/>
      <c r="T871" s="24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2" t="s">
        <v>153</v>
      </c>
      <c r="AU871" s="242" t="s">
        <v>151</v>
      </c>
      <c r="AV871" s="13" t="s">
        <v>85</v>
      </c>
      <c r="AW871" s="13" t="s">
        <v>32</v>
      </c>
      <c r="AX871" s="13" t="s">
        <v>77</v>
      </c>
      <c r="AY871" s="242" t="s">
        <v>142</v>
      </c>
    </row>
    <row r="872" s="14" customFormat="1">
      <c r="A872" s="14"/>
      <c r="B872" s="243"/>
      <c r="C872" s="244"/>
      <c r="D872" s="234" t="s">
        <v>153</v>
      </c>
      <c r="E872" s="245" t="s">
        <v>1</v>
      </c>
      <c r="F872" s="246" t="s">
        <v>427</v>
      </c>
      <c r="G872" s="244"/>
      <c r="H872" s="247">
        <v>35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153</v>
      </c>
      <c r="AU872" s="253" t="s">
        <v>151</v>
      </c>
      <c r="AV872" s="14" t="s">
        <v>151</v>
      </c>
      <c r="AW872" s="14" t="s">
        <v>32</v>
      </c>
      <c r="AX872" s="14" t="s">
        <v>77</v>
      </c>
      <c r="AY872" s="253" t="s">
        <v>142</v>
      </c>
    </row>
    <row r="873" s="13" customFormat="1">
      <c r="A873" s="13"/>
      <c r="B873" s="232"/>
      <c r="C873" s="233"/>
      <c r="D873" s="234" t="s">
        <v>153</v>
      </c>
      <c r="E873" s="235" t="s">
        <v>1</v>
      </c>
      <c r="F873" s="236" t="s">
        <v>208</v>
      </c>
      <c r="G873" s="233"/>
      <c r="H873" s="235" t="s">
        <v>1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153</v>
      </c>
      <c r="AU873" s="242" t="s">
        <v>151</v>
      </c>
      <c r="AV873" s="13" t="s">
        <v>85</v>
      </c>
      <c r="AW873" s="13" t="s">
        <v>32</v>
      </c>
      <c r="AX873" s="13" t="s">
        <v>77</v>
      </c>
      <c r="AY873" s="242" t="s">
        <v>142</v>
      </c>
    </row>
    <row r="874" s="14" customFormat="1">
      <c r="A874" s="14"/>
      <c r="B874" s="243"/>
      <c r="C874" s="244"/>
      <c r="D874" s="234" t="s">
        <v>153</v>
      </c>
      <c r="E874" s="245" t="s">
        <v>1</v>
      </c>
      <c r="F874" s="246" t="s">
        <v>197</v>
      </c>
      <c r="G874" s="244"/>
      <c r="H874" s="247">
        <v>9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153</v>
      </c>
      <c r="AU874" s="253" t="s">
        <v>151</v>
      </c>
      <c r="AV874" s="14" t="s">
        <v>151</v>
      </c>
      <c r="AW874" s="14" t="s">
        <v>32</v>
      </c>
      <c r="AX874" s="14" t="s">
        <v>77</v>
      </c>
      <c r="AY874" s="253" t="s">
        <v>142</v>
      </c>
    </row>
    <row r="875" s="15" customFormat="1">
      <c r="A875" s="15"/>
      <c r="B875" s="254"/>
      <c r="C875" s="255"/>
      <c r="D875" s="234" t="s">
        <v>153</v>
      </c>
      <c r="E875" s="256" t="s">
        <v>1</v>
      </c>
      <c r="F875" s="257" t="s">
        <v>158</v>
      </c>
      <c r="G875" s="255"/>
      <c r="H875" s="258">
        <v>71</v>
      </c>
      <c r="I875" s="259"/>
      <c r="J875" s="255"/>
      <c r="K875" s="255"/>
      <c r="L875" s="260"/>
      <c r="M875" s="261"/>
      <c r="N875" s="262"/>
      <c r="O875" s="262"/>
      <c r="P875" s="262"/>
      <c r="Q875" s="262"/>
      <c r="R875" s="262"/>
      <c r="S875" s="262"/>
      <c r="T875" s="263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4" t="s">
        <v>153</v>
      </c>
      <c r="AU875" s="264" t="s">
        <v>151</v>
      </c>
      <c r="AV875" s="15" t="s">
        <v>150</v>
      </c>
      <c r="AW875" s="15" t="s">
        <v>32</v>
      </c>
      <c r="AX875" s="15" t="s">
        <v>85</v>
      </c>
      <c r="AY875" s="264" t="s">
        <v>142</v>
      </c>
    </row>
    <row r="876" s="2" customFormat="1" ht="24.15" customHeight="1">
      <c r="A876" s="39"/>
      <c r="B876" s="40"/>
      <c r="C876" s="276" t="s">
        <v>922</v>
      </c>
      <c r="D876" s="276" t="s">
        <v>384</v>
      </c>
      <c r="E876" s="277" t="s">
        <v>923</v>
      </c>
      <c r="F876" s="278" t="s">
        <v>924</v>
      </c>
      <c r="G876" s="279" t="s">
        <v>161</v>
      </c>
      <c r="H876" s="280">
        <v>71</v>
      </c>
      <c r="I876" s="281"/>
      <c r="J876" s="282">
        <f>ROUND(I876*H876,2)</f>
        <v>0</v>
      </c>
      <c r="K876" s="278" t="s">
        <v>149</v>
      </c>
      <c r="L876" s="283"/>
      <c r="M876" s="284" t="s">
        <v>1</v>
      </c>
      <c r="N876" s="285" t="s">
        <v>43</v>
      </c>
      <c r="O876" s="92"/>
      <c r="P876" s="228">
        <f>O876*H876</f>
        <v>0</v>
      </c>
      <c r="Q876" s="228">
        <v>0.0011999999999999999</v>
      </c>
      <c r="R876" s="228">
        <f>Q876*H876</f>
        <v>0.085199999999999998</v>
      </c>
      <c r="S876" s="228">
        <v>0</v>
      </c>
      <c r="T876" s="229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30" t="s">
        <v>408</v>
      </c>
      <c r="AT876" s="230" t="s">
        <v>384</v>
      </c>
      <c r="AU876" s="230" t="s">
        <v>151</v>
      </c>
      <c r="AY876" s="18" t="s">
        <v>142</v>
      </c>
      <c r="BE876" s="231">
        <f>IF(N876="základní",J876,0)</f>
        <v>0</v>
      </c>
      <c r="BF876" s="231">
        <f>IF(N876="snížená",J876,0)</f>
        <v>0</v>
      </c>
      <c r="BG876" s="231">
        <f>IF(N876="zákl. přenesená",J876,0)</f>
        <v>0</v>
      </c>
      <c r="BH876" s="231">
        <f>IF(N876="sníž. přenesená",J876,0)</f>
        <v>0</v>
      </c>
      <c r="BI876" s="231">
        <f>IF(N876="nulová",J876,0)</f>
        <v>0</v>
      </c>
      <c r="BJ876" s="18" t="s">
        <v>151</v>
      </c>
      <c r="BK876" s="231">
        <f>ROUND(I876*H876,2)</f>
        <v>0</v>
      </c>
      <c r="BL876" s="18" t="s">
        <v>242</v>
      </c>
      <c r="BM876" s="230" t="s">
        <v>925</v>
      </c>
    </row>
    <row r="877" s="2" customFormat="1" ht="16.5" customHeight="1">
      <c r="A877" s="39"/>
      <c r="B877" s="40"/>
      <c r="C877" s="219" t="s">
        <v>926</v>
      </c>
      <c r="D877" s="219" t="s">
        <v>145</v>
      </c>
      <c r="E877" s="220" t="s">
        <v>927</v>
      </c>
      <c r="F877" s="221" t="s">
        <v>928</v>
      </c>
      <c r="G877" s="222" t="s">
        <v>161</v>
      </c>
      <c r="H877" s="223">
        <v>2</v>
      </c>
      <c r="I877" s="224"/>
      <c r="J877" s="225">
        <f>ROUND(I877*H877,2)</f>
        <v>0</v>
      </c>
      <c r="K877" s="221" t="s">
        <v>149</v>
      </c>
      <c r="L877" s="45"/>
      <c r="M877" s="226" t="s">
        <v>1</v>
      </c>
      <c r="N877" s="227" t="s">
        <v>43</v>
      </c>
      <c r="O877" s="92"/>
      <c r="P877" s="228">
        <f>O877*H877</f>
        <v>0</v>
      </c>
      <c r="Q877" s="228">
        <v>0</v>
      </c>
      <c r="R877" s="228">
        <f>Q877*H877</f>
        <v>0</v>
      </c>
      <c r="S877" s="228">
        <v>0</v>
      </c>
      <c r="T877" s="229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0" t="s">
        <v>242</v>
      </c>
      <c r="AT877" s="230" t="s">
        <v>145</v>
      </c>
      <c r="AU877" s="230" t="s">
        <v>151</v>
      </c>
      <c r="AY877" s="18" t="s">
        <v>142</v>
      </c>
      <c r="BE877" s="231">
        <f>IF(N877="základní",J877,0)</f>
        <v>0</v>
      </c>
      <c r="BF877" s="231">
        <f>IF(N877="snížená",J877,0)</f>
        <v>0</v>
      </c>
      <c r="BG877" s="231">
        <f>IF(N877="zákl. přenesená",J877,0)</f>
        <v>0</v>
      </c>
      <c r="BH877" s="231">
        <f>IF(N877="sníž. přenesená",J877,0)</f>
        <v>0</v>
      </c>
      <c r="BI877" s="231">
        <f>IF(N877="nulová",J877,0)</f>
        <v>0</v>
      </c>
      <c r="BJ877" s="18" t="s">
        <v>151</v>
      </c>
      <c r="BK877" s="231">
        <f>ROUND(I877*H877,2)</f>
        <v>0</v>
      </c>
      <c r="BL877" s="18" t="s">
        <v>242</v>
      </c>
      <c r="BM877" s="230" t="s">
        <v>929</v>
      </c>
    </row>
    <row r="878" s="2" customFormat="1" ht="16.5" customHeight="1">
      <c r="A878" s="39"/>
      <c r="B878" s="40"/>
      <c r="C878" s="276" t="s">
        <v>930</v>
      </c>
      <c r="D878" s="276" t="s">
        <v>384</v>
      </c>
      <c r="E878" s="277" t="s">
        <v>931</v>
      </c>
      <c r="F878" s="278" t="s">
        <v>932</v>
      </c>
      <c r="G878" s="279" t="s">
        <v>161</v>
      </c>
      <c r="H878" s="280">
        <v>2</v>
      </c>
      <c r="I878" s="281"/>
      <c r="J878" s="282">
        <f>ROUND(I878*H878,2)</f>
        <v>0</v>
      </c>
      <c r="K878" s="278" t="s">
        <v>149</v>
      </c>
      <c r="L878" s="283"/>
      <c r="M878" s="284" t="s">
        <v>1</v>
      </c>
      <c r="N878" s="285" t="s">
        <v>43</v>
      </c>
      <c r="O878" s="92"/>
      <c r="P878" s="228">
        <f>O878*H878</f>
        <v>0</v>
      </c>
      <c r="Q878" s="228">
        <v>0.0022000000000000001</v>
      </c>
      <c r="R878" s="228">
        <f>Q878*H878</f>
        <v>0.0044000000000000003</v>
      </c>
      <c r="S878" s="228">
        <v>0</v>
      </c>
      <c r="T878" s="229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0" t="s">
        <v>408</v>
      </c>
      <c r="AT878" s="230" t="s">
        <v>384</v>
      </c>
      <c r="AU878" s="230" t="s">
        <v>151</v>
      </c>
      <c r="AY878" s="18" t="s">
        <v>142</v>
      </c>
      <c r="BE878" s="231">
        <f>IF(N878="základní",J878,0)</f>
        <v>0</v>
      </c>
      <c r="BF878" s="231">
        <f>IF(N878="snížená",J878,0)</f>
        <v>0</v>
      </c>
      <c r="BG878" s="231">
        <f>IF(N878="zákl. přenesená",J878,0)</f>
        <v>0</v>
      </c>
      <c r="BH878" s="231">
        <f>IF(N878="sníž. přenesená",J878,0)</f>
        <v>0</v>
      </c>
      <c r="BI878" s="231">
        <f>IF(N878="nulová",J878,0)</f>
        <v>0</v>
      </c>
      <c r="BJ878" s="18" t="s">
        <v>151</v>
      </c>
      <c r="BK878" s="231">
        <f>ROUND(I878*H878,2)</f>
        <v>0</v>
      </c>
      <c r="BL878" s="18" t="s">
        <v>242</v>
      </c>
      <c r="BM878" s="230" t="s">
        <v>933</v>
      </c>
    </row>
    <row r="879" s="13" customFormat="1">
      <c r="A879" s="13"/>
      <c r="B879" s="232"/>
      <c r="C879" s="233"/>
      <c r="D879" s="234" t="s">
        <v>153</v>
      </c>
      <c r="E879" s="235" t="s">
        <v>1</v>
      </c>
      <c r="F879" s="236" t="s">
        <v>934</v>
      </c>
      <c r="G879" s="233"/>
      <c r="H879" s="235" t="s">
        <v>1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2" t="s">
        <v>153</v>
      </c>
      <c r="AU879" s="242" t="s">
        <v>151</v>
      </c>
      <c r="AV879" s="13" t="s">
        <v>85</v>
      </c>
      <c r="AW879" s="13" t="s">
        <v>32</v>
      </c>
      <c r="AX879" s="13" t="s">
        <v>77</v>
      </c>
      <c r="AY879" s="242" t="s">
        <v>142</v>
      </c>
    </row>
    <row r="880" s="13" customFormat="1">
      <c r="A880" s="13"/>
      <c r="B880" s="232"/>
      <c r="C880" s="233"/>
      <c r="D880" s="234" t="s">
        <v>153</v>
      </c>
      <c r="E880" s="235" t="s">
        <v>1</v>
      </c>
      <c r="F880" s="236" t="s">
        <v>935</v>
      </c>
      <c r="G880" s="233"/>
      <c r="H880" s="235" t="s">
        <v>1</v>
      </c>
      <c r="I880" s="237"/>
      <c r="J880" s="233"/>
      <c r="K880" s="233"/>
      <c r="L880" s="238"/>
      <c r="M880" s="239"/>
      <c r="N880" s="240"/>
      <c r="O880" s="240"/>
      <c r="P880" s="240"/>
      <c r="Q880" s="240"/>
      <c r="R880" s="240"/>
      <c r="S880" s="240"/>
      <c r="T880" s="24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2" t="s">
        <v>153</v>
      </c>
      <c r="AU880" s="242" t="s">
        <v>151</v>
      </c>
      <c r="AV880" s="13" t="s">
        <v>85</v>
      </c>
      <c r="AW880" s="13" t="s">
        <v>32</v>
      </c>
      <c r="AX880" s="13" t="s">
        <v>77</v>
      </c>
      <c r="AY880" s="242" t="s">
        <v>142</v>
      </c>
    </row>
    <row r="881" s="14" customFormat="1">
      <c r="A881" s="14"/>
      <c r="B881" s="243"/>
      <c r="C881" s="244"/>
      <c r="D881" s="234" t="s">
        <v>153</v>
      </c>
      <c r="E881" s="245" t="s">
        <v>1</v>
      </c>
      <c r="F881" s="246" t="s">
        <v>85</v>
      </c>
      <c r="G881" s="244"/>
      <c r="H881" s="247">
        <v>1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153</v>
      </c>
      <c r="AU881" s="253" t="s">
        <v>151</v>
      </c>
      <c r="AV881" s="14" t="s">
        <v>151</v>
      </c>
      <c r="AW881" s="14" t="s">
        <v>32</v>
      </c>
      <c r="AX881" s="14" t="s">
        <v>77</v>
      </c>
      <c r="AY881" s="253" t="s">
        <v>142</v>
      </c>
    </row>
    <row r="882" s="13" customFormat="1">
      <c r="A882" s="13"/>
      <c r="B882" s="232"/>
      <c r="C882" s="233"/>
      <c r="D882" s="234" t="s">
        <v>153</v>
      </c>
      <c r="E882" s="235" t="s">
        <v>1</v>
      </c>
      <c r="F882" s="236" t="s">
        <v>936</v>
      </c>
      <c r="G882" s="233"/>
      <c r="H882" s="235" t="s">
        <v>1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153</v>
      </c>
      <c r="AU882" s="242" t="s">
        <v>151</v>
      </c>
      <c r="AV882" s="13" t="s">
        <v>85</v>
      </c>
      <c r="AW882" s="13" t="s">
        <v>32</v>
      </c>
      <c r="AX882" s="13" t="s">
        <v>77</v>
      </c>
      <c r="AY882" s="242" t="s">
        <v>142</v>
      </c>
    </row>
    <row r="883" s="14" customFormat="1">
      <c r="A883" s="14"/>
      <c r="B883" s="243"/>
      <c r="C883" s="244"/>
      <c r="D883" s="234" t="s">
        <v>153</v>
      </c>
      <c r="E883" s="245" t="s">
        <v>1</v>
      </c>
      <c r="F883" s="246" t="s">
        <v>85</v>
      </c>
      <c r="G883" s="244"/>
      <c r="H883" s="247">
        <v>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153</v>
      </c>
      <c r="AU883" s="253" t="s">
        <v>151</v>
      </c>
      <c r="AV883" s="14" t="s">
        <v>151</v>
      </c>
      <c r="AW883" s="14" t="s">
        <v>32</v>
      </c>
      <c r="AX883" s="14" t="s">
        <v>77</v>
      </c>
      <c r="AY883" s="253" t="s">
        <v>142</v>
      </c>
    </row>
    <row r="884" s="15" customFormat="1">
      <c r="A884" s="15"/>
      <c r="B884" s="254"/>
      <c r="C884" s="255"/>
      <c r="D884" s="234" t="s">
        <v>153</v>
      </c>
      <c r="E884" s="256" t="s">
        <v>1</v>
      </c>
      <c r="F884" s="257" t="s">
        <v>158</v>
      </c>
      <c r="G884" s="255"/>
      <c r="H884" s="258">
        <v>2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4" t="s">
        <v>153</v>
      </c>
      <c r="AU884" s="264" t="s">
        <v>151</v>
      </c>
      <c r="AV884" s="15" t="s">
        <v>150</v>
      </c>
      <c r="AW884" s="15" t="s">
        <v>32</v>
      </c>
      <c r="AX884" s="15" t="s">
        <v>85</v>
      </c>
      <c r="AY884" s="264" t="s">
        <v>142</v>
      </c>
    </row>
    <row r="885" s="2" customFormat="1" ht="24.15" customHeight="1">
      <c r="A885" s="39"/>
      <c r="B885" s="40"/>
      <c r="C885" s="219" t="s">
        <v>937</v>
      </c>
      <c r="D885" s="219" t="s">
        <v>145</v>
      </c>
      <c r="E885" s="220" t="s">
        <v>938</v>
      </c>
      <c r="F885" s="221" t="s">
        <v>939</v>
      </c>
      <c r="G885" s="222" t="s">
        <v>161</v>
      </c>
      <c r="H885" s="223">
        <v>30</v>
      </c>
      <c r="I885" s="224"/>
      <c r="J885" s="225">
        <f>ROUND(I885*H885,2)</f>
        <v>0</v>
      </c>
      <c r="K885" s="221" t="s">
        <v>149</v>
      </c>
      <c r="L885" s="45"/>
      <c r="M885" s="226" t="s">
        <v>1</v>
      </c>
      <c r="N885" s="227" t="s">
        <v>43</v>
      </c>
      <c r="O885" s="92"/>
      <c r="P885" s="228">
        <f>O885*H885</f>
        <v>0</v>
      </c>
      <c r="Q885" s="228">
        <v>0.00046999999999999999</v>
      </c>
      <c r="R885" s="228">
        <f>Q885*H885</f>
        <v>0.0141</v>
      </c>
      <c r="S885" s="228">
        <v>0</v>
      </c>
      <c r="T885" s="229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30" t="s">
        <v>242</v>
      </c>
      <c r="AT885" s="230" t="s">
        <v>145</v>
      </c>
      <c r="AU885" s="230" t="s">
        <v>151</v>
      </c>
      <c r="AY885" s="18" t="s">
        <v>142</v>
      </c>
      <c r="BE885" s="231">
        <f>IF(N885="základní",J885,0)</f>
        <v>0</v>
      </c>
      <c r="BF885" s="231">
        <f>IF(N885="snížená",J885,0)</f>
        <v>0</v>
      </c>
      <c r="BG885" s="231">
        <f>IF(N885="zákl. přenesená",J885,0)</f>
        <v>0</v>
      </c>
      <c r="BH885" s="231">
        <f>IF(N885="sníž. přenesená",J885,0)</f>
        <v>0</v>
      </c>
      <c r="BI885" s="231">
        <f>IF(N885="nulová",J885,0)</f>
        <v>0</v>
      </c>
      <c r="BJ885" s="18" t="s">
        <v>151</v>
      </c>
      <c r="BK885" s="231">
        <f>ROUND(I885*H885,2)</f>
        <v>0</v>
      </c>
      <c r="BL885" s="18" t="s">
        <v>242</v>
      </c>
      <c r="BM885" s="230" t="s">
        <v>940</v>
      </c>
    </row>
    <row r="886" s="13" customFormat="1">
      <c r="A886" s="13"/>
      <c r="B886" s="232"/>
      <c r="C886" s="233"/>
      <c r="D886" s="234" t="s">
        <v>153</v>
      </c>
      <c r="E886" s="235" t="s">
        <v>1</v>
      </c>
      <c r="F886" s="236" t="s">
        <v>941</v>
      </c>
      <c r="G886" s="233"/>
      <c r="H886" s="235" t="s">
        <v>1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153</v>
      </c>
      <c r="AU886" s="242" t="s">
        <v>151</v>
      </c>
      <c r="AV886" s="13" t="s">
        <v>85</v>
      </c>
      <c r="AW886" s="13" t="s">
        <v>32</v>
      </c>
      <c r="AX886" s="13" t="s">
        <v>77</v>
      </c>
      <c r="AY886" s="242" t="s">
        <v>142</v>
      </c>
    </row>
    <row r="887" s="14" customFormat="1">
      <c r="A887" s="14"/>
      <c r="B887" s="243"/>
      <c r="C887" s="244"/>
      <c r="D887" s="234" t="s">
        <v>153</v>
      </c>
      <c r="E887" s="245" t="s">
        <v>1</v>
      </c>
      <c r="F887" s="246" t="s">
        <v>85</v>
      </c>
      <c r="G887" s="244"/>
      <c r="H887" s="247">
        <v>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153</v>
      </c>
      <c r="AU887" s="253" t="s">
        <v>151</v>
      </c>
      <c r="AV887" s="14" t="s">
        <v>151</v>
      </c>
      <c r="AW887" s="14" t="s">
        <v>32</v>
      </c>
      <c r="AX887" s="14" t="s">
        <v>77</v>
      </c>
      <c r="AY887" s="253" t="s">
        <v>142</v>
      </c>
    </row>
    <row r="888" s="13" customFormat="1">
      <c r="A888" s="13"/>
      <c r="B888" s="232"/>
      <c r="C888" s="233"/>
      <c r="D888" s="234" t="s">
        <v>153</v>
      </c>
      <c r="E888" s="235" t="s">
        <v>1</v>
      </c>
      <c r="F888" s="236" t="s">
        <v>942</v>
      </c>
      <c r="G888" s="233"/>
      <c r="H888" s="235" t="s">
        <v>1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153</v>
      </c>
      <c r="AU888" s="242" t="s">
        <v>151</v>
      </c>
      <c r="AV888" s="13" t="s">
        <v>85</v>
      </c>
      <c r="AW888" s="13" t="s">
        <v>32</v>
      </c>
      <c r="AX888" s="13" t="s">
        <v>77</v>
      </c>
      <c r="AY888" s="242" t="s">
        <v>142</v>
      </c>
    </row>
    <row r="889" s="14" customFormat="1">
      <c r="A889" s="14"/>
      <c r="B889" s="243"/>
      <c r="C889" s="244"/>
      <c r="D889" s="234" t="s">
        <v>153</v>
      </c>
      <c r="E889" s="245" t="s">
        <v>1</v>
      </c>
      <c r="F889" s="246" t="s">
        <v>143</v>
      </c>
      <c r="G889" s="244"/>
      <c r="H889" s="247">
        <v>3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153</v>
      </c>
      <c r="AU889" s="253" t="s">
        <v>151</v>
      </c>
      <c r="AV889" s="14" t="s">
        <v>151</v>
      </c>
      <c r="AW889" s="14" t="s">
        <v>32</v>
      </c>
      <c r="AX889" s="14" t="s">
        <v>77</v>
      </c>
      <c r="AY889" s="253" t="s">
        <v>142</v>
      </c>
    </row>
    <row r="890" s="13" customFormat="1">
      <c r="A890" s="13"/>
      <c r="B890" s="232"/>
      <c r="C890" s="233"/>
      <c r="D890" s="234" t="s">
        <v>153</v>
      </c>
      <c r="E890" s="235" t="s">
        <v>1</v>
      </c>
      <c r="F890" s="236" t="s">
        <v>943</v>
      </c>
      <c r="G890" s="233"/>
      <c r="H890" s="235" t="s">
        <v>1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153</v>
      </c>
      <c r="AU890" s="242" t="s">
        <v>151</v>
      </c>
      <c r="AV890" s="13" t="s">
        <v>85</v>
      </c>
      <c r="AW890" s="13" t="s">
        <v>32</v>
      </c>
      <c r="AX890" s="13" t="s">
        <v>77</v>
      </c>
      <c r="AY890" s="242" t="s">
        <v>142</v>
      </c>
    </row>
    <row r="891" s="14" customFormat="1">
      <c r="A891" s="14"/>
      <c r="B891" s="243"/>
      <c r="C891" s="244"/>
      <c r="D891" s="234" t="s">
        <v>153</v>
      </c>
      <c r="E891" s="245" t="s">
        <v>1</v>
      </c>
      <c r="F891" s="246" t="s">
        <v>8</v>
      </c>
      <c r="G891" s="244"/>
      <c r="H891" s="247">
        <v>15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153</v>
      </c>
      <c r="AU891" s="253" t="s">
        <v>151</v>
      </c>
      <c r="AV891" s="14" t="s">
        <v>151</v>
      </c>
      <c r="AW891" s="14" t="s">
        <v>32</v>
      </c>
      <c r="AX891" s="14" t="s">
        <v>77</v>
      </c>
      <c r="AY891" s="253" t="s">
        <v>142</v>
      </c>
    </row>
    <row r="892" s="13" customFormat="1">
      <c r="A892" s="13"/>
      <c r="B892" s="232"/>
      <c r="C892" s="233"/>
      <c r="D892" s="234" t="s">
        <v>153</v>
      </c>
      <c r="E892" s="235" t="s">
        <v>1</v>
      </c>
      <c r="F892" s="236" t="s">
        <v>944</v>
      </c>
      <c r="G892" s="233"/>
      <c r="H892" s="235" t="s">
        <v>1</v>
      </c>
      <c r="I892" s="237"/>
      <c r="J892" s="233"/>
      <c r="K892" s="233"/>
      <c r="L892" s="238"/>
      <c r="M892" s="239"/>
      <c r="N892" s="240"/>
      <c r="O892" s="240"/>
      <c r="P892" s="240"/>
      <c r="Q892" s="240"/>
      <c r="R892" s="240"/>
      <c r="S892" s="240"/>
      <c r="T892" s="24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2" t="s">
        <v>153</v>
      </c>
      <c r="AU892" s="242" t="s">
        <v>151</v>
      </c>
      <c r="AV892" s="13" t="s">
        <v>85</v>
      </c>
      <c r="AW892" s="13" t="s">
        <v>32</v>
      </c>
      <c r="AX892" s="13" t="s">
        <v>77</v>
      </c>
      <c r="AY892" s="242" t="s">
        <v>142</v>
      </c>
    </row>
    <row r="893" s="14" customFormat="1">
      <c r="A893" s="14"/>
      <c r="B893" s="243"/>
      <c r="C893" s="244"/>
      <c r="D893" s="234" t="s">
        <v>153</v>
      </c>
      <c r="E893" s="245" t="s">
        <v>1</v>
      </c>
      <c r="F893" s="246" t="s">
        <v>212</v>
      </c>
      <c r="G893" s="244"/>
      <c r="H893" s="247">
        <v>11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153</v>
      </c>
      <c r="AU893" s="253" t="s">
        <v>151</v>
      </c>
      <c r="AV893" s="14" t="s">
        <v>151</v>
      </c>
      <c r="AW893" s="14" t="s">
        <v>32</v>
      </c>
      <c r="AX893" s="14" t="s">
        <v>77</v>
      </c>
      <c r="AY893" s="253" t="s">
        <v>142</v>
      </c>
    </row>
    <row r="894" s="15" customFormat="1">
      <c r="A894" s="15"/>
      <c r="B894" s="254"/>
      <c r="C894" s="255"/>
      <c r="D894" s="234" t="s">
        <v>153</v>
      </c>
      <c r="E894" s="256" t="s">
        <v>1</v>
      </c>
      <c r="F894" s="257" t="s">
        <v>158</v>
      </c>
      <c r="G894" s="255"/>
      <c r="H894" s="258">
        <v>30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4" t="s">
        <v>153</v>
      </c>
      <c r="AU894" s="264" t="s">
        <v>151</v>
      </c>
      <c r="AV894" s="15" t="s">
        <v>150</v>
      </c>
      <c r="AW894" s="15" t="s">
        <v>32</v>
      </c>
      <c r="AX894" s="15" t="s">
        <v>85</v>
      </c>
      <c r="AY894" s="264" t="s">
        <v>142</v>
      </c>
    </row>
    <row r="895" s="2" customFormat="1" ht="33" customHeight="1">
      <c r="A895" s="39"/>
      <c r="B895" s="40"/>
      <c r="C895" s="276" t="s">
        <v>945</v>
      </c>
      <c r="D895" s="276" t="s">
        <v>384</v>
      </c>
      <c r="E895" s="277" t="s">
        <v>946</v>
      </c>
      <c r="F895" s="278" t="s">
        <v>947</v>
      </c>
      <c r="G895" s="279" t="s">
        <v>161</v>
      </c>
      <c r="H895" s="280">
        <v>30</v>
      </c>
      <c r="I895" s="281"/>
      <c r="J895" s="282">
        <f>ROUND(I895*H895,2)</f>
        <v>0</v>
      </c>
      <c r="K895" s="278" t="s">
        <v>149</v>
      </c>
      <c r="L895" s="283"/>
      <c r="M895" s="284" t="s">
        <v>1</v>
      </c>
      <c r="N895" s="285" t="s">
        <v>43</v>
      </c>
      <c r="O895" s="92"/>
      <c r="P895" s="228">
        <f>O895*H895</f>
        <v>0</v>
      </c>
      <c r="Q895" s="228">
        <v>0.016</v>
      </c>
      <c r="R895" s="228">
        <f>Q895*H895</f>
        <v>0.47999999999999998</v>
      </c>
      <c r="S895" s="228">
        <v>0</v>
      </c>
      <c r="T895" s="229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30" t="s">
        <v>408</v>
      </c>
      <c r="AT895" s="230" t="s">
        <v>384</v>
      </c>
      <c r="AU895" s="230" t="s">
        <v>151</v>
      </c>
      <c r="AY895" s="18" t="s">
        <v>142</v>
      </c>
      <c r="BE895" s="231">
        <f>IF(N895="základní",J895,0)</f>
        <v>0</v>
      </c>
      <c r="BF895" s="231">
        <f>IF(N895="snížená",J895,0)</f>
        <v>0</v>
      </c>
      <c r="BG895" s="231">
        <f>IF(N895="zákl. přenesená",J895,0)</f>
        <v>0</v>
      </c>
      <c r="BH895" s="231">
        <f>IF(N895="sníž. přenesená",J895,0)</f>
        <v>0</v>
      </c>
      <c r="BI895" s="231">
        <f>IF(N895="nulová",J895,0)</f>
        <v>0</v>
      </c>
      <c r="BJ895" s="18" t="s">
        <v>151</v>
      </c>
      <c r="BK895" s="231">
        <f>ROUND(I895*H895,2)</f>
        <v>0</v>
      </c>
      <c r="BL895" s="18" t="s">
        <v>242</v>
      </c>
      <c r="BM895" s="230" t="s">
        <v>948</v>
      </c>
    </row>
    <row r="896" s="2" customFormat="1" ht="24.15" customHeight="1">
      <c r="A896" s="39"/>
      <c r="B896" s="40"/>
      <c r="C896" s="219" t="s">
        <v>949</v>
      </c>
      <c r="D896" s="219" t="s">
        <v>145</v>
      </c>
      <c r="E896" s="220" t="s">
        <v>950</v>
      </c>
      <c r="F896" s="221" t="s">
        <v>951</v>
      </c>
      <c r="G896" s="222" t="s">
        <v>161</v>
      </c>
      <c r="H896" s="223">
        <v>1</v>
      </c>
      <c r="I896" s="224"/>
      <c r="J896" s="225">
        <f>ROUND(I896*H896,2)</f>
        <v>0</v>
      </c>
      <c r="K896" s="221" t="s">
        <v>149</v>
      </c>
      <c r="L896" s="45"/>
      <c r="M896" s="226" t="s">
        <v>1</v>
      </c>
      <c r="N896" s="227" t="s">
        <v>43</v>
      </c>
      <c r="O896" s="92"/>
      <c r="P896" s="228">
        <f>O896*H896</f>
        <v>0</v>
      </c>
      <c r="Q896" s="228">
        <v>0.00048000000000000001</v>
      </c>
      <c r="R896" s="228">
        <f>Q896*H896</f>
        <v>0.00048000000000000001</v>
      </c>
      <c r="S896" s="228">
        <v>0</v>
      </c>
      <c r="T896" s="229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30" t="s">
        <v>242</v>
      </c>
      <c r="AT896" s="230" t="s">
        <v>145</v>
      </c>
      <c r="AU896" s="230" t="s">
        <v>151</v>
      </c>
      <c r="AY896" s="18" t="s">
        <v>142</v>
      </c>
      <c r="BE896" s="231">
        <f>IF(N896="základní",J896,0)</f>
        <v>0</v>
      </c>
      <c r="BF896" s="231">
        <f>IF(N896="snížená",J896,0)</f>
        <v>0</v>
      </c>
      <c r="BG896" s="231">
        <f>IF(N896="zákl. přenesená",J896,0)</f>
        <v>0</v>
      </c>
      <c r="BH896" s="231">
        <f>IF(N896="sníž. přenesená",J896,0)</f>
        <v>0</v>
      </c>
      <c r="BI896" s="231">
        <f>IF(N896="nulová",J896,0)</f>
        <v>0</v>
      </c>
      <c r="BJ896" s="18" t="s">
        <v>151</v>
      </c>
      <c r="BK896" s="231">
        <f>ROUND(I896*H896,2)</f>
        <v>0</v>
      </c>
      <c r="BL896" s="18" t="s">
        <v>242</v>
      </c>
      <c r="BM896" s="230" t="s">
        <v>952</v>
      </c>
    </row>
    <row r="897" s="13" customFormat="1">
      <c r="A897" s="13"/>
      <c r="B897" s="232"/>
      <c r="C897" s="233"/>
      <c r="D897" s="234" t="s">
        <v>153</v>
      </c>
      <c r="E897" s="235" t="s">
        <v>1</v>
      </c>
      <c r="F897" s="236" t="s">
        <v>953</v>
      </c>
      <c r="G897" s="233"/>
      <c r="H897" s="235" t="s">
        <v>1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2" t="s">
        <v>153</v>
      </c>
      <c r="AU897" s="242" t="s">
        <v>151</v>
      </c>
      <c r="AV897" s="13" t="s">
        <v>85</v>
      </c>
      <c r="AW897" s="13" t="s">
        <v>32</v>
      </c>
      <c r="AX897" s="13" t="s">
        <v>77</v>
      </c>
      <c r="AY897" s="242" t="s">
        <v>142</v>
      </c>
    </row>
    <row r="898" s="14" customFormat="1">
      <c r="A898" s="14"/>
      <c r="B898" s="243"/>
      <c r="C898" s="244"/>
      <c r="D898" s="234" t="s">
        <v>153</v>
      </c>
      <c r="E898" s="245" t="s">
        <v>1</v>
      </c>
      <c r="F898" s="246" t="s">
        <v>85</v>
      </c>
      <c r="G898" s="244"/>
      <c r="H898" s="247">
        <v>1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153</v>
      </c>
      <c r="AU898" s="253" t="s">
        <v>151</v>
      </c>
      <c r="AV898" s="14" t="s">
        <v>151</v>
      </c>
      <c r="AW898" s="14" t="s">
        <v>32</v>
      </c>
      <c r="AX898" s="14" t="s">
        <v>85</v>
      </c>
      <c r="AY898" s="253" t="s">
        <v>142</v>
      </c>
    </row>
    <row r="899" s="2" customFormat="1" ht="33" customHeight="1">
      <c r="A899" s="39"/>
      <c r="B899" s="40"/>
      <c r="C899" s="276" t="s">
        <v>954</v>
      </c>
      <c r="D899" s="276" t="s">
        <v>384</v>
      </c>
      <c r="E899" s="277" t="s">
        <v>955</v>
      </c>
      <c r="F899" s="278" t="s">
        <v>956</v>
      </c>
      <c r="G899" s="279" t="s">
        <v>161</v>
      </c>
      <c r="H899" s="280">
        <v>1</v>
      </c>
      <c r="I899" s="281"/>
      <c r="J899" s="282">
        <f>ROUND(I899*H899,2)</f>
        <v>0</v>
      </c>
      <c r="K899" s="278" t="s">
        <v>149</v>
      </c>
      <c r="L899" s="283"/>
      <c r="M899" s="284" t="s">
        <v>1</v>
      </c>
      <c r="N899" s="285" t="s">
        <v>43</v>
      </c>
      <c r="O899" s="92"/>
      <c r="P899" s="228">
        <f>O899*H899</f>
        <v>0</v>
      </c>
      <c r="Q899" s="228">
        <v>0.025999999999999999</v>
      </c>
      <c r="R899" s="228">
        <f>Q899*H899</f>
        <v>0.025999999999999999</v>
      </c>
      <c r="S899" s="228">
        <v>0</v>
      </c>
      <c r="T899" s="229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0" t="s">
        <v>408</v>
      </c>
      <c r="AT899" s="230" t="s">
        <v>384</v>
      </c>
      <c r="AU899" s="230" t="s">
        <v>151</v>
      </c>
      <c r="AY899" s="18" t="s">
        <v>142</v>
      </c>
      <c r="BE899" s="231">
        <f>IF(N899="základní",J899,0)</f>
        <v>0</v>
      </c>
      <c r="BF899" s="231">
        <f>IF(N899="snížená",J899,0)</f>
        <v>0</v>
      </c>
      <c r="BG899" s="231">
        <f>IF(N899="zákl. přenesená",J899,0)</f>
        <v>0</v>
      </c>
      <c r="BH899" s="231">
        <f>IF(N899="sníž. přenesená",J899,0)</f>
        <v>0</v>
      </c>
      <c r="BI899" s="231">
        <f>IF(N899="nulová",J899,0)</f>
        <v>0</v>
      </c>
      <c r="BJ899" s="18" t="s">
        <v>151</v>
      </c>
      <c r="BK899" s="231">
        <f>ROUND(I899*H899,2)</f>
        <v>0</v>
      </c>
      <c r="BL899" s="18" t="s">
        <v>242</v>
      </c>
      <c r="BM899" s="230" t="s">
        <v>957</v>
      </c>
    </row>
    <row r="900" s="2" customFormat="1" ht="24.15" customHeight="1">
      <c r="A900" s="39"/>
      <c r="B900" s="40"/>
      <c r="C900" s="219" t="s">
        <v>958</v>
      </c>
      <c r="D900" s="219" t="s">
        <v>145</v>
      </c>
      <c r="E900" s="220" t="s">
        <v>959</v>
      </c>
      <c r="F900" s="221" t="s">
        <v>960</v>
      </c>
      <c r="G900" s="222" t="s">
        <v>161</v>
      </c>
      <c r="H900" s="223">
        <v>2</v>
      </c>
      <c r="I900" s="224"/>
      <c r="J900" s="225">
        <f>ROUND(I900*H900,2)</f>
        <v>0</v>
      </c>
      <c r="K900" s="221" t="s">
        <v>149</v>
      </c>
      <c r="L900" s="45"/>
      <c r="M900" s="226" t="s">
        <v>1</v>
      </c>
      <c r="N900" s="227" t="s">
        <v>43</v>
      </c>
      <c r="O900" s="92"/>
      <c r="P900" s="228">
        <f>O900*H900</f>
        <v>0</v>
      </c>
      <c r="Q900" s="228">
        <v>0.00046999999999999999</v>
      </c>
      <c r="R900" s="228">
        <f>Q900*H900</f>
        <v>0.00093999999999999997</v>
      </c>
      <c r="S900" s="228">
        <v>0</v>
      </c>
      <c r="T900" s="229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30" t="s">
        <v>242</v>
      </c>
      <c r="AT900" s="230" t="s">
        <v>145</v>
      </c>
      <c r="AU900" s="230" t="s">
        <v>151</v>
      </c>
      <c r="AY900" s="18" t="s">
        <v>142</v>
      </c>
      <c r="BE900" s="231">
        <f>IF(N900="základní",J900,0)</f>
        <v>0</v>
      </c>
      <c r="BF900" s="231">
        <f>IF(N900="snížená",J900,0)</f>
        <v>0</v>
      </c>
      <c r="BG900" s="231">
        <f>IF(N900="zákl. přenesená",J900,0)</f>
        <v>0</v>
      </c>
      <c r="BH900" s="231">
        <f>IF(N900="sníž. přenesená",J900,0)</f>
        <v>0</v>
      </c>
      <c r="BI900" s="231">
        <f>IF(N900="nulová",J900,0)</f>
        <v>0</v>
      </c>
      <c r="BJ900" s="18" t="s">
        <v>151</v>
      </c>
      <c r="BK900" s="231">
        <f>ROUND(I900*H900,2)</f>
        <v>0</v>
      </c>
      <c r="BL900" s="18" t="s">
        <v>242</v>
      </c>
      <c r="BM900" s="230" t="s">
        <v>961</v>
      </c>
    </row>
    <row r="901" s="13" customFormat="1">
      <c r="A901" s="13"/>
      <c r="B901" s="232"/>
      <c r="C901" s="233"/>
      <c r="D901" s="234" t="s">
        <v>153</v>
      </c>
      <c r="E901" s="235" t="s">
        <v>1</v>
      </c>
      <c r="F901" s="236" t="s">
        <v>962</v>
      </c>
      <c r="G901" s="233"/>
      <c r="H901" s="235" t="s">
        <v>1</v>
      </c>
      <c r="I901" s="237"/>
      <c r="J901" s="233"/>
      <c r="K901" s="233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153</v>
      </c>
      <c r="AU901" s="242" t="s">
        <v>151</v>
      </c>
      <c r="AV901" s="13" t="s">
        <v>85</v>
      </c>
      <c r="AW901" s="13" t="s">
        <v>32</v>
      </c>
      <c r="AX901" s="13" t="s">
        <v>77</v>
      </c>
      <c r="AY901" s="242" t="s">
        <v>142</v>
      </c>
    </row>
    <row r="902" s="14" customFormat="1">
      <c r="A902" s="14"/>
      <c r="B902" s="243"/>
      <c r="C902" s="244"/>
      <c r="D902" s="234" t="s">
        <v>153</v>
      </c>
      <c r="E902" s="245" t="s">
        <v>1</v>
      </c>
      <c r="F902" s="246" t="s">
        <v>85</v>
      </c>
      <c r="G902" s="244"/>
      <c r="H902" s="247">
        <v>1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153</v>
      </c>
      <c r="AU902" s="253" t="s">
        <v>151</v>
      </c>
      <c r="AV902" s="14" t="s">
        <v>151</v>
      </c>
      <c r="AW902" s="14" t="s">
        <v>32</v>
      </c>
      <c r="AX902" s="14" t="s">
        <v>77</v>
      </c>
      <c r="AY902" s="253" t="s">
        <v>142</v>
      </c>
    </row>
    <row r="903" s="13" customFormat="1">
      <c r="A903" s="13"/>
      <c r="B903" s="232"/>
      <c r="C903" s="233"/>
      <c r="D903" s="234" t="s">
        <v>153</v>
      </c>
      <c r="E903" s="235" t="s">
        <v>1</v>
      </c>
      <c r="F903" s="236" t="s">
        <v>963</v>
      </c>
      <c r="G903" s="233"/>
      <c r="H903" s="235" t="s">
        <v>1</v>
      </c>
      <c r="I903" s="237"/>
      <c r="J903" s="233"/>
      <c r="K903" s="233"/>
      <c r="L903" s="238"/>
      <c r="M903" s="239"/>
      <c r="N903" s="240"/>
      <c r="O903" s="240"/>
      <c r="P903" s="240"/>
      <c r="Q903" s="240"/>
      <c r="R903" s="240"/>
      <c r="S903" s="240"/>
      <c r="T903" s="24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2" t="s">
        <v>153</v>
      </c>
      <c r="AU903" s="242" t="s">
        <v>151</v>
      </c>
      <c r="AV903" s="13" t="s">
        <v>85</v>
      </c>
      <c r="AW903" s="13" t="s">
        <v>32</v>
      </c>
      <c r="AX903" s="13" t="s">
        <v>77</v>
      </c>
      <c r="AY903" s="242" t="s">
        <v>142</v>
      </c>
    </row>
    <row r="904" s="14" customFormat="1">
      <c r="A904" s="14"/>
      <c r="B904" s="243"/>
      <c r="C904" s="244"/>
      <c r="D904" s="234" t="s">
        <v>153</v>
      </c>
      <c r="E904" s="245" t="s">
        <v>1</v>
      </c>
      <c r="F904" s="246" t="s">
        <v>85</v>
      </c>
      <c r="G904" s="244"/>
      <c r="H904" s="247">
        <v>1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153</v>
      </c>
      <c r="AU904" s="253" t="s">
        <v>151</v>
      </c>
      <c r="AV904" s="14" t="s">
        <v>151</v>
      </c>
      <c r="AW904" s="14" t="s">
        <v>32</v>
      </c>
      <c r="AX904" s="14" t="s">
        <v>77</v>
      </c>
      <c r="AY904" s="253" t="s">
        <v>142</v>
      </c>
    </row>
    <row r="905" s="15" customFormat="1">
      <c r="A905" s="15"/>
      <c r="B905" s="254"/>
      <c r="C905" s="255"/>
      <c r="D905" s="234" t="s">
        <v>153</v>
      </c>
      <c r="E905" s="256" t="s">
        <v>1</v>
      </c>
      <c r="F905" s="257" t="s">
        <v>158</v>
      </c>
      <c r="G905" s="255"/>
      <c r="H905" s="258">
        <v>2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4" t="s">
        <v>153</v>
      </c>
      <c r="AU905" s="264" t="s">
        <v>151</v>
      </c>
      <c r="AV905" s="15" t="s">
        <v>150</v>
      </c>
      <c r="AW905" s="15" t="s">
        <v>32</v>
      </c>
      <c r="AX905" s="15" t="s">
        <v>85</v>
      </c>
      <c r="AY905" s="264" t="s">
        <v>142</v>
      </c>
    </row>
    <row r="906" s="2" customFormat="1" ht="33" customHeight="1">
      <c r="A906" s="39"/>
      <c r="B906" s="40"/>
      <c r="C906" s="276" t="s">
        <v>964</v>
      </c>
      <c r="D906" s="276" t="s">
        <v>384</v>
      </c>
      <c r="E906" s="277" t="s">
        <v>965</v>
      </c>
      <c r="F906" s="278" t="s">
        <v>966</v>
      </c>
      <c r="G906" s="279" t="s">
        <v>161</v>
      </c>
      <c r="H906" s="280">
        <v>2</v>
      </c>
      <c r="I906" s="281"/>
      <c r="J906" s="282">
        <f>ROUND(I906*H906,2)</f>
        <v>0</v>
      </c>
      <c r="K906" s="278" t="s">
        <v>149</v>
      </c>
      <c r="L906" s="283"/>
      <c r="M906" s="284" t="s">
        <v>1</v>
      </c>
      <c r="N906" s="285" t="s">
        <v>43</v>
      </c>
      <c r="O906" s="92"/>
      <c r="P906" s="228">
        <f>O906*H906</f>
        <v>0</v>
      </c>
      <c r="Q906" s="228">
        <v>0.017999999999999999</v>
      </c>
      <c r="R906" s="228">
        <f>Q906*H906</f>
        <v>0.035999999999999997</v>
      </c>
      <c r="S906" s="228">
        <v>0</v>
      </c>
      <c r="T906" s="229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0" t="s">
        <v>408</v>
      </c>
      <c r="AT906" s="230" t="s">
        <v>384</v>
      </c>
      <c r="AU906" s="230" t="s">
        <v>151</v>
      </c>
      <c r="AY906" s="18" t="s">
        <v>142</v>
      </c>
      <c r="BE906" s="231">
        <f>IF(N906="základní",J906,0)</f>
        <v>0</v>
      </c>
      <c r="BF906" s="231">
        <f>IF(N906="snížená",J906,0)</f>
        <v>0</v>
      </c>
      <c r="BG906" s="231">
        <f>IF(N906="zákl. přenesená",J906,0)</f>
        <v>0</v>
      </c>
      <c r="BH906" s="231">
        <f>IF(N906="sníž. přenesená",J906,0)</f>
        <v>0</v>
      </c>
      <c r="BI906" s="231">
        <f>IF(N906="nulová",J906,0)</f>
        <v>0</v>
      </c>
      <c r="BJ906" s="18" t="s">
        <v>151</v>
      </c>
      <c r="BK906" s="231">
        <f>ROUND(I906*H906,2)</f>
        <v>0</v>
      </c>
      <c r="BL906" s="18" t="s">
        <v>242</v>
      </c>
      <c r="BM906" s="230" t="s">
        <v>967</v>
      </c>
    </row>
    <row r="907" s="2" customFormat="1" ht="24.15" customHeight="1">
      <c r="A907" s="39"/>
      <c r="B907" s="40"/>
      <c r="C907" s="219" t="s">
        <v>968</v>
      </c>
      <c r="D907" s="219" t="s">
        <v>145</v>
      </c>
      <c r="E907" s="220" t="s">
        <v>969</v>
      </c>
      <c r="F907" s="221" t="s">
        <v>970</v>
      </c>
      <c r="G907" s="222" t="s">
        <v>161</v>
      </c>
      <c r="H907" s="223">
        <v>1</v>
      </c>
      <c r="I907" s="224"/>
      <c r="J907" s="225">
        <f>ROUND(I907*H907,2)</f>
        <v>0</v>
      </c>
      <c r="K907" s="221" t="s">
        <v>149</v>
      </c>
      <c r="L907" s="45"/>
      <c r="M907" s="226" t="s">
        <v>1</v>
      </c>
      <c r="N907" s="227" t="s">
        <v>43</v>
      </c>
      <c r="O907" s="92"/>
      <c r="P907" s="228">
        <f>O907*H907</f>
        <v>0</v>
      </c>
      <c r="Q907" s="228">
        <v>0.00046999999999999999</v>
      </c>
      <c r="R907" s="228">
        <f>Q907*H907</f>
        <v>0.00046999999999999999</v>
      </c>
      <c r="S907" s="228">
        <v>0</v>
      </c>
      <c r="T907" s="229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0" t="s">
        <v>242</v>
      </c>
      <c r="AT907" s="230" t="s">
        <v>145</v>
      </c>
      <c r="AU907" s="230" t="s">
        <v>151</v>
      </c>
      <c r="AY907" s="18" t="s">
        <v>142</v>
      </c>
      <c r="BE907" s="231">
        <f>IF(N907="základní",J907,0)</f>
        <v>0</v>
      </c>
      <c r="BF907" s="231">
        <f>IF(N907="snížená",J907,0)</f>
        <v>0</v>
      </c>
      <c r="BG907" s="231">
        <f>IF(N907="zákl. přenesená",J907,0)</f>
        <v>0</v>
      </c>
      <c r="BH907" s="231">
        <f>IF(N907="sníž. přenesená",J907,0)</f>
        <v>0</v>
      </c>
      <c r="BI907" s="231">
        <f>IF(N907="nulová",J907,0)</f>
        <v>0</v>
      </c>
      <c r="BJ907" s="18" t="s">
        <v>151</v>
      </c>
      <c r="BK907" s="231">
        <f>ROUND(I907*H907,2)</f>
        <v>0</v>
      </c>
      <c r="BL907" s="18" t="s">
        <v>242</v>
      </c>
      <c r="BM907" s="230" t="s">
        <v>971</v>
      </c>
    </row>
    <row r="908" s="13" customFormat="1">
      <c r="A908" s="13"/>
      <c r="B908" s="232"/>
      <c r="C908" s="233"/>
      <c r="D908" s="234" t="s">
        <v>153</v>
      </c>
      <c r="E908" s="235" t="s">
        <v>1</v>
      </c>
      <c r="F908" s="236" t="s">
        <v>972</v>
      </c>
      <c r="G908" s="233"/>
      <c r="H908" s="235" t="s">
        <v>1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153</v>
      </c>
      <c r="AU908" s="242" t="s">
        <v>151</v>
      </c>
      <c r="AV908" s="13" t="s">
        <v>85</v>
      </c>
      <c r="AW908" s="13" t="s">
        <v>32</v>
      </c>
      <c r="AX908" s="13" t="s">
        <v>77</v>
      </c>
      <c r="AY908" s="242" t="s">
        <v>142</v>
      </c>
    </row>
    <row r="909" s="14" customFormat="1">
      <c r="A909" s="14"/>
      <c r="B909" s="243"/>
      <c r="C909" s="244"/>
      <c r="D909" s="234" t="s">
        <v>153</v>
      </c>
      <c r="E909" s="245" t="s">
        <v>1</v>
      </c>
      <c r="F909" s="246" t="s">
        <v>85</v>
      </c>
      <c r="G909" s="244"/>
      <c r="H909" s="247">
        <v>1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153</v>
      </c>
      <c r="AU909" s="253" t="s">
        <v>151</v>
      </c>
      <c r="AV909" s="14" t="s">
        <v>151</v>
      </c>
      <c r="AW909" s="14" t="s">
        <v>32</v>
      </c>
      <c r="AX909" s="14" t="s">
        <v>85</v>
      </c>
      <c r="AY909" s="253" t="s">
        <v>142</v>
      </c>
    </row>
    <row r="910" s="2" customFormat="1" ht="33" customHeight="1">
      <c r="A910" s="39"/>
      <c r="B910" s="40"/>
      <c r="C910" s="276" t="s">
        <v>973</v>
      </c>
      <c r="D910" s="276" t="s">
        <v>384</v>
      </c>
      <c r="E910" s="277" t="s">
        <v>974</v>
      </c>
      <c r="F910" s="278" t="s">
        <v>975</v>
      </c>
      <c r="G910" s="279" t="s">
        <v>161</v>
      </c>
      <c r="H910" s="280">
        <v>1</v>
      </c>
      <c r="I910" s="281"/>
      <c r="J910" s="282">
        <f>ROUND(I910*H910,2)</f>
        <v>0</v>
      </c>
      <c r="K910" s="278" t="s">
        <v>149</v>
      </c>
      <c r="L910" s="283"/>
      <c r="M910" s="284" t="s">
        <v>1</v>
      </c>
      <c r="N910" s="285" t="s">
        <v>43</v>
      </c>
      <c r="O910" s="92"/>
      <c r="P910" s="228">
        <f>O910*H910</f>
        <v>0</v>
      </c>
      <c r="Q910" s="228">
        <v>0.041000000000000002</v>
      </c>
      <c r="R910" s="228">
        <f>Q910*H910</f>
        <v>0.041000000000000002</v>
      </c>
      <c r="S910" s="228">
        <v>0</v>
      </c>
      <c r="T910" s="229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0" t="s">
        <v>408</v>
      </c>
      <c r="AT910" s="230" t="s">
        <v>384</v>
      </c>
      <c r="AU910" s="230" t="s">
        <v>151</v>
      </c>
      <c r="AY910" s="18" t="s">
        <v>142</v>
      </c>
      <c r="BE910" s="231">
        <f>IF(N910="základní",J910,0)</f>
        <v>0</v>
      </c>
      <c r="BF910" s="231">
        <f>IF(N910="snížená",J910,0)</f>
        <v>0</v>
      </c>
      <c r="BG910" s="231">
        <f>IF(N910="zákl. přenesená",J910,0)</f>
        <v>0</v>
      </c>
      <c r="BH910" s="231">
        <f>IF(N910="sníž. přenesená",J910,0)</f>
        <v>0</v>
      </c>
      <c r="BI910" s="231">
        <f>IF(N910="nulová",J910,0)</f>
        <v>0</v>
      </c>
      <c r="BJ910" s="18" t="s">
        <v>151</v>
      </c>
      <c r="BK910" s="231">
        <f>ROUND(I910*H910,2)</f>
        <v>0</v>
      </c>
      <c r="BL910" s="18" t="s">
        <v>242</v>
      </c>
      <c r="BM910" s="230" t="s">
        <v>976</v>
      </c>
    </row>
    <row r="911" s="2" customFormat="1" ht="24.15" customHeight="1">
      <c r="A911" s="39"/>
      <c r="B911" s="40"/>
      <c r="C911" s="219" t="s">
        <v>977</v>
      </c>
      <c r="D911" s="219" t="s">
        <v>145</v>
      </c>
      <c r="E911" s="220" t="s">
        <v>978</v>
      </c>
      <c r="F911" s="221" t="s">
        <v>979</v>
      </c>
      <c r="G911" s="222" t="s">
        <v>161</v>
      </c>
      <c r="H911" s="223">
        <v>73</v>
      </c>
      <c r="I911" s="224"/>
      <c r="J911" s="225">
        <f>ROUND(I911*H911,2)</f>
        <v>0</v>
      </c>
      <c r="K911" s="221" t="s">
        <v>149</v>
      </c>
      <c r="L911" s="45"/>
      <c r="M911" s="226" t="s">
        <v>1</v>
      </c>
      <c r="N911" s="227" t="s">
        <v>43</v>
      </c>
      <c r="O911" s="92"/>
      <c r="P911" s="228">
        <f>O911*H911</f>
        <v>0</v>
      </c>
      <c r="Q911" s="228">
        <v>0</v>
      </c>
      <c r="R911" s="228">
        <f>Q911*H911</f>
        <v>0</v>
      </c>
      <c r="S911" s="228">
        <v>0.024</v>
      </c>
      <c r="T911" s="229">
        <f>S911*H911</f>
        <v>1.752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0" t="s">
        <v>242</v>
      </c>
      <c r="AT911" s="230" t="s">
        <v>145</v>
      </c>
      <c r="AU911" s="230" t="s">
        <v>151</v>
      </c>
      <c r="AY911" s="18" t="s">
        <v>142</v>
      </c>
      <c r="BE911" s="231">
        <f>IF(N911="základní",J911,0)</f>
        <v>0</v>
      </c>
      <c r="BF911" s="231">
        <f>IF(N911="snížená",J911,0)</f>
        <v>0</v>
      </c>
      <c r="BG911" s="231">
        <f>IF(N911="zákl. přenesená",J911,0)</f>
        <v>0</v>
      </c>
      <c r="BH911" s="231">
        <f>IF(N911="sníž. přenesená",J911,0)</f>
        <v>0</v>
      </c>
      <c r="BI911" s="231">
        <f>IF(N911="nulová",J911,0)</f>
        <v>0</v>
      </c>
      <c r="BJ911" s="18" t="s">
        <v>151</v>
      </c>
      <c r="BK911" s="231">
        <f>ROUND(I911*H911,2)</f>
        <v>0</v>
      </c>
      <c r="BL911" s="18" t="s">
        <v>242</v>
      </c>
      <c r="BM911" s="230" t="s">
        <v>980</v>
      </c>
    </row>
    <row r="912" s="13" customFormat="1">
      <c r="A912" s="13"/>
      <c r="B912" s="232"/>
      <c r="C912" s="233"/>
      <c r="D912" s="234" t="s">
        <v>153</v>
      </c>
      <c r="E912" s="235" t="s">
        <v>1</v>
      </c>
      <c r="F912" s="236" t="s">
        <v>487</v>
      </c>
      <c r="G912" s="233"/>
      <c r="H912" s="235" t="s">
        <v>1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153</v>
      </c>
      <c r="AU912" s="242" t="s">
        <v>151</v>
      </c>
      <c r="AV912" s="13" t="s">
        <v>85</v>
      </c>
      <c r="AW912" s="13" t="s">
        <v>32</v>
      </c>
      <c r="AX912" s="13" t="s">
        <v>77</v>
      </c>
      <c r="AY912" s="242" t="s">
        <v>142</v>
      </c>
    </row>
    <row r="913" s="14" customFormat="1">
      <c r="A913" s="14"/>
      <c r="B913" s="243"/>
      <c r="C913" s="244"/>
      <c r="D913" s="234" t="s">
        <v>153</v>
      </c>
      <c r="E913" s="245" t="s">
        <v>1</v>
      </c>
      <c r="F913" s="246" t="s">
        <v>143</v>
      </c>
      <c r="G913" s="244"/>
      <c r="H913" s="247">
        <v>3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153</v>
      </c>
      <c r="AU913" s="253" t="s">
        <v>151</v>
      </c>
      <c r="AV913" s="14" t="s">
        <v>151</v>
      </c>
      <c r="AW913" s="14" t="s">
        <v>32</v>
      </c>
      <c r="AX913" s="14" t="s">
        <v>77</v>
      </c>
      <c r="AY913" s="253" t="s">
        <v>142</v>
      </c>
    </row>
    <row r="914" s="13" customFormat="1">
      <c r="A914" s="13"/>
      <c r="B914" s="232"/>
      <c r="C914" s="233"/>
      <c r="D914" s="234" t="s">
        <v>153</v>
      </c>
      <c r="E914" s="235" t="s">
        <v>1</v>
      </c>
      <c r="F914" s="236" t="s">
        <v>163</v>
      </c>
      <c r="G914" s="233"/>
      <c r="H914" s="235" t="s">
        <v>1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2" t="s">
        <v>153</v>
      </c>
      <c r="AU914" s="242" t="s">
        <v>151</v>
      </c>
      <c r="AV914" s="13" t="s">
        <v>85</v>
      </c>
      <c r="AW914" s="13" t="s">
        <v>32</v>
      </c>
      <c r="AX914" s="13" t="s">
        <v>77</v>
      </c>
      <c r="AY914" s="242" t="s">
        <v>142</v>
      </c>
    </row>
    <row r="915" s="14" customFormat="1">
      <c r="A915" s="14"/>
      <c r="B915" s="243"/>
      <c r="C915" s="244"/>
      <c r="D915" s="234" t="s">
        <v>153</v>
      </c>
      <c r="E915" s="245" t="s">
        <v>1</v>
      </c>
      <c r="F915" s="246" t="s">
        <v>377</v>
      </c>
      <c r="G915" s="244"/>
      <c r="H915" s="247">
        <v>26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153</v>
      </c>
      <c r="AU915" s="253" t="s">
        <v>151</v>
      </c>
      <c r="AV915" s="14" t="s">
        <v>151</v>
      </c>
      <c r="AW915" s="14" t="s">
        <v>32</v>
      </c>
      <c r="AX915" s="14" t="s">
        <v>77</v>
      </c>
      <c r="AY915" s="253" t="s">
        <v>142</v>
      </c>
    </row>
    <row r="916" s="13" customFormat="1">
      <c r="A916" s="13"/>
      <c r="B916" s="232"/>
      <c r="C916" s="233"/>
      <c r="D916" s="234" t="s">
        <v>153</v>
      </c>
      <c r="E916" s="235" t="s">
        <v>1</v>
      </c>
      <c r="F916" s="236" t="s">
        <v>165</v>
      </c>
      <c r="G916" s="233"/>
      <c r="H916" s="235" t="s">
        <v>1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2" t="s">
        <v>153</v>
      </c>
      <c r="AU916" s="242" t="s">
        <v>151</v>
      </c>
      <c r="AV916" s="13" t="s">
        <v>85</v>
      </c>
      <c r="AW916" s="13" t="s">
        <v>32</v>
      </c>
      <c r="AX916" s="13" t="s">
        <v>77</v>
      </c>
      <c r="AY916" s="242" t="s">
        <v>142</v>
      </c>
    </row>
    <row r="917" s="14" customFormat="1">
      <c r="A917" s="14"/>
      <c r="B917" s="243"/>
      <c r="C917" s="244"/>
      <c r="D917" s="234" t="s">
        <v>153</v>
      </c>
      <c r="E917" s="245" t="s">
        <v>1</v>
      </c>
      <c r="F917" s="246" t="s">
        <v>427</v>
      </c>
      <c r="G917" s="244"/>
      <c r="H917" s="247">
        <v>35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153</v>
      </c>
      <c r="AU917" s="253" t="s">
        <v>151</v>
      </c>
      <c r="AV917" s="14" t="s">
        <v>151</v>
      </c>
      <c r="AW917" s="14" t="s">
        <v>32</v>
      </c>
      <c r="AX917" s="14" t="s">
        <v>77</v>
      </c>
      <c r="AY917" s="253" t="s">
        <v>142</v>
      </c>
    </row>
    <row r="918" s="13" customFormat="1">
      <c r="A918" s="13"/>
      <c r="B918" s="232"/>
      <c r="C918" s="233"/>
      <c r="D918" s="234" t="s">
        <v>153</v>
      </c>
      <c r="E918" s="235" t="s">
        <v>1</v>
      </c>
      <c r="F918" s="236" t="s">
        <v>208</v>
      </c>
      <c r="G918" s="233"/>
      <c r="H918" s="235" t="s">
        <v>1</v>
      </c>
      <c r="I918" s="237"/>
      <c r="J918" s="233"/>
      <c r="K918" s="233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153</v>
      </c>
      <c r="AU918" s="242" t="s">
        <v>151</v>
      </c>
      <c r="AV918" s="13" t="s">
        <v>85</v>
      </c>
      <c r="AW918" s="13" t="s">
        <v>32</v>
      </c>
      <c r="AX918" s="13" t="s">
        <v>77</v>
      </c>
      <c r="AY918" s="242" t="s">
        <v>142</v>
      </c>
    </row>
    <row r="919" s="14" customFormat="1">
      <c r="A919" s="14"/>
      <c r="B919" s="243"/>
      <c r="C919" s="244"/>
      <c r="D919" s="234" t="s">
        <v>153</v>
      </c>
      <c r="E919" s="245" t="s">
        <v>1</v>
      </c>
      <c r="F919" s="246" t="s">
        <v>197</v>
      </c>
      <c r="G919" s="244"/>
      <c r="H919" s="247">
        <v>9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153</v>
      </c>
      <c r="AU919" s="253" t="s">
        <v>151</v>
      </c>
      <c r="AV919" s="14" t="s">
        <v>151</v>
      </c>
      <c r="AW919" s="14" t="s">
        <v>32</v>
      </c>
      <c r="AX919" s="14" t="s">
        <v>77</v>
      </c>
      <c r="AY919" s="253" t="s">
        <v>142</v>
      </c>
    </row>
    <row r="920" s="15" customFormat="1">
      <c r="A920" s="15"/>
      <c r="B920" s="254"/>
      <c r="C920" s="255"/>
      <c r="D920" s="234" t="s">
        <v>153</v>
      </c>
      <c r="E920" s="256" t="s">
        <v>1</v>
      </c>
      <c r="F920" s="257" t="s">
        <v>158</v>
      </c>
      <c r="G920" s="255"/>
      <c r="H920" s="258">
        <v>73</v>
      </c>
      <c r="I920" s="259"/>
      <c r="J920" s="255"/>
      <c r="K920" s="255"/>
      <c r="L920" s="260"/>
      <c r="M920" s="261"/>
      <c r="N920" s="262"/>
      <c r="O920" s="262"/>
      <c r="P920" s="262"/>
      <c r="Q920" s="262"/>
      <c r="R920" s="262"/>
      <c r="S920" s="262"/>
      <c r="T920" s="263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4" t="s">
        <v>153</v>
      </c>
      <c r="AU920" s="264" t="s">
        <v>151</v>
      </c>
      <c r="AV920" s="15" t="s">
        <v>150</v>
      </c>
      <c r="AW920" s="15" t="s">
        <v>32</v>
      </c>
      <c r="AX920" s="15" t="s">
        <v>85</v>
      </c>
      <c r="AY920" s="264" t="s">
        <v>142</v>
      </c>
    </row>
    <row r="921" s="2" customFormat="1" ht="24.15" customHeight="1">
      <c r="A921" s="39"/>
      <c r="B921" s="40"/>
      <c r="C921" s="219" t="s">
        <v>981</v>
      </c>
      <c r="D921" s="219" t="s">
        <v>145</v>
      </c>
      <c r="E921" s="220" t="s">
        <v>982</v>
      </c>
      <c r="F921" s="221" t="s">
        <v>983</v>
      </c>
      <c r="G921" s="222" t="s">
        <v>161</v>
      </c>
      <c r="H921" s="223">
        <v>1</v>
      </c>
      <c r="I921" s="224"/>
      <c r="J921" s="225">
        <f>ROUND(I921*H921,2)</f>
        <v>0</v>
      </c>
      <c r="K921" s="221" t="s">
        <v>149</v>
      </c>
      <c r="L921" s="45"/>
      <c r="M921" s="226" t="s">
        <v>1</v>
      </c>
      <c r="N921" s="227" t="s">
        <v>43</v>
      </c>
      <c r="O921" s="92"/>
      <c r="P921" s="228">
        <f>O921*H921</f>
        <v>0</v>
      </c>
      <c r="Q921" s="228">
        <v>0</v>
      </c>
      <c r="R921" s="228">
        <f>Q921*H921</f>
        <v>0</v>
      </c>
      <c r="S921" s="228">
        <v>0</v>
      </c>
      <c r="T921" s="229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0" t="s">
        <v>242</v>
      </c>
      <c r="AT921" s="230" t="s">
        <v>145</v>
      </c>
      <c r="AU921" s="230" t="s">
        <v>151</v>
      </c>
      <c r="AY921" s="18" t="s">
        <v>142</v>
      </c>
      <c r="BE921" s="231">
        <f>IF(N921="základní",J921,0)</f>
        <v>0</v>
      </c>
      <c r="BF921" s="231">
        <f>IF(N921="snížená",J921,0)</f>
        <v>0</v>
      </c>
      <c r="BG921" s="231">
        <f>IF(N921="zákl. přenesená",J921,0)</f>
        <v>0</v>
      </c>
      <c r="BH921" s="231">
        <f>IF(N921="sníž. přenesená",J921,0)</f>
        <v>0</v>
      </c>
      <c r="BI921" s="231">
        <f>IF(N921="nulová",J921,0)</f>
        <v>0</v>
      </c>
      <c r="BJ921" s="18" t="s">
        <v>151</v>
      </c>
      <c r="BK921" s="231">
        <f>ROUND(I921*H921,2)</f>
        <v>0</v>
      </c>
      <c r="BL921" s="18" t="s">
        <v>242</v>
      </c>
      <c r="BM921" s="230" t="s">
        <v>984</v>
      </c>
    </row>
    <row r="922" s="13" customFormat="1">
      <c r="A922" s="13"/>
      <c r="B922" s="232"/>
      <c r="C922" s="233"/>
      <c r="D922" s="234" t="s">
        <v>153</v>
      </c>
      <c r="E922" s="235" t="s">
        <v>1</v>
      </c>
      <c r="F922" s="236" t="s">
        <v>300</v>
      </c>
      <c r="G922" s="233"/>
      <c r="H922" s="235" t="s">
        <v>1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153</v>
      </c>
      <c r="AU922" s="242" t="s">
        <v>151</v>
      </c>
      <c r="AV922" s="13" t="s">
        <v>85</v>
      </c>
      <c r="AW922" s="13" t="s">
        <v>32</v>
      </c>
      <c r="AX922" s="13" t="s">
        <v>77</v>
      </c>
      <c r="AY922" s="242" t="s">
        <v>142</v>
      </c>
    </row>
    <row r="923" s="14" customFormat="1">
      <c r="A923" s="14"/>
      <c r="B923" s="243"/>
      <c r="C923" s="244"/>
      <c r="D923" s="234" t="s">
        <v>153</v>
      </c>
      <c r="E923" s="245" t="s">
        <v>1</v>
      </c>
      <c r="F923" s="246" t="s">
        <v>85</v>
      </c>
      <c r="G923" s="244"/>
      <c r="H923" s="247">
        <v>1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153</v>
      </c>
      <c r="AU923" s="253" t="s">
        <v>151</v>
      </c>
      <c r="AV923" s="14" t="s">
        <v>151</v>
      </c>
      <c r="AW923" s="14" t="s">
        <v>32</v>
      </c>
      <c r="AX923" s="14" t="s">
        <v>85</v>
      </c>
      <c r="AY923" s="253" t="s">
        <v>142</v>
      </c>
    </row>
    <row r="924" s="2" customFormat="1" ht="24.15" customHeight="1">
      <c r="A924" s="39"/>
      <c r="B924" s="40"/>
      <c r="C924" s="276" t="s">
        <v>985</v>
      </c>
      <c r="D924" s="276" t="s">
        <v>384</v>
      </c>
      <c r="E924" s="277" t="s">
        <v>986</v>
      </c>
      <c r="F924" s="278" t="s">
        <v>987</v>
      </c>
      <c r="G924" s="279" t="s">
        <v>220</v>
      </c>
      <c r="H924" s="280">
        <v>0.90000000000000002</v>
      </c>
      <c r="I924" s="281"/>
      <c r="J924" s="282">
        <f>ROUND(I924*H924,2)</f>
        <v>0</v>
      </c>
      <c r="K924" s="278" t="s">
        <v>149</v>
      </c>
      <c r="L924" s="283"/>
      <c r="M924" s="284" t="s">
        <v>1</v>
      </c>
      <c r="N924" s="285" t="s">
        <v>43</v>
      </c>
      <c r="O924" s="92"/>
      <c r="P924" s="228">
        <f>O924*H924</f>
        <v>0</v>
      </c>
      <c r="Q924" s="228">
        <v>0.0040000000000000001</v>
      </c>
      <c r="R924" s="228">
        <f>Q924*H924</f>
        <v>0.0036000000000000003</v>
      </c>
      <c r="S924" s="228">
        <v>0</v>
      </c>
      <c r="T924" s="229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0" t="s">
        <v>408</v>
      </c>
      <c r="AT924" s="230" t="s">
        <v>384</v>
      </c>
      <c r="AU924" s="230" t="s">
        <v>151</v>
      </c>
      <c r="AY924" s="18" t="s">
        <v>142</v>
      </c>
      <c r="BE924" s="231">
        <f>IF(N924="základní",J924,0)</f>
        <v>0</v>
      </c>
      <c r="BF924" s="231">
        <f>IF(N924="snížená",J924,0)</f>
        <v>0</v>
      </c>
      <c r="BG924" s="231">
        <f>IF(N924="zákl. přenesená",J924,0)</f>
        <v>0</v>
      </c>
      <c r="BH924" s="231">
        <f>IF(N924="sníž. přenesená",J924,0)</f>
        <v>0</v>
      </c>
      <c r="BI924" s="231">
        <f>IF(N924="nulová",J924,0)</f>
        <v>0</v>
      </c>
      <c r="BJ924" s="18" t="s">
        <v>151</v>
      </c>
      <c r="BK924" s="231">
        <f>ROUND(I924*H924,2)</f>
        <v>0</v>
      </c>
      <c r="BL924" s="18" t="s">
        <v>242</v>
      </c>
      <c r="BM924" s="230" t="s">
        <v>988</v>
      </c>
    </row>
    <row r="925" s="14" customFormat="1">
      <c r="A925" s="14"/>
      <c r="B925" s="243"/>
      <c r="C925" s="244"/>
      <c r="D925" s="234" t="s">
        <v>153</v>
      </c>
      <c r="E925" s="245" t="s">
        <v>1</v>
      </c>
      <c r="F925" s="246" t="s">
        <v>989</v>
      </c>
      <c r="G925" s="244"/>
      <c r="H925" s="247">
        <v>0.90000000000000002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153</v>
      </c>
      <c r="AU925" s="253" t="s">
        <v>151</v>
      </c>
      <c r="AV925" s="14" t="s">
        <v>151</v>
      </c>
      <c r="AW925" s="14" t="s">
        <v>32</v>
      </c>
      <c r="AX925" s="14" t="s">
        <v>85</v>
      </c>
      <c r="AY925" s="253" t="s">
        <v>142</v>
      </c>
    </row>
    <row r="926" s="2" customFormat="1" ht="16.5" customHeight="1">
      <c r="A926" s="39"/>
      <c r="B926" s="40"/>
      <c r="C926" s="219" t="s">
        <v>990</v>
      </c>
      <c r="D926" s="219" t="s">
        <v>145</v>
      </c>
      <c r="E926" s="220" t="s">
        <v>991</v>
      </c>
      <c r="F926" s="221" t="s">
        <v>992</v>
      </c>
      <c r="G926" s="222" t="s">
        <v>220</v>
      </c>
      <c r="H926" s="223">
        <v>94.939999999999998</v>
      </c>
      <c r="I926" s="224"/>
      <c r="J926" s="225">
        <f>ROUND(I926*H926,2)</f>
        <v>0</v>
      </c>
      <c r="K926" s="221" t="s">
        <v>149</v>
      </c>
      <c r="L926" s="45"/>
      <c r="M926" s="226" t="s">
        <v>1</v>
      </c>
      <c r="N926" s="227" t="s">
        <v>43</v>
      </c>
      <c r="O926" s="92"/>
      <c r="P926" s="228">
        <f>O926*H926</f>
        <v>0</v>
      </c>
      <c r="Q926" s="228">
        <v>0</v>
      </c>
      <c r="R926" s="228">
        <f>Q926*H926</f>
        <v>0</v>
      </c>
      <c r="S926" s="228">
        <v>0</v>
      </c>
      <c r="T926" s="229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30" t="s">
        <v>242</v>
      </c>
      <c r="AT926" s="230" t="s">
        <v>145</v>
      </c>
      <c r="AU926" s="230" t="s">
        <v>151</v>
      </c>
      <c r="AY926" s="18" t="s">
        <v>142</v>
      </c>
      <c r="BE926" s="231">
        <f>IF(N926="základní",J926,0)</f>
        <v>0</v>
      </c>
      <c r="BF926" s="231">
        <f>IF(N926="snížená",J926,0)</f>
        <v>0</v>
      </c>
      <c r="BG926" s="231">
        <f>IF(N926="zákl. přenesená",J926,0)</f>
        <v>0</v>
      </c>
      <c r="BH926" s="231">
        <f>IF(N926="sníž. přenesená",J926,0)</f>
        <v>0</v>
      </c>
      <c r="BI926" s="231">
        <f>IF(N926="nulová",J926,0)</f>
        <v>0</v>
      </c>
      <c r="BJ926" s="18" t="s">
        <v>151</v>
      </c>
      <c r="BK926" s="231">
        <f>ROUND(I926*H926,2)</f>
        <v>0</v>
      </c>
      <c r="BL926" s="18" t="s">
        <v>242</v>
      </c>
      <c r="BM926" s="230" t="s">
        <v>993</v>
      </c>
    </row>
    <row r="927" s="13" customFormat="1">
      <c r="A927" s="13"/>
      <c r="B927" s="232"/>
      <c r="C927" s="233"/>
      <c r="D927" s="234" t="s">
        <v>153</v>
      </c>
      <c r="E927" s="235" t="s">
        <v>1</v>
      </c>
      <c r="F927" s="236" t="s">
        <v>154</v>
      </c>
      <c r="G927" s="233"/>
      <c r="H927" s="235" t="s">
        <v>1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153</v>
      </c>
      <c r="AU927" s="242" t="s">
        <v>151</v>
      </c>
      <c r="AV927" s="13" t="s">
        <v>85</v>
      </c>
      <c r="AW927" s="13" t="s">
        <v>32</v>
      </c>
      <c r="AX927" s="13" t="s">
        <v>77</v>
      </c>
      <c r="AY927" s="242" t="s">
        <v>142</v>
      </c>
    </row>
    <row r="928" s="14" customFormat="1">
      <c r="A928" s="14"/>
      <c r="B928" s="243"/>
      <c r="C928" s="244"/>
      <c r="D928" s="234" t="s">
        <v>153</v>
      </c>
      <c r="E928" s="245" t="s">
        <v>1</v>
      </c>
      <c r="F928" s="246" t="s">
        <v>994</v>
      </c>
      <c r="G928" s="244"/>
      <c r="H928" s="247">
        <v>94.939999999999998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153</v>
      </c>
      <c r="AU928" s="253" t="s">
        <v>151</v>
      </c>
      <c r="AV928" s="14" t="s">
        <v>151</v>
      </c>
      <c r="AW928" s="14" t="s">
        <v>32</v>
      </c>
      <c r="AX928" s="14" t="s">
        <v>85</v>
      </c>
      <c r="AY928" s="253" t="s">
        <v>142</v>
      </c>
    </row>
    <row r="929" s="2" customFormat="1" ht="16.5" customHeight="1">
      <c r="A929" s="39"/>
      <c r="B929" s="40"/>
      <c r="C929" s="276" t="s">
        <v>995</v>
      </c>
      <c r="D929" s="276" t="s">
        <v>384</v>
      </c>
      <c r="E929" s="277" t="s">
        <v>996</v>
      </c>
      <c r="F929" s="278" t="s">
        <v>997</v>
      </c>
      <c r="G929" s="279" t="s">
        <v>220</v>
      </c>
      <c r="H929" s="280">
        <v>104.434</v>
      </c>
      <c r="I929" s="281"/>
      <c r="J929" s="282">
        <f>ROUND(I929*H929,2)</f>
        <v>0</v>
      </c>
      <c r="K929" s="278" t="s">
        <v>149</v>
      </c>
      <c r="L929" s="283"/>
      <c r="M929" s="284" t="s">
        <v>1</v>
      </c>
      <c r="N929" s="285" t="s">
        <v>43</v>
      </c>
      <c r="O929" s="92"/>
      <c r="P929" s="228">
        <f>O929*H929</f>
        <v>0</v>
      </c>
      <c r="Q929" s="228">
        <v>0.00020000000000000001</v>
      </c>
      <c r="R929" s="228">
        <f>Q929*H929</f>
        <v>0.020886800000000001</v>
      </c>
      <c r="S929" s="228">
        <v>0</v>
      </c>
      <c r="T929" s="229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0" t="s">
        <v>408</v>
      </c>
      <c r="AT929" s="230" t="s">
        <v>384</v>
      </c>
      <c r="AU929" s="230" t="s">
        <v>151</v>
      </c>
      <c r="AY929" s="18" t="s">
        <v>142</v>
      </c>
      <c r="BE929" s="231">
        <f>IF(N929="základní",J929,0)</f>
        <v>0</v>
      </c>
      <c r="BF929" s="231">
        <f>IF(N929="snížená",J929,0)</f>
        <v>0</v>
      </c>
      <c r="BG929" s="231">
        <f>IF(N929="zákl. přenesená",J929,0)</f>
        <v>0</v>
      </c>
      <c r="BH929" s="231">
        <f>IF(N929="sníž. přenesená",J929,0)</f>
        <v>0</v>
      </c>
      <c r="BI929" s="231">
        <f>IF(N929="nulová",J929,0)</f>
        <v>0</v>
      </c>
      <c r="BJ929" s="18" t="s">
        <v>151</v>
      </c>
      <c r="BK929" s="231">
        <f>ROUND(I929*H929,2)</f>
        <v>0</v>
      </c>
      <c r="BL929" s="18" t="s">
        <v>242</v>
      </c>
      <c r="BM929" s="230" t="s">
        <v>998</v>
      </c>
    </row>
    <row r="930" s="14" customFormat="1">
      <c r="A930" s="14"/>
      <c r="B930" s="243"/>
      <c r="C930" s="244"/>
      <c r="D930" s="234" t="s">
        <v>153</v>
      </c>
      <c r="E930" s="244"/>
      <c r="F930" s="246" t="s">
        <v>999</v>
      </c>
      <c r="G930" s="244"/>
      <c r="H930" s="247">
        <v>104.434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153</v>
      </c>
      <c r="AU930" s="253" t="s">
        <v>151</v>
      </c>
      <c r="AV930" s="14" t="s">
        <v>151</v>
      </c>
      <c r="AW930" s="14" t="s">
        <v>4</v>
      </c>
      <c r="AX930" s="14" t="s">
        <v>85</v>
      </c>
      <c r="AY930" s="253" t="s">
        <v>142</v>
      </c>
    </row>
    <row r="931" s="2" customFormat="1" ht="33" customHeight="1">
      <c r="A931" s="39"/>
      <c r="B931" s="40"/>
      <c r="C931" s="219" t="s">
        <v>1000</v>
      </c>
      <c r="D931" s="219" t="s">
        <v>145</v>
      </c>
      <c r="E931" s="220" t="s">
        <v>1001</v>
      </c>
      <c r="F931" s="221" t="s">
        <v>1002</v>
      </c>
      <c r="G931" s="222" t="s">
        <v>161</v>
      </c>
      <c r="H931" s="223">
        <v>1</v>
      </c>
      <c r="I931" s="224"/>
      <c r="J931" s="225">
        <f>ROUND(I931*H931,2)</f>
        <v>0</v>
      </c>
      <c r="K931" s="221" t="s">
        <v>1</v>
      </c>
      <c r="L931" s="45"/>
      <c r="M931" s="226" t="s">
        <v>1</v>
      </c>
      <c r="N931" s="227" t="s">
        <v>43</v>
      </c>
      <c r="O931" s="92"/>
      <c r="P931" s="228">
        <f>O931*H931</f>
        <v>0</v>
      </c>
      <c r="Q931" s="228">
        <v>0</v>
      </c>
      <c r="R931" s="228">
        <f>Q931*H931</f>
        <v>0</v>
      </c>
      <c r="S931" s="228">
        <v>0</v>
      </c>
      <c r="T931" s="229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0" t="s">
        <v>242</v>
      </c>
      <c r="AT931" s="230" t="s">
        <v>145</v>
      </c>
      <c r="AU931" s="230" t="s">
        <v>151</v>
      </c>
      <c r="AY931" s="18" t="s">
        <v>142</v>
      </c>
      <c r="BE931" s="231">
        <f>IF(N931="základní",J931,0)</f>
        <v>0</v>
      </c>
      <c r="BF931" s="231">
        <f>IF(N931="snížená",J931,0)</f>
        <v>0</v>
      </c>
      <c r="BG931" s="231">
        <f>IF(N931="zákl. přenesená",J931,0)</f>
        <v>0</v>
      </c>
      <c r="BH931" s="231">
        <f>IF(N931="sníž. přenesená",J931,0)</f>
        <v>0</v>
      </c>
      <c r="BI931" s="231">
        <f>IF(N931="nulová",J931,0)</f>
        <v>0</v>
      </c>
      <c r="BJ931" s="18" t="s">
        <v>151</v>
      </c>
      <c r="BK931" s="231">
        <f>ROUND(I931*H931,2)</f>
        <v>0</v>
      </c>
      <c r="BL931" s="18" t="s">
        <v>242</v>
      </c>
      <c r="BM931" s="230" t="s">
        <v>1003</v>
      </c>
    </row>
    <row r="932" s="13" customFormat="1">
      <c r="A932" s="13"/>
      <c r="B932" s="232"/>
      <c r="C932" s="233"/>
      <c r="D932" s="234" t="s">
        <v>153</v>
      </c>
      <c r="E932" s="235" t="s">
        <v>1</v>
      </c>
      <c r="F932" s="236" t="s">
        <v>1004</v>
      </c>
      <c r="G932" s="233"/>
      <c r="H932" s="235" t="s">
        <v>1</v>
      </c>
      <c r="I932" s="237"/>
      <c r="J932" s="233"/>
      <c r="K932" s="233"/>
      <c r="L932" s="238"/>
      <c r="M932" s="239"/>
      <c r="N932" s="240"/>
      <c r="O932" s="240"/>
      <c r="P932" s="240"/>
      <c r="Q932" s="240"/>
      <c r="R932" s="240"/>
      <c r="S932" s="240"/>
      <c r="T932" s="24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2" t="s">
        <v>153</v>
      </c>
      <c r="AU932" s="242" t="s">
        <v>151</v>
      </c>
      <c r="AV932" s="13" t="s">
        <v>85</v>
      </c>
      <c r="AW932" s="13" t="s">
        <v>32</v>
      </c>
      <c r="AX932" s="13" t="s">
        <v>77</v>
      </c>
      <c r="AY932" s="242" t="s">
        <v>142</v>
      </c>
    </row>
    <row r="933" s="14" customFormat="1">
      <c r="A933" s="14"/>
      <c r="B933" s="243"/>
      <c r="C933" s="244"/>
      <c r="D933" s="234" t="s">
        <v>153</v>
      </c>
      <c r="E933" s="245" t="s">
        <v>1</v>
      </c>
      <c r="F933" s="246" t="s">
        <v>85</v>
      </c>
      <c r="G933" s="244"/>
      <c r="H933" s="247">
        <v>1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153</v>
      </c>
      <c r="AU933" s="253" t="s">
        <v>151</v>
      </c>
      <c r="AV933" s="14" t="s">
        <v>151</v>
      </c>
      <c r="AW933" s="14" t="s">
        <v>32</v>
      </c>
      <c r="AX933" s="14" t="s">
        <v>85</v>
      </c>
      <c r="AY933" s="253" t="s">
        <v>142</v>
      </c>
    </row>
    <row r="934" s="2" customFormat="1" ht="16.5" customHeight="1">
      <c r="A934" s="39"/>
      <c r="B934" s="40"/>
      <c r="C934" s="219" t="s">
        <v>1005</v>
      </c>
      <c r="D934" s="219" t="s">
        <v>145</v>
      </c>
      <c r="E934" s="220" t="s">
        <v>1006</v>
      </c>
      <c r="F934" s="221" t="s">
        <v>1007</v>
      </c>
      <c r="G934" s="222" t="s">
        <v>161</v>
      </c>
      <c r="H934" s="223">
        <v>1</v>
      </c>
      <c r="I934" s="224"/>
      <c r="J934" s="225">
        <f>ROUND(I934*H934,2)</f>
        <v>0</v>
      </c>
      <c r="K934" s="221" t="s">
        <v>1</v>
      </c>
      <c r="L934" s="45"/>
      <c r="M934" s="226" t="s">
        <v>1</v>
      </c>
      <c r="N934" s="227" t="s">
        <v>43</v>
      </c>
      <c r="O934" s="92"/>
      <c r="P934" s="228">
        <f>O934*H934</f>
        <v>0</v>
      </c>
      <c r="Q934" s="228">
        <v>0</v>
      </c>
      <c r="R934" s="228">
        <f>Q934*H934</f>
        <v>0</v>
      </c>
      <c r="S934" s="228">
        <v>0</v>
      </c>
      <c r="T934" s="229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0" t="s">
        <v>242</v>
      </c>
      <c r="AT934" s="230" t="s">
        <v>145</v>
      </c>
      <c r="AU934" s="230" t="s">
        <v>151</v>
      </c>
      <c r="AY934" s="18" t="s">
        <v>142</v>
      </c>
      <c r="BE934" s="231">
        <f>IF(N934="základní",J934,0)</f>
        <v>0</v>
      </c>
      <c r="BF934" s="231">
        <f>IF(N934="snížená",J934,0)</f>
        <v>0</v>
      </c>
      <c r="BG934" s="231">
        <f>IF(N934="zákl. přenesená",J934,0)</f>
        <v>0</v>
      </c>
      <c r="BH934" s="231">
        <f>IF(N934="sníž. přenesená",J934,0)</f>
        <v>0</v>
      </c>
      <c r="BI934" s="231">
        <f>IF(N934="nulová",J934,0)</f>
        <v>0</v>
      </c>
      <c r="BJ934" s="18" t="s">
        <v>151</v>
      </c>
      <c r="BK934" s="231">
        <f>ROUND(I934*H934,2)</f>
        <v>0</v>
      </c>
      <c r="BL934" s="18" t="s">
        <v>242</v>
      </c>
      <c r="BM934" s="230" t="s">
        <v>1008</v>
      </c>
    </row>
    <row r="935" s="13" customFormat="1">
      <c r="A935" s="13"/>
      <c r="B935" s="232"/>
      <c r="C935" s="233"/>
      <c r="D935" s="234" t="s">
        <v>153</v>
      </c>
      <c r="E935" s="235" t="s">
        <v>1</v>
      </c>
      <c r="F935" s="236" t="s">
        <v>1009</v>
      </c>
      <c r="G935" s="233"/>
      <c r="H935" s="235" t="s">
        <v>1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2" t="s">
        <v>153</v>
      </c>
      <c r="AU935" s="242" t="s">
        <v>151</v>
      </c>
      <c r="AV935" s="13" t="s">
        <v>85</v>
      </c>
      <c r="AW935" s="13" t="s">
        <v>32</v>
      </c>
      <c r="AX935" s="13" t="s">
        <v>77</v>
      </c>
      <c r="AY935" s="242" t="s">
        <v>142</v>
      </c>
    </row>
    <row r="936" s="14" customFormat="1">
      <c r="A936" s="14"/>
      <c r="B936" s="243"/>
      <c r="C936" s="244"/>
      <c r="D936" s="234" t="s">
        <v>153</v>
      </c>
      <c r="E936" s="245" t="s">
        <v>1</v>
      </c>
      <c r="F936" s="246" t="s">
        <v>85</v>
      </c>
      <c r="G936" s="244"/>
      <c r="H936" s="247">
        <v>1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153</v>
      </c>
      <c r="AU936" s="253" t="s">
        <v>151</v>
      </c>
      <c r="AV936" s="14" t="s">
        <v>151</v>
      </c>
      <c r="AW936" s="14" t="s">
        <v>32</v>
      </c>
      <c r="AX936" s="14" t="s">
        <v>85</v>
      </c>
      <c r="AY936" s="253" t="s">
        <v>142</v>
      </c>
    </row>
    <row r="937" s="2" customFormat="1" ht="24.15" customHeight="1">
      <c r="A937" s="39"/>
      <c r="B937" s="40"/>
      <c r="C937" s="219" t="s">
        <v>1010</v>
      </c>
      <c r="D937" s="219" t="s">
        <v>145</v>
      </c>
      <c r="E937" s="220" t="s">
        <v>1011</v>
      </c>
      <c r="F937" s="221" t="s">
        <v>1012</v>
      </c>
      <c r="G937" s="222" t="s">
        <v>183</v>
      </c>
      <c r="H937" s="223">
        <v>3.0529999999999999</v>
      </c>
      <c r="I937" s="224"/>
      <c r="J937" s="225">
        <f>ROUND(I937*H937,2)</f>
        <v>0</v>
      </c>
      <c r="K937" s="221" t="s">
        <v>149</v>
      </c>
      <c r="L937" s="45"/>
      <c r="M937" s="226" t="s">
        <v>1</v>
      </c>
      <c r="N937" s="227" t="s">
        <v>43</v>
      </c>
      <c r="O937" s="92"/>
      <c r="P937" s="228">
        <f>O937*H937</f>
        <v>0</v>
      </c>
      <c r="Q937" s="228">
        <v>0</v>
      </c>
      <c r="R937" s="228">
        <f>Q937*H937</f>
        <v>0</v>
      </c>
      <c r="S937" s="228">
        <v>0</v>
      </c>
      <c r="T937" s="229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0" t="s">
        <v>242</v>
      </c>
      <c r="AT937" s="230" t="s">
        <v>145</v>
      </c>
      <c r="AU937" s="230" t="s">
        <v>151</v>
      </c>
      <c r="AY937" s="18" t="s">
        <v>142</v>
      </c>
      <c r="BE937" s="231">
        <f>IF(N937="základní",J937,0)</f>
        <v>0</v>
      </c>
      <c r="BF937" s="231">
        <f>IF(N937="snížená",J937,0)</f>
        <v>0</v>
      </c>
      <c r="BG937" s="231">
        <f>IF(N937="zákl. přenesená",J937,0)</f>
        <v>0</v>
      </c>
      <c r="BH937" s="231">
        <f>IF(N937="sníž. přenesená",J937,0)</f>
        <v>0</v>
      </c>
      <c r="BI937" s="231">
        <f>IF(N937="nulová",J937,0)</f>
        <v>0</v>
      </c>
      <c r="BJ937" s="18" t="s">
        <v>151</v>
      </c>
      <c r="BK937" s="231">
        <f>ROUND(I937*H937,2)</f>
        <v>0</v>
      </c>
      <c r="BL937" s="18" t="s">
        <v>242</v>
      </c>
      <c r="BM937" s="230" t="s">
        <v>1013</v>
      </c>
    </row>
    <row r="938" s="12" customFormat="1" ht="22.8" customHeight="1">
      <c r="A938" s="12"/>
      <c r="B938" s="203"/>
      <c r="C938" s="204"/>
      <c r="D938" s="205" t="s">
        <v>76</v>
      </c>
      <c r="E938" s="217" t="s">
        <v>1014</v>
      </c>
      <c r="F938" s="217" t="s">
        <v>1015</v>
      </c>
      <c r="G938" s="204"/>
      <c r="H938" s="204"/>
      <c r="I938" s="207"/>
      <c r="J938" s="218">
        <f>BK938</f>
        <v>0</v>
      </c>
      <c r="K938" s="204"/>
      <c r="L938" s="209"/>
      <c r="M938" s="210"/>
      <c r="N938" s="211"/>
      <c r="O938" s="211"/>
      <c r="P938" s="212">
        <f>SUM(P939:P955)</f>
        <v>0</v>
      </c>
      <c r="Q938" s="211"/>
      <c r="R938" s="212">
        <f>SUM(R939:R955)</f>
        <v>0.27099999999999996</v>
      </c>
      <c r="S938" s="211"/>
      <c r="T938" s="213">
        <f>SUM(T939:T955)</f>
        <v>0.18000000000000002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14" t="s">
        <v>151</v>
      </c>
      <c r="AT938" s="215" t="s">
        <v>76</v>
      </c>
      <c r="AU938" s="215" t="s">
        <v>85</v>
      </c>
      <c r="AY938" s="214" t="s">
        <v>142</v>
      </c>
      <c r="BK938" s="216">
        <f>SUM(BK939:BK955)</f>
        <v>0</v>
      </c>
    </row>
    <row r="939" s="2" customFormat="1" ht="24.15" customHeight="1">
      <c r="A939" s="39"/>
      <c r="B939" s="40"/>
      <c r="C939" s="219" t="s">
        <v>1016</v>
      </c>
      <c r="D939" s="219" t="s">
        <v>145</v>
      </c>
      <c r="E939" s="220" t="s">
        <v>1017</v>
      </c>
      <c r="F939" s="221" t="s">
        <v>1018</v>
      </c>
      <c r="G939" s="222" t="s">
        <v>220</v>
      </c>
      <c r="H939" s="223">
        <v>7.2000000000000002</v>
      </c>
      <c r="I939" s="224"/>
      <c r="J939" s="225">
        <f>ROUND(I939*H939,2)</f>
        <v>0</v>
      </c>
      <c r="K939" s="221" t="s">
        <v>149</v>
      </c>
      <c r="L939" s="45"/>
      <c r="M939" s="226" t="s">
        <v>1</v>
      </c>
      <c r="N939" s="227" t="s">
        <v>43</v>
      </c>
      <c r="O939" s="92"/>
      <c r="P939" s="228">
        <f>O939*H939</f>
        <v>0</v>
      </c>
      <c r="Q939" s="228">
        <v>0.029999999999999999</v>
      </c>
      <c r="R939" s="228">
        <f>Q939*H939</f>
        <v>0.216</v>
      </c>
      <c r="S939" s="228">
        <v>0</v>
      </c>
      <c r="T939" s="229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0" t="s">
        <v>242</v>
      </c>
      <c r="AT939" s="230" t="s">
        <v>145</v>
      </c>
      <c r="AU939" s="230" t="s">
        <v>151</v>
      </c>
      <c r="AY939" s="18" t="s">
        <v>142</v>
      </c>
      <c r="BE939" s="231">
        <f>IF(N939="základní",J939,0)</f>
        <v>0</v>
      </c>
      <c r="BF939" s="231">
        <f>IF(N939="snížená",J939,0)</f>
        <v>0</v>
      </c>
      <c r="BG939" s="231">
        <f>IF(N939="zákl. přenesená",J939,0)</f>
        <v>0</v>
      </c>
      <c r="BH939" s="231">
        <f>IF(N939="sníž. přenesená",J939,0)</f>
        <v>0</v>
      </c>
      <c r="BI939" s="231">
        <f>IF(N939="nulová",J939,0)</f>
        <v>0</v>
      </c>
      <c r="BJ939" s="18" t="s">
        <v>151</v>
      </c>
      <c r="BK939" s="231">
        <f>ROUND(I939*H939,2)</f>
        <v>0</v>
      </c>
      <c r="BL939" s="18" t="s">
        <v>242</v>
      </c>
      <c r="BM939" s="230" t="s">
        <v>1019</v>
      </c>
    </row>
    <row r="940" s="13" customFormat="1">
      <c r="A940" s="13"/>
      <c r="B940" s="232"/>
      <c r="C940" s="233"/>
      <c r="D940" s="234" t="s">
        <v>153</v>
      </c>
      <c r="E940" s="235" t="s">
        <v>1</v>
      </c>
      <c r="F940" s="236" t="s">
        <v>1020</v>
      </c>
      <c r="G940" s="233"/>
      <c r="H940" s="235" t="s">
        <v>1</v>
      </c>
      <c r="I940" s="237"/>
      <c r="J940" s="233"/>
      <c r="K940" s="233"/>
      <c r="L940" s="238"/>
      <c r="M940" s="239"/>
      <c r="N940" s="240"/>
      <c r="O940" s="240"/>
      <c r="P940" s="240"/>
      <c r="Q940" s="240"/>
      <c r="R940" s="240"/>
      <c r="S940" s="240"/>
      <c r="T940" s="24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2" t="s">
        <v>153</v>
      </c>
      <c r="AU940" s="242" t="s">
        <v>151</v>
      </c>
      <c r="AV940" s="13" t="s">
        <v>85</v>
      </c>
      <c r="AW940" s="13" t="s">
        <v>32</v>
      </c>
      <c r="AX940" s="13" t="s">
        <v>77</v>
      </c>
      <c r="AY940" s="242" t="s">
        <v>142</v>
      </c>
    </row>
    <row r="941" s="14" customFormat="1">
      <c r="A941" s="14"/>
      <c r="B941" s="243"/>
      <c r="C941" s="244"/>
      <c r="D941" s="234" t="s">
        <v>153</v>
      </c>
      <c r="E941" s="245" t="s">
        <v>1</v>
      </c>
      <c r="F941" s="246" t="s">
        <v>1021</v>
      </c>
      <c r="G941" s="244"/>
      <c r="H941" s="247">
        <v>7.2000000000000002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153</v>
      </c>
      <c r="AU941" s="253" t="s">
        <v>151</v>
      </c>
      <c r="AV941" s="14" t="s">
        <v>151</v>
      </c>
      <c r="AW941" s="14" t="s">
        <v>32</v>
      </c>
      <c r="AX941" s="14" t="s">
        <v>85</v>
      </c>
      <c r="AY941" s="253" t="s">
        <v>142</v>
      </c>
    </row>
    <row r="942" s="2" customFormat="1" ht="21.75" customHeight="1">
      <c r="A942" s="39"/>
      <c r="B942" s="40"/>
      <c r="C942" s="276" t="s">
        <v>1022</v>
      </c>
      <c r="D942" s="276" t="s">
        <v>384</v>
      </c>
      <c r="E942" s="277" t="s">
        <v>1023</v>
      </c>
      <c r="F942" s="278" t="s">
        <v>1024</v>
      </c>
      <c r="G942" s="279" t="s">
        <v>220</v>
      </c>
      <c r="H942" s="280">
        <v>7.2000000000000002</v>
      </c>
      <c r="I942" s="281"/>
      <c r="J942" s="282">
        <f>ROUND(I942*H942,2)</f>
        <v>0</v>
      </c>
      <c r="K942" s="278" t="s">
        <v>149</v>
      </c>
      <c r="L942" s="283"/>
      <c r="M942" s="284" t="s">
        <v>1</v>
      </c>
      <c r="N942" s="285" t="s">
        <v>43</v>
      </c>
      <c r="O942" s="92"/>
      <c r="P942" s="228">
        <f>O942*H942</f>
        <v>0</v>
      </c>
      <c r="Q942" s="228">
        <v>0</v>
      </c>
      <c r="R942" s="228">
        <f>Q942*H942</f>
        <v>0</v>
      </c>
      <c r="S942" s="228">
        <v>0</v>
      </c>
      <c r="T942" s="229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0" t="s">
        <v>408</v>
      </c>
      <c r="AT942" s="230" t="s">
        <v>384</v>
      </c>
      <c r="AU942" s="230" t="s">
        <v>151</v>
      </c>
      <c r="AY942" s="18" t="s">
        <v>142</v>
      </c>
      <c r="BE942" s="231">
        <f>IF(N942="základní",J942,0)</f>
        <v>0</v>
      </c>
      <c r="BF942" s="231">
        <f>IF(N942="snížená",J942,0)</f>
        <v>0</v>
      </c>
      <c r="BG942" s="231">
        <f>IF(N942="zákl. přenesená",J942,0)</f>
        <v>0</v>
      </c>
      <c r="BH942" s="231">
        <f>IF(N942="sníž. přenesená",J942,0)</f>
        <v>0</v>
      </c>
      <c r="BI942" s="231">
        <f>IF(N942="nulová",J942,0)</f>
        <v>0</v>
      </c>
      <c r="BJ942" s="18" t="s">
        <v>151</v>
      </c>
      <c r="BK942" s="231">
        <f>ROUND(I942*H942,2)</f>
        <v>0</v>
      </c>
      <c r="BL942" s="18" t="s">
        <v>242</v>
      </c>
      <c r="BM942" s="230" t="s">
        <v>1025</v>
      </c>
    </row>
    <row r="943" s="2" customFormat="1" ht="24.15" customHeight="1">
      <c r="A943" s="39"/>
      <c r="B943" s="40"/>
      <c r="C943" s="219" t="s">
        <v>1026</v>
      </c>
      <c r="D943" s="219" t="s">
        <v>145</v>
      </c>
      <c r="E943" s="220" t="s">
        <v>1027</v>
      </c>
      <c r="F943" s="221" t="s">
        <v>1028</v>
      </c>
      <c r="G943" s="222" t="s">
        <v>220</v>
      </c>
      <c r="H943" s="223">
        <v>7.2000000000000002</v>
      </c>
      <c r="I943" s="224"/>
      <c r="J943" s="225">
        <f>ROUND(I943*H943,2)</f>
        <v>0</v>
      </c>
      <c r="K943" s="221" t="s">
        <v>149</v>
      </c>
      <c r="L943" s="45"/>
      <c r="M943" s="226" t="s">
        <v>1</v>
      </c>
      <c r="N943" s="227" t="s">
        <v>43</v>
      </c>
      <c r="O943" s="92"/>
      <c r="P943" s="228">
        <f>O943*H943</f>
        <v>0</v>
      </c>
      <c r="Q943" s="228">
        <v>0</v>
      </c>
      <c r="R943" s="228">
        <f>Q943*H943</f>
        <v>0</v>
      </c>
      <c r="S943" s="228">
        <v>0.025000000000000001</v>
      </c>
      <c r="T943" s="229">
        <f>S943*H943</f>
        <v>0.18000000000000002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0" t="s">
        <v>242</v>
      </c>
      <c r="AT943" s="230" t="s">
        <v>145</v>
      </c>
      <c r="AU943" s="230" t="s">
        <v>151</v>
      </c>
      <c r="AY943" s="18" t="s">
        <v>142</v>
      </c>
      <c r="BE943" s="231">
        <f>IF(N943="základní",J943,0)</f>
        <v>0</v>
      </c>
      <c r="BF943" s="231">
        <f>IF(N943="snížená",J943,0)</f>
        <v>0</v>
      </c>
      <c r="BG943" s="231">
        <f>IF(N943="zákl. přenesená",J943,0)</f>
        <v>0</v>
      </c>
      <c r="BH943" s="231">
        <f>IF(N943="sníž. přenesená",J943,0)</f>
        <v>0</v>
      </c>
      <c r="BI943" s="231">
        <f>IF(N943="nulová",J943,0)</f>
        <v>0</v>
      </c>
      <c r="BJ943" s="18" t="s">
        <v>151</v>
      </c>
      <c r="BK943" s="231">
        <f>ROUND(I943*H943,2)</f>
        <v>0</v>
      </c>
      <c r="BL943" s="18" t="s">
        <v>242</v>
      </c>
      <c r="BM943" s="230" t="s">
        <v>1029</v>
      </c>
    </row>
    <row r="944" s="13" customFormat="1">
      <c r="A944" s="13"/>
      <c r="B944" s="232"/>
      <c r="C944" s="233"/>
      <c r="D944" s="234" t="s">
        <v>153</v>
      </c>
      <c r="E944" s="235" t="s">
        <v>1</v>
      </c>
      <c r="F944" s="236" t="s">
        <v>1030</v>
      </c>
      <c r="G944" s="233"/>
      <c r="H944" s="235" t="s">
        <v>1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2" t="s">
        <v>153</v>
      </c>
      <c r="AU944" s="242" t="s">
        <v>151</v>
      </c>
      <c r="AV944" s="13" t="s">
        <v>85</v>
      </c>
      <c r="AW944" s="13" t="s">
        <v>32</v>
      </c>
      <c r="AX944" s="13" t="s">
        <v>77</v>
      </c>
      <c r="AY944" s="242" t="s">
        <v>142</v>
      </c>
    </row>
    <row r="945" s="14" customFormat="1">
      <c r="A945" s="14"/>
      <c r="B945" s="243"/>
      <c r="C945" s="244"/>
      <c r="D945" s="234" t="s">
        <v>153</v>
      </c>
      <c r="E945" s="245" t="s">
        <v>1</v>
      </c>
      <c r="F945" s="246" t="s">
        <v>1021</v>
      </c>
      <c r="G945" s="244"/>
      <c r="H945" s="247">
        <v>7.2000000000000002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153</v>
      </c>
      <c r="AU945" s="253" t="s">
        <v>151</v>
      </c>
      <c r="AV945" s="14" t="s">
        <v>151</v>
      </c>
      <c r="AW945" s="14" t="s">
        <v>32</v>
      </c>
      <c r="AX945" s="14" t="s">
        <v>85</v>
      </c>
      <c r="AY945" s="253" t="s">
        <v>142</v>
      </c>
    </row>
    <row r="946" s="2" customFormat="1" ht="24.15" customHeight="1">
      <c r="A946" s="39"/>
      <c r="B946" s="40"/>
      <c r="C946" s="219" t="s">
        <v>1031</v>
      </c>
      <c r="D946" s="219" t="s">
        <v>145</v>
      </c>
      <c r="E946" s="220" t="s">
        <v>1032</v>
      </c>
      <c r="F946" s="221" t="s">
        <v>1033</v>
      </c>
      <c r="G946" s="222" t="s">
        <v>148</v>
      </c>
      <c r="H946" s="223">
        <v>1.6200000000000001</v>
      </c>
      <c r="I946" s="224"/>
      <c r="J946" s="225">
        <f>ROUND(I946*H946,2)</f>
        <v>0</v>
      </c>
      <c r="K946" s="221" t="s">
        <v>149</v>
      </c>
      <c r="L946" s="45"/>
      <c r="M946" s="226" t="s">
        <v>1</v>
      </c>
      <c r="N946" s="227" t="s">
        <v>43</v>
      </c>
      <c r="O946" s="92"/>
      <c r="P946" s="228">
        <f>O946*H946</f>
        <v>0</v>
      </c>
      <c r="Q946" s="228">
        <v>0</v>
      </c>
      <c r="R946" s="228">
        <f>Q946*H946</f>
        <v>0</v>
      </c>
      <c r="S946" s="228">
        <v>0</v>
      </c>
      <c r="T946" s="229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0" t="s">
        <v>242</v>
      </c>
      <c r="AT946" s="230" t="s">
        <v>145</v>
      </c>
      <c r="AU946" s="230" t="s">
        <v>151</v>
      </c>
      <c r="AY946" s="18" t="s">
        <v>142</v>
      </c>
      <c r="BE946" s="231">
        <f>IF(N946="základní",J946,0)</f>
        <v>0</v>
      </c>
      <c r="BF946" s="231">
        <f>IF(N946="snížená",J946,0)</f>
        <v>0</v>
      </c>
      <c r="BG946" s="231">
        <f>IF(N946="zákl. přenesená",J946,0)</f>
        <v>0</v>
      </c>
      <c r="BH946" s="231">
        <f>IF(N946="sníž. přenesená",J946,0)</f>
        <v>0</v>
      </c>
      <c r="BI946" s="231">
        <f>IF(N946="nulová",J946,0)</f>
        <v>0</v>
      </c>
      <c r="BJ946" s="18" t="s">
        <v>151</v>
      </c>
      <c r="BK946" s="231">
        <f>ROUND(I946*H946,2)</f>
        <v>0</v>
      </c>
      <c r="BL946" s="18" t="s">
        <v>242</v>
      </c>
      <c r="BM946" s="230" t="s">
        <v>1034</v>
      </c>
    </row>
    <row r="947" s="13" customFormat="1">
      <c r="A947" s="13"/>
      <c r="B947" s="232"/>
      <c r="C947" s="233"/>
      <c r="D947" s="234" t="s">
        <v>153</v>
      </c>
      <c r="E947" s="235" t="s">
        <v>1</v>
      </c>
      <c r="F947" s="236" t="s">
        <v>1035</v>
      </c>
      <c r="G947" s="233"/>
      <c r="H947" s="235" t="s">
        <v>1</v>
      </c>
      <c r="I947" s="237"/>
      <c r="J947" s="233"/>
      <c r="K947" s="233"/>
      <c r="L947" s="238"/>
      <c r="M947" s="239"/>
      <c r="N947" s="240"/>
      <c r="O947" s="240"/>
      <c r="P947" s="240"/>
      <c r="Q947" s="240"/>
      <c r="R947" s="240"/>
      <c r="S947" s="240"/>
      <c r="T947" s="24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2" t="s">
        <v>153</v>
      </c>
      <c r="AU947" s="242" t="s">
        <v>151</v>
      </c>
      <c r="AV947" s="13" t="s">
        <v>85</v>
      </c>
      <c r="AW947" s="13" t="s">
        <v>32</v>
      </c>
      <c r="AX947" s="13" t="s">
        <v>77</v>
      </c>
      <c r="AY947" s="242" t="s">
        <v>142</v>
      </c>
    </row>
    <row r="948" s="14" customFormat="1">
      <c r="A948" s="14"/>
      <c r="B948" s="243"/>
      <c r="C948" s="244"/>
      <c r="D948" s="234" t="s">
        <v>153</v>
      </c>
      <c r="E948" s="245" t="s">
        <v>1</v>
      </c>
      <c r="F948" s="246" t="s">
        <v>1036</v>
      </c>
      <c r="G948" s="244"/>
      <c r="H948" s="247">
        <v>1.6200000000000001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153</v>
      </c>
      <c r="AU948" s="253" t="s">
        <v>151</v>
      </c>
      <c r="AV948" s="14" t="s">
        <v>151</v>
      </c>
      <c r="AW948" s="14" t="s">
        <v>32</v>
      </c>
      <c r="AX948" s="14" t="s">
        <v>85</v>
      </c>
      <c r="AY948" s="253" t="s">
        <v>142</v>
      </c>
    </row>
    <row r="949" s="2" customFormat="1" ht="24.15" customHeight="1">
      <c r="A949" s="39"/>
      <c r="B949" s="40"/>
      <c r="C949" s="276" t="s">
        <v>1037</v>
      </c>
      <c r="D949" s="276" t="s">
        <v>384</v>
      </c>
      <c r="E949" s="277" t="s">
        <v>1038</v>
      </c>
      <c r="F949" s="278" t="s">
        <v>1039</v>
      </c>
      <c r="G949" s="279" t="s">
        <v>148</v>
      </c>
      <c r="H949" s="280">
        <v>1.6200000000000001</v>
      </c>
      <c r="I949" s="281"/>
      <c r="J949" s="282">
        <f>ROUND(I949*H949,2)</f>
        <v>0</v>
      </c>
      <c r="K949" s="278" t="s">
        <v>149</v>
      </c>
      <c r="L949" s="283"/>
      <c r="M949" s="284" t="s">
        <v>1</v>
      </c>
      <c r="N949" s="285" t="s">
        <v>43</v>
      </c>
      <c r="O949" s="92"/>
      <c r="P949" s="228">
        <f>O949*H949</f>
        <v>0</v>
      </c>
      <c r="Q949" s="228">
        <v>0.01</v>
      </c>
      <c r="R949" s="228">
        <f>Q949*H949</f>
        <v>0.016200000000000003</v>
      </c>
      <c r="S949" s="228">
        <v>0</v>
      </c>
      <c r="T949" s="229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0" t="s">
        <v>408</v>
      </c>
      <c r="AT949" s="230" t="s">
        <v>384</v>
      </c>
      <c r="AU949" s="230" t="s">
        <v>151</v>
      </c>
      <c r="AY949" s="18" t="s">
        <v>142</v>
      </c>
      <c r="BE949" s="231">
        <f>IF(N949="základní",J949,0)</f>
        <v>0</v>
      </c>
      <c r="BF949" s="231">
        <f>IF(N949="snížená",J949,0)</f>
        <v>0</v>
      </c>
      <c r="BG949" s="231">
        <f>IF(N949="zákl. přenesená",J949,0)</f>
        <v>0</v>
      </c>
      <c r="BH949" s="231">
        <f>IF(N949="sníž. přenesená",J949,0)</f>
        <v>0</v>
      </c>
      <c r="BI949" s="231">
        <f>IF(N949="nulová",J949,0)</f>
        <v>0</v>
      </c>
      <c r="BJ949" s="18" t="s">
        <v>151</v>
      </c>
      <c r="BK949" s="231">
        <f>ROUND(I949*H949,2)</f>
        <v>0</v>
      </c>
      <c r="BL949" s="18" t="s">
        <v>242</v>
      </c>
      <c r="BM949" s="230" t="s">
        <v>1040</v>
      </c>
    </row>
    <row r="950" s="2" customFormat="1" ht="24.15" customHeight="1">
      <c r="A950" s="39"/>
      <c r="B950" s="40"/>
      <c r="C950" s="219" t="s">
        <v>1041</v>
      </c>
      <c r="D950" s="219" t="s">
        <v>145</v>
      </c>
      <c r="E950" s="220" t="s">
        <v>1042</v>
      </c>
      <c r="F950" s="221" t="s">
        <v>1043</v>
      </c>
      <c r="G950" s="222" t="s">
        <v>220</v>
      </c>
      <c r="H950" s="223">
        <v>9</v>
      </c>
      <c r="I950" s="224"/>
      <c r="J950" s="225">
        <f>ROUND(I950*H950,2)</f>
        <v>0</v>
      </c>
      <c r="K950" s="221" t="s">
        <v>149</v>
      </c>
      <c r="L950" s="45"/>
      <c r="M950" s="226" t="s">
        <v>1</v>
      </c>
      <c r="N950" s="227" t="s">
        <v>43</v>
      </c>
      <c r="O950" s="92"/>
      <c r="P950" s="228">
        <f>O950*H950</f>
        <v>0</v>
      </c>
      <c r="Q950" s="228">
        <v>0</v>
      </c>
      <c r="R950" s="228">
        <f>Q950*H950</f>
        <v>0</v>
      </c>
      <c r="S950" s="228">
        <v>0</v>
      </c>
      <c r="T950" s="229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0" t="s">
        <v>242</v>
      </c>
      <c r="AT950" s="230" t="s">
        <v>145</v>
      </c>
      <c r="AU950" s="230" t="s">
        <v>151</v>
      </c>
      <c r="AY950" s="18" t="s">
        <v>142</v>
      </c>
      <c r="BE950" s="231">
        <f>IF(N950="základní",J950,0)</f>
        <v>0</v>
      </c>
      <c r="BF950" s="231">
        <f>IF(N950="snížená",J950,0)</f>
        <v>0</v>
      </c>
      <c r="BG950" s="231">
        <f>IF(N950="zákl. přenesená",J950,0)</f>
        <v>0</v>
      </c>
      <c r="BH950" s="231">
        <f>IF(N950="sníž. přenesená",J950,0)</f>
        <v>0</v>
      </c>
      <c r="BI950" s="231">
        <f>IF(N950="nulová",J950,0)</f>
        <v>0</v>
      </c>
      <c r="BJ950" s="18" t="s">
        <v>151</v>
      </c>
      <c r="BK950" s="231">
        <f>ROUND(I950*H950,2)</f>
        <v>0</v>
      </c>
      <c r="BL950" s="18" t="s">
        <v>242</v>
      </c>
      <c r="BM950" s="230" t="s">
        <v>1044</v>
      </c>
    </row>
    <row r="951" s="13" customFormat="1">
      <c r="A951" s="13"/>
      <c r="B951" s="232"/>
      <c r="C951" s="233"/>
      <c r="D951" s="234" t="s">
        <v>153</v>
      </c>
      <c r="E951" s="235" t="s">
        <v>1</v>
      </c>
      <c r="F951" s="236" t="s">
        <v>1035</v>
      </c>
      <c r="G951" s="233"/>
      <c r="H951" s="235" t="s">
        <v>1</v>
      </c>
      <c r="I951" s="237"/>
      <c r="J951" s="233"/>
      <c r="K951" s="233"/>
      <c r="L951" s="238"/>
      <c r="M951" s="239"/>
      <c r="N951" s="240"/>
      <c r="O951" s="240"/>
      <c r="P951" s="240"/>
      <c r="Q951" s="240"/>
      <c r="R951" s="240"/>
      <c r="S951" s="240"/>
      <c r="T951" s="24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2" t="s">
        <v>153</v>
      </c>
      <c r="AU951" s="242" t="s">
        <v>151</v>
      </c>
      <c r="AV951" s="13" t="s">
        <v>85</v>
      </c>
      <c r="AW951" s="13" t="s">
        <v>32</v>
      </c>
      <c r="AX951" s="13" t="s">
        <v>77</v>
      </c>
      <c r="AY951" s="242" t="s">
        <v>142</v>
      </c>
    </row>
    <row r="952" s="14" customFormat="1">
      <c r="A952" s="14"/>
      <c r="B952" s="243"/>
      <c r="C952" s="244"/>
      <c r="D952" s="234" t="s">
        <v>153</v>
      </c>
      <c r="E952" s="245" t="s">
        <v>1</v>
      </c>
      <c r="F952" s="246" t="s">
        <v>1045</v>
      </c>
      <c r="G952" s="244"/>
      <c r="H952" s="247">
        <v>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153</v>
      </c>
      <c r="AU952" s="253" t="s">
        <v>151</v>
      </c>
      <c r="AV952" s="14" t="s">
        <v>151</v>
      </c>
      <c r="AW952" s="14" t="s">
        <v>32</v>
      </c>
      <c r="AX952" s="14" t="s">
        <v>85</v>
      </c>
      <c r="AY952" s="253" t="s">
        <v>142</v>
      </c>
    </row>
    <row r="953" s="2" customFormat="1" ht="21.75" customHeight="1">
      <c r="A953" s="39"/>
      <c r="B953" s="40"/>
      <c r="C953" s="276" t="s">
        <v>1046</v>
      </c>
      <c r="D953" s="276" t="s">
        <v>384</v>
      </c>
      <c r="E953" s="277" t="s">
        <v>1047</v>
      </c>
      <c r="F953" s="278" t="s">
        <v>1048</v>
      </c>
      <c r="G953" s="279" t="s">
        <v>220</v>
      </c>
      <c r="H953" s="280">
        <v>9</v>
      </c>
      <c r="I953" s="281"/>
      <c r="J953" s="282">
        <f>ROUND(I953*H953,2)</f>
        <v>0</v>
      </c>
      <c r="K953" s="278" t="s">
        <v>149</v>
      </c>
      <c r="L953" s="283"/>
      <c r="M953" s="284" t="s">
        <v>1</v>
      </c>
      <c r="N953" s="285" t="s">
        <v>43</v>
      </c>
      <c r="O953" s="92"/>
      <c r="P953" s="228">
        <f>O953*H953</f>
        <v>0</v>
      </c>
      <c r="Q953" s="228">
        <v>0.00020000000000000001</v>
      </c>
      <c r="R953" s="228">
        <f>Q953*H953</f>
        <v>0.0018000000000000002</v>
      </c>
      <c r="S953" s="228">
        <v>0</v>
      </c>
      <c r="T953" s="229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0" t="s">
        <v>408</v>
      </c>
      <c r="AT953" s="230" t="s">
        <v>384</v>
      </c>
      <c r="AU953" s="230" t="s">
        <v>151</v>
      </c>
      <c r="AY953" s="18" t="s">
        <v>142</v>
      </c>
      <c r="BE953" s="231">
        <f>IF(N953="základní",J953,0)</f>
        <v>0</v>
      </c>
      <c r="BF953" s="231">
        <f>IF(N953="snížená",J953,0)</f>
        <v>0</v>
      </c>
      <c r="BG953" s="231">
        <f>IF(N953="zákl. přenesená",J953,0)</f>
        <v>0</v>
      </c>
      <c r="BH953" s="231">
        <f>IF(N953="sníž. přenesená",J953,0)</f>
        <v>0</v>
      </c>
      <c r="BI953" s="231">
        <f>IF(N953="nulová",J953,0)</f>
        <v>0</v>
      </c>
      <c r="BJ953" s="18" t="s">
        <v>151</v>
      </c>
      <c r="BK953" s="231">
        <f>ROUND(I953*H953,2)</f>
        <v>0</v>
      </c>
      <c r="BL953" s="18" t="s">
        <v>242</v>
      </c>
      <c r="BM953" s="230" t="s">
        <v>1049</v>
      </c>
    </row>
    <row r="954" s="2" customFormat="1" ht="16.5" customHeight="1">
      <c r="A954" s="39"/>
      <c r="B954" s="40"/>
      <c r="C954" s="219" t="s">
        <v>1050</v>
      </c>
      <c r="D954" s="219" t="s">
        <v>145</v>
      </c>
      <c r="E954" s="220" t="s">
        <v>1051</v>
      </c>
      <c r="F954" s="221" t="s">
        <v>1052</v>
      </c>
      <c r="G954" s="222" t="s">
        <v>161</v>
      </c>
      <c r="H954" s="223">
        <v>1</v>
      </c>
      <c r="I954" s="224"/>
      <c r="J954" s="225">
        <f>ROUND(I954*H954,2)</f>
        <v>0</v>
      </c>
      <c r="K954" s="221" t="s">
        <v>1</v>
      </c>
      <c r="L954" s="45"/>
      <c r="M954" s="226" t="s">
        <v>1</v>
      </c>
      <c r="N954" s="227" t="s">
        <v>43</v>
      </c>
      <c r="O954" s="92"/>
      <c r="P954" s="228">
        <f>O954*H954</f>
        <v>0</v>
      </c>
      <c r="Q954" s="228">
        <v>0.036999999999999998</v>
      </c>
      <c r="R954" s="228">
        <f>Q954*H954</f>
        <v>0.036999999999999998</v>
      </c>
      <c r="S954" s="228">
        <v>0</v>
      </c>
      <c r="T954" s="22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0" t="s">
        <v>242</v>
      </c>
      <c r="AT954" s="230" t="s">
        <v>145</v>
      </c>
      <c r="AU954" s="230" t="s">
        <v>151</v>
      </c>
      <c r="AY954" s="18" t="s">
        <v>142</v>
      </c>
      <c r="BE954" s="231">
        <f>IF(N954="základní",J954,0)</f>
        <v>0</v>
      </c>
      <c r="BF954" s="231">
        <f>IF(N954="snížená",J954,0)</f>
        <v>0</v>
      </c>
      <c r="BG954" s="231">
        <f>IF(N954="zákl. přenesená",J954,0)</f>
        <v>0</v>
      </c>
      <c r="BH954" s="231">
        <f>IF(N954="sníž. přenesená",J954,0)</f>
        <v>0</v>
      </c>
      <c r="BI954" s="231">
        <f>IF(N954="nulová",J954,0)</f>
        <v>0</v>
      </c>
      <c r="BJ954" s="18" t="s">
        <v>151</v>
      </c>
      <c r="BK954" s="231">
        <f>ROUND(I954*H954,2)</f>
        <v>0</v>
      </c>
      <c r="BL954" s="18" t="s">
        <v>242</v>
      </c>
      <c r="BM954" s="230" t="s">
        <v>1053</v>
      </c>
    </row>
    <row r="955" s="2" customFormat="1" ht="24.15" customHeight="1">
      <c r="A955" s="39"/>
      <c r="B955" s="40"/>
      <c r="C955" s="219" t="s">
        <v>1054</v>
      </c>
      <c r="D955" s="219" t="s">
        <v>145</v>
      </c>
      <c r="E955" s="220" t="s">
        <v>1055</v>
      </c>
      <c r="F955" s="221" t="s">
        <v>1056</v>
      </c>
      <c r="G955" s="222" t="s">
        <v>183</v>
      </c>
      <c r="H955" s="223">
        <v>0.27100000000000002</v>
      </c>
      <c r="I955" s="224"/>
      <c r="J955" s="225">
        <f>ROUND(I955*H955,2)</f>
        <v>0</v>
      </c>
      <c r="K955" s="221" t="s">
        <v>149</v>
      </c>
      <c r="L955" s="45"/>
      <c r="M955" s="226" t="s">
        <v>1</v>
      </c>
      <c r="N955" s="227" t="s">
        <v>43</v>
      </c>
      <c r="O955" s="92"/>
      <c r="P955" s="228">
        <f>O955*H955</f>
        <v>0</v>
      </c>
      <c r="Q955" s="228">
        <v>0</v>
      </c>
      <c r="R955" s="228">
        <f>Q955*H955</f>
        <v>0</v>
      </c>
      <c r="S955" s="228">
        <v>0</v>
      </c>
      <c r="T955" s="229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30" t="s">
        <v>242</v>
      </c>
      <c r="AT955" s="230" t="s">
        <v>145</v>
      </c>
      <c r="AU955" s="230" t="s">
        <v>151</v>
      </c>
      <c r="AY955" s="18" t="s">
        <v>142</v>
      </c>
      <c r="BE955" s="231">
        <f>IF(N955="základní",J955,0)</f>
        <v>0</v>
      </c>
      <c r="BF955" s="231">
        <f>IF(N955="snížená",J955,0)</f>
        <v>0</v>
      </c>
      <c r="BG955" s="231">
        <f>IF(N955="zákl. přenesená",J955,0)</f>
        <v>0</v>
      </c>
      <c r="BH955" s="231">
        <f>IF(N955="sníž. přenesená",J955,0)</f>
        <v>0</v>
      </c>
      <c r="BI955" s="231">
        <f>IF(N955="nulová",J955,0)</f>
        <v>0</v>
      </c>
      <c r="BJ955" s="18" t="s">
        <v>151</v>
      </c>
      <c r="BK955" s="231">
        <f>ROUND(I955*H955,2)</f>
        <v>0</v>
      </c>
      <c r="BL955" s="18" t="s">
        <v>242</v>
      </c>
      <c r="BM955" s="230" t="s">
        <v>1057</v>
      </c>
    </row>
    <row r="956" s="12" customFormat="1" ht="22.8" customHeight="1">
      <c r="A956" s="12"/>
      <c r="B956" s="203"/>
      <c r="C956" s="204"/>
      <c r="D956" s="205" t="s">
        <v>76</v>
      </c>
      <c r="E956" s="217" t="s">
        <v>1058</v>
      </c>
      <c r="F956" s="217" t="s">
        <v>1059</v>
      </c>
      <c r="G956" s="204"/>
      <c r="H956" s="204"/>
      <c r="I956" s="207"/>
      <c r="J956" s="218">
        <f>BK956</f>
        <v>0</v>
      </c>
      <c r="K956" s="204"/>
      <c r="L956" s="209"/>
      <c r="M956" s="210"/>
      <c r="N956" s="211"/>
      <c r="O956" s="211"/>
      <c r="P956" s="212">
        <f>SUM(P957:P1064)</f>
        <v>0</v>
      </c>
      <c r="Q956" s="211"/>
      <c r="R956" s="212">
        <f>SUM(R957:R1064)</f>
        <v>8.6422699499999993</v>
      </c>
      <c r="S956" s="211"/>
      <c r="T956" s="213">
        <f>SUM(T957:T1064)</f>
        <v>12.214248400000001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14" t="s">
        <v>151</v>
      </c>
      <c r="AT956" s="215" t="s">
        <v>76</v>
      </c>
      <c r="AU956" s="215" t="s">
        <v>85</v>
      </c>
      <c r="AY956" s="214" t="s">
        <v>142</v>
      </c>
      <c r="BK956" s="216">
        <f>SUM(BK957:BK1064)</f>
        <v>0</v>
      </c>
    </row>
    <row r="957" s="2" customFormat="1" ht="16.5" customHeight="1">
      <c r="A957" s="39"/>
      <c r="B957" s="40"/>
      <c r="C957" s="219" t="s">
        <v>1060</v>
      </c>
      <c r="D957" s="219" t="s">
        <v>145</v>
      </c>
      <c r="E957" s="220" t="s">
        <v>1061</v>
      </c>
      <c r="F957" s="221" t="s">
        <v>1062</v>
      </c>
      <c r="G957" s="222" t="s">
        <v>148</v>
      </c>
      <c r="H957" s="223">
        <v>256.31999999999999</v>
      </c>
      <c r="I957" s="224"/>
      <c r="J957" s="225">
        <f>ROUND(I957*H957,2)</f>
        <v>0</v>
      </c>
      <c r="K957" s="221" t="s">
        <v>149</v>
      </c>
      <c r="L957" s="45"/>
      <c r="M957" s="226" t="s">
        <v>1</v>
      </c>
      <c r="N957" s="227" t="s">
        <v>43</v>
      </c>
      <c r="O957" s="92"/>
      <c r="P957" s="228">
        <f>O957*H957</f>
        <v>0</v>
      </c>
      <c r="Q957" s="228">
        <v>0</v>
      </c>
      <c r="R957" s="228">
        <f>Q957*H957</f>
        <v>0</v>
      </c>
      <c r="S957" s="228">
        <v>0</v>
      </c>
      <c r="T957" s="229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30" t="s">
        <v>242</v>
      </c>
      <c r="AT957" s="230" t="s">
        <v>145</v>
      </c>
      <c r="AU957" s="230" t="s">
        <v>151</v>
      </c>
      <c r="AY957" s="18" t="s">
        <v>142</v>
      </c>
      <c r="BE957" s="231">
        <f>IF(N957="základní",J957,0)</f>
        <v>0</v>
      </c>
      <c r="BF957" s="231">
        <f>IF(N957="snížená",J957,0)</f>
        <v>0</v>
      </c>
      <c r="BG957" s="231">
        <f>IF(N957="zákl. přenesená",J957,0)</f>
        <v>0</v>
      </c>
      <c r="BH957" s="231">
        <f>IF(N957="sníž. přenesená",J957,0)</f>
        <v>0</v>
      </c>
      <c r="BI957" s="231">
        <f>IF(N957="nulová",J957,0)</f>
        <v>0</v>
      </c>
      <c r="BJ957" s="18" t="s">
        <v>151</v>
      </c>
      <c r="BK957" s="231">
        <f>ROUND(I957*H957,2)</f>
        <v>0</v>
      </c>
      <c r="BL957" s="18" t="s">
        <v>242</v>
      </c>
      <c r="BM957" s="230" t="s">
        <v>1063</v>
      </c>
    </row>
    <row r="958" s="13" customFormat="1">
      <c r="A958" s="13"/>
      <c r="B958" s="232"/>
      <c r="C958" s="233"/>
      <c r="D958" s="234" t="s">
        <v>153</v>
      </c>
      <c r="E958" s="235" t="s">
        <v>1</v>
      </c>
      <c r="F958" s="236" t="s">
        <v>163</v>
      </c>
      <c r="G958" s="233"/>
      <c r="H958" s="235" t="s">
        <v>1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2" t="s">
        <v>153</v>
      </c>
      <c r="AU958" s="242" t="s">
        <v>151</v>
      </c>
      <c r="AV958" s="13" t="s">
        <v>85</v>
      </c>
      <c r="AW958" s="13" t="s">
        <v>32</v>
      </c>
      <c r="AX958" s="13" t="s">
        <v>77</v>
      </c>
      <c r="AY958" s="242" t="s">
        <v>142</v>
      </c>
    </row>
    <row r="959" s="14" customFormat="1">
      <c r="A959" s="14"/>
      <c r="B959" s="243"/>
      <c r="C959" s="244"/>
      <c r="D959" s="234" t="s">
        <v>153</v>
      </c>
      <c r="E959" s="245" t="s">
        <v>1</v>
      </c>
      <c r="F959" s="246" t="s">
        <v>1064</v>
      </c>
      <c r="G959" s="244"/>
      <c r="H959" s="247">
        <v>148.83000000000001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153</v>
      </c>
      <c r="AU959" s="253" t="s">
        <v>151</v>
      </c>
      <c r="AV959" s="14" t="s">
        <v>151</v>
      </c>
      <c r="AW959" s="14" t="s">
        <v>32</v>
      </c>
      <c r="AX959" s="14" t="s">
        <v>77</v>
      </c>
      <c r="AY959" s="253" t="s">
        <v>142</v>
      </c>
    </row>
    <row r="960" s="14" customFormat="1">
      <c r="A960" s="14"/>
      <c r="B960" s="243"/>
      <c r="C960" s="244"/>
      <c r="D960" s="234" t="s">
        <v>153</v>
      </c>
      <c r="E960" s="245" t="s">
        <v>1</v>
      </c>
      <c r="F960" s="246" t="s">
        <v>1065</v>
      </c>
      <c r="G960" s="244"/>
      <c r="H960" s="247">
        <v>34.770000000000003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153</v>
      </c>
      <c r="AU960" s="253" t="s">
        <v>151</v>
      </c>
      <c r="AV960" s="14" t="s">
        <v>151</v>
      </c>
      <c r="AW960" s="14" t="s">
        <v>32</v>
      </c>
      <c r="AX960" s="14" t="s">
        <v>77</v>
      </c>
      <c r="AY960" s="253" t="s">
        <v>142</v>
      </c>
    </row>
    <row r="961" s="16" customFormat="1">
      <c r="A961" s="16"/>
      <c r="B961" s="265"/>
      <c r="C961" s="266"/>
      <c r="D961" s="234" t="s">
        <v>153</v>
      </c>
      <c r="E961" s="267" t="s">
        <v>1</v>
      </c>
      <c r="F961" s="268" t="s">
        <v>327</v>
      </c>
      <c r="G961" s="266"/>
      <c r="H961" s="269">
        <v>183.59999999999999</v>
      </c>
      <c r="I961" s="270"/>
      <c r="J961" s="266"/>
      <c r="K961" s="266"/>
      <c r="L961" s="271"/>
      <c r="M961" s="272"/>
      <c r="N961" s="273"/>
      <c r="O961" s="273"/>
      <c r="P961" s="273"/>
      <c r="Q961" s="273"/>
      <c r="R961" s="273"/>
      <c r="S961" s="273"/>
      <c r="T961" s="274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T961" s="275" t="s">
        <v>153</v>
      </c>
      <c r="AU961" s="275" t="s">
        <v>151</v>
      </c>
      <c r="AV961" s="16" t="s">
        <v>143</v>
      </c>
      <c r="AW961" s="16" t="s">
        <v>32</v>
      </c>
      <c r="AX961" s="16" t="s">
        <v>77</v>
      </c>
      <c r="AY961" s="275" t="s">
        <v>142</v>
      </c>
    </row>
    <row r="962" s="13" customFormat="1">
      <c r="A962" s="13"/>
      <c r="B962" s="232"/>
      <c r="C962" s="233"/>
      <c r="D962" s="234" t="s">
        <v>153</v>
      </c>
      <c r="E962" s="235" t="s">
        <v>1</v>
      </c>
      <c r="F962" s="236" t="s">
        <v>165</v>
      </c>
      <c r="G962" s="233"/>
      <c r="H962" s="235" t="s">
        <v>1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2" t="s">
        <v>153</v>
      </c>
      <c r="AU962" s="242" t="s">
        <v>151</v>
      </c>
      <c r="AV962" s="13" t="s">
        <v>85</v>
      </c>
      <c r="AW962" s="13" t="s">
        <v>32</v>
      </c>
      <c r="AX962" s="13" t="s">
        <v>77</v>
      </c>
      <c r="AY962" s="242" t="s">
        <v>142</v>
      </c>
    </row>
    <row r="963" s="14" customFormat="1">
      <c r="A963" s="14"/>
      <c r="B963" s="243"/>
      <c r="C963" s="244"/>
      <c r="D963" s="234" t="s">
        <v>153</v>
      </c>
      <c r="E963" s="245" t="s">
        <v>1</v>
      </c>
      <c r="F963" s="246" t="s">
        <v>1066</v>
      </c>
      <c r="G963" s="244"/>
      <c r="H963" s="247">
        <v>45.210000000000001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153</v>
      </c>
      <c r="AU963" s="253" t="s">
        <v>151</v>
      </c>
      <c r="AV963" s="14" t="s">
        <v>151</v>
      </c>
      <c r="AW963" s="14" t="s">
        <v>32</v>
      </c>
      <c r="AX963" s="14" t="s">
        <v>77</v>
      </c>
      <c r="AY963" s="253" t="s">
        <v>142</v>
      </c>
    </row>
    <row r="964" s="16" customFormat="1">
      <c r="A964" s="16"/>
      <c r="B964" s="265"/>
      <c r="C964" s="266"/>
      <c r="D964" s="234" t="s">
        <v>153</v>
      </c>
      <c r="E964" s="267" t="s">
        <v>1</v>
      </c>
      <c r="F964" s="268" t="s">
        <v>327</v>
      </c>
      <c r="G964" s="266"/>
      <c r="H964" s="269">
        <v>45.210000000000001</v>
      </c>
      <c r="I964" s="270"/>
      <c r="J964" s="266"/>
      <c r="K964" s="266"/>
      <c r="L964" s="271"/>
      <c r="M964" s="272"/>
      <c r="N964" s="273"/>
      <c r="O964" s="273"/>
      <c r="P964" s="273"/>
      <c r="Q964" s="273"/>
      <c r="R964" s="273"/>
      <c r="S964" s="273"/>
      <c r="T964" s="274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T964" s="275" t="s">
        <v>153</v>
      </c>
      <c r="AU964" s="275" t="s">
        <v>151</v>
      </c>
      <c r="AV964" s="16" t="s">
        <v>143</v>
      </c>
      <c r="AW964" s="16" t="s">
        <v>32</v>
      </c>
      <c r="AX964" s="16" t="s">
        <v>77</v>
      </c>
      <c r="AY964" s="275" t="s">
        <v>142</v>
      </c>
    </row>
    <row r="965" s="13" customFormat="1">
      <c r="A965" s="13"/>
      <c r="B965" s="232"/>
      <c r="C965" s="233"/>
      <c r="D965" s="234" t="s">
        <v>153</v>
      </c>
      <c r="E965" s="235" t="s">
        <v>1</v>
      </c>
      <c r="F965" s="236" t="s">
        <v>208</v>
      </c>
      <c r="G965" s="233"/>
      <c r="H965" s="235" t="s">
        <v>1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153</v>
      </c>
      <c r="AU965" s="242" t="s">
        <v>151</v>
      </c>
      <c r="AV965" s="13" t="s">
        <v>85</v>
      </c>
      <c r="AW965" s="13" t="s">
        <v>32</v>
      </c>
      <c r="AX965" s="13" t="s">
        <v>77</v>
      </c>
      <c r="AY965" s="242" t="s">
        <v>142</v>
      </c>
    </row>
    <row r="966" s="14" customFormat="1">
      <c r="A966" s="14"/>
      <c r="B966" s="243"/>
      <c r="C966" s="244"/>
      <c r="D966" s="234" t="s">
        <v>153</v>
      </c>
      <c r="E966" s="245" t="s">
        <v>1</v>
      </c>
      <c r="F966" s="246" t="s">
        <v>1067</v>
      </c>
      <c r="G966" s="244"/>
      <c r="H966" s="247">
        <v>27.510000000000002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153</v>
      </c>
      <c r="AU966" s="253" t="s">
        <v>151</v>
      </c>
      <c r="AV966" s="14" t="s">
        <v>151</v>
      </c>
      <c r="AW966" s="14" t="s">
        <v>32</v>
      </c>
      <c r="AX966" s="14" t="s">
        <v>77</v>
      </c>
      <c r="AY966" s="253" t="s">
        <v>142</v>
      </c>
    </row>
    <row r="967" s="16" customFormat="1">
      <c r="A967" s="16"/>
      <c r="B967" s="265"/>
      <c r="C967" s="266"/>
      <c r="D967" s="234" t="s">
        <v>153</v>
      </c>
      <c r="E967" s="267" t="s">
        <v>1</v>
      </c>
      <c r="F967" s="268" t="s">
        <v>327</v>
      </c>
      <c r="G967" s="266"/>
      <c r="H967" s="269">
        <v>27.510000000000002</v>
      </c>
      <c r="I967" s="270"/>
      <c r="J967" s="266"/>
      <c r="K967" s="266"/>
      <c r="L967" s="271"/>
      <c r="M967" s="272"/>
      <c r="N967" s="273"/>
      <c r="O967" s="273"/>
      <c r="P967" s="273"/>
      <c r="Q967" s="273"/>
      <c r="R967" s="273"/>
      <c r="S967" s="273"/>
      <c r="T967" s="274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T967" s="275" t="s">
        <v>153</v>
      </c>
      <c r="AU967" s="275" t="s">
        <v>151</v>
      </c>
      <c r="AV967" s="16" t="s">
        <v>143</v>
      </c>
      <c r="AW967" s="16" t="s">
        <v>32</v>
      </c>
      <c r="AX967" s="16" t="s">
        <v>77</v>
      </c>
      <c r="AY967" s="275" t="s">
        <v>142</v>
      </c>
    </row>
    <row r="968" s="15" customFormat="1">
      <c r="A968" s="15"/>
      <c r="B968" s="254"/>
      <c r="C968" s="255"/>
      <c r="D968" s="234" t="s">
        <v>153</v>
      </c>
      <c r="E968" s="256" t="s">
        <v>1</v>
      </c>
      <c r="F968" s="257" t="s">
        <v>158</v>
      </c>
      <c r="G968" s="255"/>
      <c r="H968" s="258">
        <v>256.31999999999999</v>
      </c>
      <c r="I968" s="259"/>
      <c r="J968" s="255"/>
      <c r="K968" s="255"/>
      <c r="L968" s="260"/>
      <c r="M968" s="261"/>
      <c r="N968" s="262"/>
      <c r="O968" s="262"/>
      <c r="P968" s="262"/>
      <c r="Q968" s="262"/>
      <c r="R968" s="262"/>
      <c r="S968" s="262"/>
      <c r="T968" s="263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4" t="s">
        <v>153</v>
      </c>
      <c r="AU968" s="264" t="s">
        <v>151</v>
      </c>
      <c r="AV968" s="15" t="s">
        <v>150</v>
      </c>
      <c r="AW968" s="15" t="s">
        <v>32</v>
      </c>
      <c r="AX968" s="15" t="s">
        <v>85</v>
      </c>
      <c r="AY968" s="264" t="s">
        <v>142</v>
      </c>
    </row>
    <row r="969" s="2" customFormat="1" ht="16.5" customHeight="1">
      <c r="A969" s="39"/>
      <c r="B969" s="40"/>
      <c r="C969" s="219" t="s">
        <v>1068</v>
      </c>
      <c r="D969" s="219" t="s">
        <v>145</v>
      </c>
      <c r="E969" s="220" t="s">
        <v>1069</v>
      </c>
      <c r="F969" s="221" t="s">
        <v>1070</v>
      </c>
      <c r="G969" s="222" t="s">
        <v>148</v>
      </c>
      <c r="H969" s="223">
        <v>256.31999999999999</v>
      </c>
      <c r="I969" s="224"/>
      <c r="J969" s="225">
        <f>ROUND(I969*H969,2)</f>
        <v>0</v>
      </c>
      <c r="K969" s="221" t="s">
        <v>149</v>
      </c>
      <c r="L969" s="45"/>
      <c r="M969" s="226" t="s">
        <v>1</v>
      </c>
      <c r="N969" s="227" t="s">
        <v>43</v>
      </c>
      <c r="O969" s="92"/>
      <c r="P969" s="228">
        <f>O969*H969</f>
        <v>0</v>
      </c>
      <c r="Q969" s="228">
        <v>0.00029999999999999997</v>
      </c>
      <c r="R969" s="228">
        <f>Q969*H969</f>
        <v>0.076895999999999992</v>
      </c>
      <c r="S969" s="228">
        <v>0</v>
      </c>
      <c r="T969" s="229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0" t="s">
        <v>242</v>
      </c>
      <c r="AT969" s="230" t="s">
        <v>145</v>
      </c>
      <c r="AU969" s="230" t="s">
        <v>151</v>
      </c>
      <c r="AY969" s="18" t="s">
        <v>142</v>
      </c>
      <c r="BE969" s="231">
        <f>IF(N969="základní",J969,0)</f>
        <v>0</v>
      </c>
      <c r="BF969" s="231">
        <f>IF(N969="snížená",J969,0)</f>
        <v>0</v>
      </c>
      <c r="BG969" s="231">
        <f>IF(N969="zákl. přenesená",J969,0)</f>
        <v>0</v>
      </c>
      <c r="BH969" s="231">
        <f>IF(N969="sníž. přenesená",J969,0)</f>
        <v>0</v>
      </c>
      <c r="BI969" s="231">
        <f>IF(N969="nulová",J969,0)</f>
        <v>0</v>
      </c>
      <c r="BJ969" s="18" t="s">
        <v>151</v>
      </c>
      <c r="BK969" s="231">
        <f>ROUND(I969*H969,2)</f>
        <v>0</v>
      </c>
      <c r="BL969" s="18" t="s">
        <v>242</v>
      </c>
      <c r="BM969" s="230" t="s">
        <v>1071</v>
      </c>
    </row>
    <row r="970" s="2" customFormat="1" ht="21.75" customHeight="1">
      <c r="A970" s="39"/>
      <c r="B970" s="40"/>
      <c r="C970" s="219" t="s">
        <v>1072</v>
      </c>
      <c r="D970" s="219" t="s">
        <v>145</v>
      </c>
      <c r="E970" s="220" t="s">
        <v>1073</v>
      </c>
      <c r="F970" s="221" t="s">
        <v>1074</v>
      </c>
      <c r="G970" s="222" t="s">
        <v>148</v>
      </c>
      <c r="H970" s="223">
        <v>210.49000000000001</v>
      </c>
      <c r="I970" s="224"/>
      <c r="J970" s="225">
        <f>ROUND(I970*H970,2)</f>
        <v>0</v>
      </c>
      <c r="K970" s="221" t="s">
        <v>149</v>
      </c>
      <c r="L970" s="45"/>
      <c r="M970" s="226" t="s">
        <v>1</v>
      </c>
      <c r="N970" s="227" t="s">
        <v>43</v>
      </c>
      <c r="O970" s="92"/>
      <c r="P970" s="228">
        <f>O970*H970</f>
        <v>0</v>
      </c>
      <c r="Q970" s="228">
        <v>0.0045500000000000002</v>
      </c>
      <c r="R970" s="228">
        <f>Q970*H970</f>
        <v>0.95772950000000012</v>
      </c>
      <c r="S970" s="228">
        <v>0</v>
      </c>
      <c r="T970" s="229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0" t="s">
        <v>242</v>
      </c>
      <c r="AT970" s="230" t="s">
        <v>145</v>
      </c>
      <c r="AU970" s="230" t="s">
        <v>151</v>
      </c>
      <c r="AY970" s="18" t="s">
        <v>142</v>
      </c>
      <c r="BE970" s="231">
        <f>IF(N970="základní",J970,0)</f>
        <v>0</v>
      </c>
      <c r="BF970" s="231">
        <f>IF(N970="snížená",J970,0)</f>
        <v>0</v>
      </c>
      <c r="BG970" s="231">
        <f>IF(N970="zákl. přenesená",J970,0)</f>
        <v>0</v>
      </c>
      <c r="BH970" s="231">
        <f>IF(N970="sníž. přenesená",J970,0)</f>
        <v>0</v>
      </c>
      <c r="BI970" s="231">
        <f>IF(N970="nulová",J970,0)</f>
        <v>0</v>
      </c>
      <c r="BJ970" s="18" t="s">
        <v>151</v>
      </c>
      <c r="BK970" s="231">
        <f>ROUND(I970*H970,2)</f>
        <v>0</v>
      </c>
      <c r="BL970" s="18" t="s">
        <v>242</v>
      </c>
      <c r="BM970" s="230" t="s">
        <v>1075</v>
      </c>
    </row>
    <row r="971" s="13" customFormat="1">
      <c r="A971" s="13"/>
      <c r="B971" s="232"/>
      <c r="C971" s="233"/>
      <c r="D971" s="234" t="s">
        <v>153</v>
      </c>
      <c r="E971" s="235" t="s">
        <v>1</v>
      </c>
      <c r="F971" s="236" t="s">
        <v>163</v>
      </c>
      <c r="G971" s="233"/>
      <c r="H971" s="235" t="s">
        <v>1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153</v>
      </c>
      <c r="AU971" s="242" t="s">
        <v>151</v>
      </c>
      <c r="AV971" s="13" t="s">
        <v>85</v>
      </c>
      <c r="AW971" s="13" t="s">
        <v>32</v>
      </c>
      <c r="AX971" s="13" t="s">
        <v>77</v>
      </c>
      <c r="AY971" s="242" t="s">
        <v>142</v>
      </c>
    </row>
    <row r="972" s="14" customFormat="1">
      <c r="A972" s="14"/>
      <c r="B972" s="243"/>
      <c r="C972" s="244"/>
      <c r="D972" s="234" t="s">
        <v>153</v>
      </c>
      <c r="E972" s="245" t="s">
        <v>1</v>
      </c>
      <c r="F972" s="246" t="s">
        <v>1064</v>
      </c>
      <c r="G972" s="244"/>
      <c r="H972" s="247">
        <v>148.83000000000001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153</v>
      </c>
      <c r="AU972" s="253" t="s">
        <v>151</v>
      </c>
      <c r="AV972" s="14" t="s">
        <v>151</v>
      </c>
      <c r="AW972" s="14" t="s">
        <v>32</v>
      </c>
      <c r="AX972" s="14" t="s">
        <v>77</v>
      </c>
      <c r="AY972" s="253" t="s">
        <v>142</v>
      </c>
    </row>
    <row r="973" s="14" customFormat="1">
      <c r="A973" s="14"/>
      <c r="B973" s="243"/>
      <c r="C973" s="244"/>
      <c r="D973" s="234" t="s">
        <v>153</v>
      </c>
      <c r="E973" s="245" t="s">
        <v>1</v>
      </c>
      <c r="F973" s="246" t="s">
        <v>1065</v>
      </c>
      <c r="G973" s="244"/>
      <c r="H973" s="247">
        <v>34.770000000000003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153</v>
      </c>
      <c r="AU973" s="253" t="s">
        <v>151</v>
      </c>
      <c r="AV973" s="14" t="s">
        <v>151</v>
      </c>
      <c r="AW973" s="14" t="s">
        <v>32</v>
      </c>
      <c r="AX973" s="14" t="s">
        <v>77</v>
      </c>
      <c r="AY973" s="253" t="s">
        <v>142</v>
      </c>
    </row>
    <row r="974" s="16" customFormat="1">
      <c r="A974" s="16"/>
      <c r="B974" s="265"/>
      <c r="C974" s="266"/>
      <c r="D974" s="234" t="s">
        <v>153</v>
      </c>
      <c r="E974" s="267" t="s">
        <v>1</v>
      </c>
      <c r="F974" s="268" t="s">
        <v>327</v>
      </c>
      <c r="G974" s="266"/>
      <c r="H974" s="269">
        <v>183.59999999999999</v>
      </c>
      <c r="I974" s="270"/>
      <c r="J974" s="266"/>
      <c r="K974" s="266"/>
      <c r="L974" s="271"/>
      <c r="M974" s="272"/>
      <c r="N974" s="273"/>
      <c r="O974" s="273"/>
      <c r="P974" s="273"/>
      <c r="Q974" s="273"/>
      <c r="R974" s="273"/>
      <c r="S974" s="273"/>
      <c r="T974" s="274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T974" s="275" t="s">
        <v>153</v>
      </c>
      <c r="AU974" s="275" t="s">
        <v>151</v>
      </c>
      <c r="AV974" s="16" t="s">
        <v>143</v>
      </c>
      <c r="AW974" s="16" t="s">
        <v>32</v>
      </c>
      <c r="AX974" s="16" t="s">
        <v>77</v>
      </c>
      <c r="AY974" s="275" t="s">
        <v>142</v>
      </c>
    </row>
    <row r="975" s="13" customFormat="1">
      <c r="A975" s="13"/>
      <c r="B975" s="232"/>
      <c r="C975" s="233"/>
      <c r="D975" s="234" t="s">
        <v>153</v>
      </c>
      <c r="E975" s="235" t="s">
        <v>1</v>
      </c>
      <c r="F975" s="236" t="s">
        <v>165</v>
      </c>
      <c r="G975" s="233"/>
      <c r="H975" s="235" t="s">
        <v>1</v>
      </c>
      <c r="I975" s="237"/>
      <c r="J975" s="233"/>
      <c r="K975" s="233"/>
      <c r="L975" s="238"/>
      <c r="M975" s="239"/>
      <c r="N975" s="240"/>
      <c r="O975" s="240"/>
      <c r="P975" s="240"/>
      <c r="Q975" s="240"/>
      <c r="R975" s="240"/>
      <c r="S975" s="240"/>
      <c r="T975" s="24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2" t="s">
        <v>153</v>
      </c>
      <c r="AU975" s="242" t="s">
        <v>151</v>
      </c>
      <c r="AV975" s="13" t="s">
        <v>85</v>
      </c>
      <c r="AW975" s="13" t="s">
        <v>32</v>
      </c>
      <c r="AX975" s="13" t="s">
        <v>77</v>
      </c>
      <c r="AY975" s="242" t="s">
        <v>142</v>
      </c>
    </row>
    <row r="976" s="14" customFormat="1">
      <c r="A976" s="14"/>
      <c r="B976" s="243"/>
      <c r="C976" s="244"/>
      <c r="D976" s="234" t="s">
        <v>153</v>
      </c>
      <c r="E976" s="245" t="s">
        <v>1</v>
      </c>
      <c r="F976" s="246" t="s">
        <v>1066</v>
      </c>
      <c r="G976" s="244"/>
      <c r="H976" s="247">
        <v>45.210000000000001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153</v>
      </c>
      <c r="AU976" s="253" t="s">
        <v>151</v>
      </c>
      <c r="AV976" s="14" t="s">
        <v>151</v>
      </c>
      <c r="AW976" s="14" t="s">
        <v>32</v>
      </c>
      <c r="AX976" s="14" t="s">
        <v>77</v>
      </c>
      <c r="AY976" s="253" t="s">
        <v>142</v>
      </c>
    </row>
    <row r="977" s="16" customFormat="1">
      <c r="A977" s="16"/>
      <c r="B977" s="265"/>
      <c r="C977" s="266"/>
      <c r="D977" s="234" t="s">
        <v>153</v>
      </c>
      <c r="E977" s="267" t="s">
        <v>1</v>
      </c>
      <c r="F977" s="268" t="s">
        <v>327</v>
      </c>
      <c r="G977" s="266"/>
      <c r="H977" s="269">
        <v>45.210000000000001</v>
      </c>
      <c r="I977" s="270"/>
      <c r="J977" s="266"/>
      <c r="K977" s="266"/>
      <c r="L977" s="271"/>
      <c r="M977" s="272"/>
      <c r="N977" s="273"/>
      <c r="O977" s="273"/>
      <c r="P977" s="273"/>
      <c r="Q977" s="273"/>
      <c r="R977" s="273"/>
      <c r="S977" s="273"/>
      <c r="T977" s="274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T977" s="275" t="s">
        <v>153</v>
      </c>
      <c r="AU977" s="275" t="s">
        <v>151</v>
      </c>
      <c r="AV977" s="16" t="s">
        <v>143</v>
      </c>
      <c r="AW977" s="16" t="s">
        <v>32</v>
      </c>
      <c r="AX977" s="16" t="s">
        <v>77</v>
      </c>
      <c r="AY977" s="275" t="s">
        <v>142</v>
      </c>
    </row>
    <row r="978" s="13" customFormat="1">
      <c r="A978" s="13"/>
      <c r="B978" s="232"/>
      <c r="C978" s="233"/>
      <c r="D978" s="234" t="s">
        <v>153</v>
      </c>
      <c r="E978" s="235" t="s">
        <v>1</v>
      </c>
      <c r="F978" s="236" t="s">
        <v>208</v>
      </c>
      <c r="G978" s="233"/>
      <c r="H978" s="235" t="s">
        <v>1</v>
      </c>
      <c r="I978" s="237"/>
      <c r="J978" s="233"/>
      <c r="K978" s="233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153</v>
      </c>
      <c r="AU978" s="242" t="s">
        <v>151</v>
      </c>
      <c r="AV978" s="13" t="s">
        <v>85</v>
      </c>
      <c r="AW978" s="13" t="s">
        <v>32</v>
      </c>
      <c r="AX978" s="13" t="s">
        <v>77</v>
      </c>
      <c r="AY978" s="242" t="s">
        <v>142</v>
      </c>
    </row>
    <row r="979" s="14" customFormat="1">
      <c r="A979" s="14"/>
      <c r="B979" s="243"/>
      <c r="C979" s="244"/>
      <c r="D979" s="234" t="s">
        <v>153</v>
      </c>
      <c r="E979" s="245" t="s">
        <v>1</v>
      </c>
      <c r="F979" s="246" t="s">
        <v>1067</v>
      </c>
      <c r="G979" s="244"/>
      <c r="H979" s="247">
        <v>27.510000000000002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153</v>
      </c>
      <c r="AU979" s="253" t="s">
        <v>151</v>
      </c>
      <c r="AV979" s="14" t="s">
        <v>151</v>
      </c>
      <c r="AW979" s="14" t="s">
        <v>32</v>
      </c>
      <c r="AX979" s="14" t="s">
        <v>77</v>
      </c>
      <c r="AY979" s="253" t="s">
        <v>142</v>
      </c>
    </row>
    <row r="980" s="16" customFormat="1">
      <c r="A980" s="16"/>
      <c r="B980" s="265"/>
      <c r="C980" s="266"/>
      <c r="D980" s="234" t="s">
        <v>153</v>
      </c>
      <c r="E980" s="267" t="s">
        <v>1</v>
      </c>
      <c r="F980" s="268" t="s">
        <v>327</v>
      </c>
      <c r="G980" s="266"/>
      <c r="H980" s="269">
        <v>27.510000000000002</v>
      </c>
      <c r="I980" s="270"/>
      <c r="J980" s="266"/>
      <c r="K980" s="266"/>
      <c r="L980" s="271"/>
      <c r="M980" s="272"/>
      <c r="N980" s="273"/>
      <c r="O980" s="273"/>
      <c r="P980" s="273"/>
      <c r="Q980" s="273"/>
      <c r="R980" s="273"/>
      <c r="S980" s="273"/>
      <c r="T980" s="274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75" t="s">
        <v>153</v>
      </c>
      <c r="AU980" s="275" t="s">
        <v>151</v>
      </c>
      <c r="AV980" s="16" t="s">
        <v>143</v>
      </c>
      <c r="AW980" s="16" t="s">
        <v>32</v>
      </c>
      <c r="AX980" s="16" t="s">
        <v>77</v>
      </c>
      <c r="AY980" s="275" t="s">
        <v>142</v>
      </c>
    </row>
    <row r="981" s="13" customFormat="1">
      <c r="A981" s="13"/>
      <c r="B981" s="232"/>
      <c r="C981" s="233"/>
      <c r="D981" s="234" t="s">
        <v>153</v>
      </c>
      <c r="E981" s="235" t="s">
        <v>1</v>
      </c>
      <c r="F981" s="236" t="s">
        <v>1076</v>
      </c>
      <c r="G981" s="233"/>
      <c r="H981" s="235" t="s">
        <v>1</v>
      </c>
      <c r="I981" s="237"/>
      <c r="J981" s="233"/>
      <c r="K981" s="233"/>
      <c r="L981" s="238"/>
      <c r="M981" s="239"/>
      <c r="N981" s="240"/>
      <c r="O981" s="240"/>
      <c r="P981" s="240"/>
      <c r="Q981" s="240"/>
      <c r="R981" s="240"/>
      <c r="S981" s="240"/>
      <c r="T981" s="24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2" t="s">
        <v>153</v>
      </c>
      <c r="AU981" s="242" t="s">
        <v>151</v>
      </c>
      <c r="AV981" s="13" t="s">
        <v>85</v>
      </c>
      <c r="AW981" s="13" t="s">
        <v>32</v>
      </c>
      <c r="AX981" s="13" t="s">
        <v>77</v>
      </c>
      <c r="AY981" s="242" t="s">
        <v>142</v>
      </c>
    </row>
    <row r="982" s="14" customFormat="1">
      <c r="A982" s="14"/>
      <c r="B982" s="243"/>
      <c r="C982" s="244"/>
      <c r="D982" s="234" t="s">
        <v>153</v>
      </c>
      <c r="E982" s="245" t="s">
        <v>1</v>
      </c>
      <c r="F982" s="246" t="s">
        <v>1077</v>
      </c>
      <c r="G982" s="244"/>
      <c r="H982" s="247">
        <v>-45.829999999999998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153</v>
      </c>
      <c r="AU982" s="253" t="s">
        <v>151</v>
      </c>
      <c r="AV982" s="14" t="s">
        <v>151</v>
      </c>
      <c r="AW982" s="14" t="s">
        <v>32</v>
      </c>
      <c r="AX982" s="14" t="s">
        <v>77</v>
      </c>
      <c r="AY982" s="253" t="s">
        <v>142</v>
      </c>
    </row>
    <row r="983" s="16" customFormat="1">
      <c r="A983" s="16"/>
      <c r="B983" s="265"/>
      <c r="C983" s="266"/>
      <c r="D983" s="234" t="s">
        <v>153</v>
      </c>
      <c r="E983" s="267" t="s">
        <v>1</v>
      </c>
      <c r="F983" s="268" t="s">
        <v>327</v>
      </c>
      <c r="G983" s="266"/>
      <c r="H983" s="269">
        <v>-45.829999999999998</v>
      </c>
      <c r="I983" s="270"/>
      <c r="J983" s="266"/>
      <c r="K983" s="266"/>
      <c r="L983" s="271"/>
      <c r="M983" s="272"/>
      <c r="N983" s="273"/>
      <c r="O983" s="273"/>
      <c r="P983" s="273"/>
      <c r="Q983" s="273"/>
      <c r="R983" s="273"/>
      <c r="S983" s="273"/>
      <c r="T983" s="274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T983" s="275" t="s">
        <v>153</v>
      </c>
      <c r="AU983" s="275" t="s">
        <v>151</v>
      </c>
      <c r="AV983" s="16" t="s">
        <v>143</v>
      </c>
      <c r="AW983" s="16" t="s">
        <v>32</v>
      </c>
      <c r="AX983" s="16" t="s">
        <v>77</v>
      </c>
      <c r="AY983" s="275" t="s">
        <v>142</v>
      </c>
    </row>
    <row r="984" s="15" customFormat="1">
      <c r="A984" s="15"/>
      <c r="B984" s="254"/>
      <c r="C984" s="255"/>
      <c r="D984" s="234" t="s">
        <v>153</v>
      </c>
      <c r="E984" s="256" t="s">
        <v>1</v>
      </c>
      <c r="F984" s="257" t="s">
        <v>158</v>
      </c>
      <c r="G984" s="255"/>
      <c r="H984" s="258">
        <v>210.49000000000001</v>
      </c>
      <c r="I984" s="259"/>
      <c r="J984" s="255"/>
      <c r="K984" s="255"/>
      <c r="L984" s="260"/>
      <c r="M984" s="261"/>
      <c r="N984" s="262"/>
      <c r="O984" s="262"/>
      <c r="P984" s="262"/>
      <c r="Q984" s="262"/>
      <c r="R984" s="262"/>
      <c r="S984" s="262"/>
      <c r="T984" s="263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4" t="s">
        <v>153</v>
      </c>
      <c r="AU984" s="264" t="s">
        <v>151</v>
      </c>
      <c r="AV984" s="15" t="s">
        <v>150</v>
      </c>
      <c r="AW984" s="15" t="s">
        <v>32</v>
      </c>
      <c r="AX984" s="15" t="s">
        <v>85</v>
      </c>
      <c r="AY984" s="264" t="s">
        <v>142</v>
      </c>
    </row>
    <row r="985" s="2" customFormat="1" ht="24.15" customHeight="1">
      <c r="A985" s="39"/>
      <c r="B985" s="40"/>
      <c r="C985" s="219" t="s">
        <v>1078</v>
      </c>
      <c r="D985" s="219" t="s">
        <v>145</v>
      </c>
      <c r="E985" s="220" t="s">
        <v>1079</v>
      </c>
      <c r="F985" s="221" t="s">
        <v>1080</v>
      </c>
      <c r="G985" s="222" t="s">
        <v>220</v>
      </c>
      <c r="H985" s="223">
        <v>6</v>
      </c>
      <c r="I985" s="224"/>
      <c r="J985" s="225">
        <f>ROUND(I985*H985,2)</f>
        <v>0</v>
      </c>
      <c r="K985" s="221" t="s">
        <v>149</v>
      </c>
      <c r="L985" s="45"/>
      <c r="M985" s="226" t="s">
        <v>1</v>
      </c>
      <c r="N985" s="227" t="s">
        <v>43</v>
      </c>
      <c r="O985" s="92"/>
      <c r="P985" s="228">
        <f>O985*H985</f>
        <v>0</v>
      </c>
      <c r="Q985" s="228">
        <v>0.00034000000000000002</v>
      </c>
      <c r="R985" s="228">
        <f>Q985*H985</f>
        <v>0.0020400000000000001</v>
      </c>
      <c r="S985" s="228">
        <v>0</v>
      </c>
      <c r="T985" s="229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0" t="s">
        <v>242</v>
      </c>
      <c r="AT985" s="230" t="s">
        <v>145</v>
      </c>
      <c r="AU985" s="230" t="s">
        <v>151</v>
      </c>
      <c r="AY985" s="18" t="s">
        <v>142</v>
      </c>
      <c r="BE985" s="231">
        <f>IF(N985="základní",J985,0)</f>
        <v>0</v>
      </c>
      <c r="BF985" s="231">
        <f>IF(N985="snížená",J985,0)</f>
        <v>0</v>
      </c>
      <c r="BG985" s="231">
        <f>IF(N985="zákl. přenesená",J985,0)</f>
        <v>0</v>
      </c>
      <c r="BH985" s="231">
        <f>IF(N985="sníž. přenesená",J985,0)</f>
        <v>0</v>
      </c>
      <c r="BI985" s="231">
        <f>IF(N985="nulová",J985,0)</f>
        <v>0</v>
      </c>
      <c r="BJ985" s="18" t="s">
        <v>151</v>
      </c>
      <c r="BK985" s="231">
        <f>ROUND(I985*H985,2)</f>
        <v>0</v>
      </c>
      <c r="BL985" s="18" t="s">
        <v>242</v>
      </c>
      <c r="BM985" s="230" t="s">
        <v>1081</v>
      </c>
    </row>
    <row r="986" s="13" customFormat="1">
      <c r="A986" s="13"/>
      <c r="B986" s="232"/>
      <c r="C986" s="233"/>
      <c r="D986" s="234" t="s">
        <v>153</v>
      </c>
      <c r="E986" s="235" t="s">
        <v>1</v>
      </c>
      <c r="F986" s="236" t="s">
        <v>694</v>
      </c>
      <c r="G986" s="233"/>
      <c r="H986" s="235" t="s">
        <v>1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2" t="s">
        <v>153</v>
      </c>
      <c r="AU986" s="242" t="s">
        <v>151</v>
      </c>
      <c r="AV986" s="13" t="s">
        <v>85</v>
      </c>
      <c r="AW986" s="13" t="s">
        <v>32</v>
      </c>
      <c r="AX986" s="13" t="s">
        <v>77</v>
      </c>
      <c r="AY986" s="242" t="s">
        <v>142</v>
      </c>
    </row>
    <row r="987" s="14" customFormat="1">
      <c r="A987" s="14"/>
      <c r="B987" s="243"/>
      <c r="C987" s="244"/>
      <c r="D987" s="234" t="s">
        <v>153</v>
      </c>
      <c r="E987" s="245" t="s">
        <v>1</v>
      </c>
      <c r="F987" s="246" t="s">
        <v>1082</v>
      </c>
      <c r="G987" s="244"/>
      <c r="H987" s="247">
        <v>6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153</v>
      </c>
      <c r="AU987" s="253" t="s">
        <v>151</v>
      </c>
      <c r="AV987" s="14" t="s">
        <v>151</v>
      </c>
      <c r="AW987" s="14" t="s">
        <v>32</v>
      </c>
      <c r="AX987" s="14" t="s">
        <v>85</v>
      </c>
      <c r="AY987" s="253" t="s">
        <v>142</v>
      </c>
    </row>
    <row r="988" s="2" customFormat="1" ht="24.15" customHeight="1">
      <c r="A988" s="39"/>
      <c r="B988" s="40"/>
      <c r="C988" s="276" t="s">
        <v>1083</v>
      </c>
      <c r="D988" s="276" t="s">
        <v>384</v>
      </c>
      <c r="E988" s="277" t="s">
        <v>1084</v>
      </c>
      <c r="F988" s="278" t="s">
        <v>1085</v>
      </c>
      <c r="G988" s="279" t="s">
        <v>220</v>
      </c>
      <c r="H988" s="280">
        <v>6.5999999999999996</v>
      </c>
      <c r="I988" s="281"/>
      <c r="J988" s="282">
        <f>ROUND(I988*H988,2)</f>
        <v>0</v>
      </c>
      <c r="K988" s="278" t="s">
        <v>149</v>
      </c>
      <c r="L988" s="283"/>
      <c r="M988" s="284" t="s">
        <v>1</v>
      </c>
      <c r="N988" s="285" t="s">
        <v>43</v>
      </c>
      <c r="O988" s="92"/>
      <c r="P988" s="228">
        <f>O988*H988</f>
        <v>0</v>
      </c>
      <c r="Q988" s="228">
        <v>0.00036000000000000002</v>
      </c>
      <c r="R988" s="228">
        <f>Q988*H988</f>
        <v>0.0023760000000000001</v>
      </c>
      <c r="S988" s="228">
        <v>0</v>
      </c>
      <c r="T988" s="229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0" t="s">
        <v>408</v>
      </c>
      <c r="AT988" s="230" t="s">
        <v>384</v>
      </c>
      <c r="AU988" s="230" t="s">
        <v>151</v>
      </c>
      <c r="AY988" s="18" t="s">
        <v>142</v>
      </c>
      <c r="BE988" s="231">
        <f>IF(N988="základní",J988,0)</f>
        <v>0</v>
      </c>
      <c r="BF988" s="231">
        <f>IF(N988="snížená",J988,0)</f>
        <v>0</v>
      </c>
      <c r="BG988" s="231">
        <f>IF(N988="zákl. přenesená",J988,0)</f>
        <v>0</v>
      </c>
      <c r="BH988" s="231">
        <f>IF(N988="sníž. přenesená",J988,0)</f>
        <v>0</v>
      </c>
      <c r="BI988" s="231">
        <f>IF(N988="nulová",J988,0)</f>
        <v>0</v>
      </c>
      <c r="BJ988" s="18" t="s">
        <v>151</v>
      </c>
      <c r="BK988" s="231">
        <f>ROUND(I988*H988,2)</f>
        <v>0</v>
      </c>
      <c r="BL988" s="18" t="s">
        <v>242</v>
      </c>
      <c r="BM988" s="230" t="s">
        <v>1086</v>
      </c>
    </row>
    <row r="989" s="14" customFormat="1">
      <c r="A989" s="14"/>
      <c r="B989" s="243"/>
      <c r="C989" s="244"/>
      <c r="D989" s="234" t="s">
        <v>153</v>
      </c>
      <c r="E989" s="244"/>
      <c r="F989" s="246" t="s">
        <v>1087</v>
      </c>
      <c r="G989" s="244"/>
      <c r="H989" s="247">
        <v>6.5999999999999996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153</v>
      </c>
      <c r="AU989" s="253" t="s">
        <v>151</v>
      </c>
      <c r="AV989" s="14" t="s">
        <v>151</v>
      </c>
      <c r="AW989" s="14" t="s">
        <v>4</v>
      </c>
      <c r="AX989" s="14" t="s">
        <v>85</v>
      </c>
      <c r="AY989" s="253" t="s">
        <v>142</v>
      </c>
    </row>
    <row r="990" s="2" customFormat="1" ht="24.15" customHeight="1">
      <c r="A990" s="39"/>
      <c r="B990" s="40"/>
      <c r="C990" s="219" t="s">
        <v>1088</v>
      </c>
      <c r="D990" s="219" t="s">
        <v>145</v>
      </c>
      <c r="E990" s="220" t="s">
        <v>1089</v>
      </c>
      <c r="F990" s="221" t="s">
        <v>1090</v>
      </c>
      <c r="G990" s="222" t="s">
        <v>220</v>
      </c>
      <c r="H990" s="223">
        <v>203.81</v>
      </c>
      <c r="I990" s="224"/>
      <c r="J990" s="225">
        <f>ROUND(I990*H990,2)</f>
        <v>0</v>
      </c>
      <c r="K990" s="221" t="s">
        <v>149</v>
      </c>
      <c r="L990" s="45"/>
      <c r="M990" s="226" t="s">
        <v>1</v>
      </c>
      <c r="N990" s="227" t="s">
        <v>43</v>
      </c>
      <c r="O990" s="92"/>
      <c r="P990" s="228">
        <f>O990*H990</f>
        <v>0</v>
      </c>
      <c r="Q990" s="228">
        <v>0</v>
      </c>
      <c r="R990" s="228">
        <f>Q990*H990</f>
        <v>0</v>
      </c>
      <c r="S990" s="228">
        <v>0.01174</v>
      </c>
      <c r="T990" s="229">
        <f>S990*H990</f>
        <v>2.3927293999999999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0" t="s">
        <v>242</v>
      </c>
      <c r="AT990" s="230" t="s">
        <v>145</v>
      </c>
      <c r="AU990" s="230" t="s">
        <v>151</v>
      </c>
      <c r="AY990" s="18" t="s">
        <v>142</v>
      </c>
      <c r="BE990" s="231">
        <f>IF(N990="základní",J990,0)</f>
        <v>0</v>
      </c>
      <c r="BF990" s="231">
        <f>IF(N990="snížená",J990,0)</f>
        <v>0</v>
      </c>
      <c r="BG990" s="231">
        <f>IF(N990="zákl. přenesená",J990,0)</f>
        <v>0</v>
      </c>
      <c r="BH990" s="231">
        <f>IF(N990="sníž. přenesená",J990,0)</f>
        <v>0</v>
      </c>
      <c r="BI990" s="231">
        <f>IF(N990="nulová",J990,0)</f>
        <v>0</v>
      </c>
      <c r="BJ990" s="18" t="s">
        <v>151</v>
      </c>
      <c r="BK990" s="231">
        <f>ROUND(I990*H990,2)</f>
        <v>0</v>
      </c>
      <c r="BL990" s="18" t="s">
        <v>242</v>
      </c>
      <c r="BM990" s="230" t="s">
        <v>1091</v>
      </c>
    </row>
    <row r="991" s="13" customFormat="1">
      <c r="A991" s="13"/>
      <c r="B991" s="232"/>
      <c r="C991" s="233"/>
      <c r="D991" s="234" t="s">
        <v>153</v>
      </c>
      <c r="E991" s="235" t="s">
        <v>1</v>
      </c>
      <c r="F991" s="236" t="s">
        <v>163</v>
      </c>
      <c r="G991" s="233"/>
      <c r="H991" s="235" t="s">
        <v>1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2" t="s">
        <v>153</v>
      </c>
      <c r="AU991" s="242" t="s">
        <v>151</v>
      </c>
      <c r="AV991" s="13" t="s">
        <v>85</v>
      </c>
      <c r="AW991" s="13" t="s">
        <v>32</v>
      </c>
      <c r="AX991" s="13" t="s">
        <v>77</v>
      </c>
      <c r="AY991" s="242" t="s">
        <v>142</v>
      </c>
    </row>
    <row r="992" s="14" customFormat="1">
      <c r="A992" s="14"/>
      <c r="B992" s="243"/>
      <c r="C992" s="244"/>
      <c r="D992" s="234" t="s">
        <v>153</v>
      </c>
      <c r="E992" s="245" t="s">
        <v>1</v>
      </c>
      <c r="F992" s="246" t="s">
        <v>1092</v>
      </c>
      <c r="G992" s="244"/>
      <c r="H992" s="247">
        <v>99.950000000000003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153</v>
      </c>
      <c r="AU992" s="253" t="s">
        <v>151</v>
      </c>
      <c r="AV992" s="14" t="s">
        <v>151</v>
      </c>
      <c r="AW992" s="14" t="s">
        <v>32</v>
      </c>
      <c r="AX992" s="14" t="s">
        <v>77</v>
      </c>
      <c r="AY992" s="253" t="s">
        <v>142</v>
      </c>
    </row>
    <row r="993" s="14" customFormat="1">
      <c r="A993" s="14"/>
      <c r="B993" s="243"/>
      <c r="C993" s="244"/>
      <c r="D993" s="234" t="s">
        <v>153</v>
      </c>
      <c r="E993" s="245" t="s">
        <v>1</v>
      </c>
      <c r="F993" s="246" t="s">
        <v>1093</v>
      </c>
      <c r="G993" s="244"/>
      <c r="H993" s="247">
        <v>75.150000000000006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153</v>
      </c>
      <c r="AU993" s="253" t="s">
        <v>151</v>
      </c>
      <c r="AV993" s="14" t="s">
        <v>151</v>
      </c>
      <c r="AW993" s="14" t="s">
        <v>32</v>
      </c>
      <c r="AX993" s="14" t="s">
        <v>77</v>
      </c>
      <c r="AY993" s="253" t="s">
        <v>142</v>
      </c>
    </row>
    <row r="994" s="16" customFormat="1">
      <c r="A994" s="16"/>
      <c r="B994" s="265"/>
      <c r="C994" s="266"/>
      <c r="D994" s="234" t="s">
        <v>153</v>
      </c>
      <c r="E994" s="267" t="s">
        <v>1</v>
      </c>
      <c r="F994" s="268" t="s">
        <v>327</v>
      </c>
      <c r="G994" s="266"/>
      <c r="H994" s="269">
        <v>175.09999999999999</v>
      </c>
      <c r="I994" s="270"/>
      <c r="J994" s="266"/>
      <c r="K994" s="266"/>
      <c r="L994" s="271"/>
      <c r="M994" s="272"/>
      <c r="N994" s="273"/>
      <c r="O994" s="273"/>
      <c r="P994" s="273"/>
      <c r="Q994" s="273"/>
      <c r="R994" s="273"/>
      <c r="S994" s="273"/>
      <c r="T994" s="274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T994" s="275" t="s">
        <v>153</v>
      </c>
      <c r="AU994" s="275" t="s">
        <v>151</v>
      </c>
      <c r="AV994" s="16" t="s">
        <v>143</v>
      </c>
      <c r="AW994" s="16" t="s">
        <v>32</v>
      </c>
      <c r="AX994" s="16" t="s">
        <v>77</v>
      </c>
      <c r="AY994" s="275" t="s">
        <v>142</v>
      </c>
    </row>
    <row r="995" s="13" customFormat="1">
      <c r="A995" s="13"/>
      <c r="B995" s="232"/>
      <c r="C995" s="233"/>
      <c r="D995" s="234" t="s">
        <v>153</v>
      </c>
      <c r="E995" s="235" t="s">
        <v>1</v>
      </c>
      <c r="F995" s="236" t="s">
        <v>165</v>
      </c>
      <c r="G995" s="233"/>
      <c r="H995" s="235" t="s">
        <v>1</v>
      </c>
      <c r="I995" s="237"/>
      <c r="J995" s="233"/>
      <c r="K995" s="233"/>
      <c r="L995" s="238"/>
      <c r="M995" s="239"/>
      <c r="N995" s="240"/>
      <c r="O995" s="240"/>
      <c r="P995" s="240"/>
      <c r="Q995" s="240"/>
      <c r="R995" s="240"/>
      <c r="S995" s="240"/>
      <c r="T995" s="24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2" t="s">
        <v>153</v>
      </c>
      <c r="AU995" s="242" t="s">
        <v>151</v>
      </c>
      <c r="AV995" s="13" t="s">
        <v>85</v>
      </c>
      <c r="AW995" s="13" t="s">
        <v>32</v>
      </c>
      <c r="AX995" s="13" t="s">
        <v>77</v>
      </c>
      <c r="AY995" s="242" t="s">
        <v>142</v>
      </c>
    </row>
    <row r="996" s="14" customFormat="1">
      <c r="A996" s="14"/>
      <c r="B996" s="243"/>
      <c r="C996" s="244"/>
      <c r="D996" s="234" t="s">
        <v>153</v>
      </c>
      <c r="E996" s="245" t="s">
        <v>1</v>
      </c>
      <c r="F996" s="246" t="s">
        <v>1094</v>
      </c>
      <c r="G996" s="244"/>
      <c r="H996" s="247">
        <v>28.710000000000001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153</v>
      </c>
      <c r="AU996" s="253" t="s">
        <v>151</v>
      </c>
      <c r="AV996" s="14" t="s">
        <v>151</v>
      </c>
      <c r="AW996" s="14" t="s">
        <v>32</v>
      </c>
      <c r="AX996" s="14" t="s">
        <v>77</v>
      </c>
      <c r="AY996" s="253" t="s">
        <v>142</v>
      </c>
    </row>
    <row r="997" s="16" customFormat="1">
      <c r="A997" s="16"/>
      <c r="B997" s="265"/>
      <c r="C997" s="266"/>
      <c r="D997" s="234" t="s">
        <v>153</v>
      </c>
      <c r="E997" s="267" t="s">
        <v>1</v>
      </c>
      <c r="F997" s="268" t="s">
        <v>327</v>
      </c>
      <c r="G997" s="266"/>
      <c r="H997" s="269">
        <v>28.710000000000001</v>
      </c>
      <c r="I997" s="270"/>
      <c r="J997" s="266"/>
      <c r="K997" s="266"/>
      <c r="L997" s="271"/>
      <c r="M997" s="272"/>
      <c r="N997" s="273"/>
      <c r="O997" s="273"/>
      <c r="P997" s="273"/>
      <c r="Q997" s="273"/>
      <c r="R997" s="273"/>
      <c r="S997" s="273"/>
      <c r="T997" s="274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75" t="s">
        <v>153</v>
      </c>
      <c r="AU997" s="275" t="s">
        <v>151</v>
      </c>
      <c r="AV997" s="16" t="s">
        <v>143</v>
      </c>
      <c r="AW997" s="16" t="s">
        <v>32</v>
      </c>
      <c r="AX997" s="16" t="s">
        <v>77</v>
      </c>
      <c r="AY997" s="275" t="s">
        <v>142</v>
      </c>
    </row>
    <row r="998" s="15" customFormat="1">
      <c r="A998" s="15"/>
      <c r="B998" s="254"/>
      <c r="C998" s="255"/>
      <c r="D998" s="234" t="s">
        <v>153</v>
      </c>
      <c r="E998" s="256" t="s">
        <v>1</v>
      </c>
      <c r="F998" s="257" t="s">
        <v>158</v>
      </c>
      <c r="G998" s="255"/>
      <c r="H998" s="258">
        <v>203.81</v>
      </c>
      <c r="I998" s="259"/>
      <c r="J998" s="255"/>
      <c r="K998" s="255"/>
      <c r="L998" s="260"/>
      <c r="M998" s="261"/>
      <c r="N998" s="262"/>
      <c r="O998" s="262"/>
      <c r="P998" s="262"/>
      <c r="Q998" s="262"/>
      <c r="R998" s="262"/>
      <c r="S998" s="262"/>
      <c r="T998" s="263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64" t="s">
        <v>153</v>
      </c>
      <c r="AU998" s="264" t="s">
        <v>151</v>
      </c>
      <c r="AV998" s="15" t="s">
        <v>150</v>
      </c>
      <c r="AW998" s="15" t="s">
        <v>32</v>
      </c>
      <c r="AX998" s="15" t="s">
        <v>85</v>
      </c>
      <c r="AY998" s="264" t="s">
        <v>142</v>
      </c>
    </row>
    <row r="999" s="2" customFormat="1" ht="24.15" customHeight="1">
      <c r="A999" s="39"/>
      <c r="B999" s="40"/>
      <c r="C999" s="219" t="s">
        <v>1095</v>
      </c>
      <c r="D999" s="219" t="s">
        <v>145</v>
      </c>
      <c r="E999" s="220" t="s">
        <v>1096</v>
      </c>
      <c r="F999" s="221" t="s">
        <v>1097</v>
      </c>
      <c r="G999" s="222" t="s">
        <v>220</v>
      </c>
      <c r="H999" s="223">
        <v>176.91</v>
      </c>
      <c r="I999" s="224"/>
      <c r="J999" s="225">
        <f>ROUND(I999*H999,2)</f>
        <v>0</v>
      </c>
      <c r="K999" s="221" t="s">
        <v>149</v>
      </c>
      <c r="L999" s="45"/>
      <c r="M999" s="226" t="s">
        <v>1</v>
      </c>
      <c r="N999" s="227" t="s">
        <v>43</v>
      </c>
      <c r="O999" s="92"/>
      <c r="P999" s="228">
        <f>O999*H999</f>
        <v>0</v>
      </c>
      <c r="Q999" s="228">
        <v>0.00042999999999999999</v>
      </c>
      <c r="R999" s="228">
        <f>Q999*H999</f>
        <v>0.076071299999999994</v>
      </c>
      <c r="S999" s="228">
        <v>0</v>
      </c>
      <c r="T999" s="229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0" t="s">
        <v>242</v>
      </c>
      <c r="AT999" s="230" t="s">
        <v>145</v>
      </c>
      <c r="AU999" s="230" t="s">
        <v>151</v>
      </c>
      <c r="AY999" s="18" t="s">
        <v>142</v>
      </c>
      <c r="BE999" s="231">
        <f>IF(N999="základní",J999,0)</f>
        <v>0</v>
      </c>
      <c r="BF999" s="231">
        <f>IF(N999="snížená",J999,0)</f>
        <v>0</v>
      </c>
      <c r="BG999" s="231">
        <f>IF(N999="zákl. přenesená",J999,0)</f>
        <v>0</v>
      </c>
      <c r="BH999" s="231">
        <f>IF(N999="sníž. přenesená",J999,0)</f>
        <v>0</v>
      </c>
      <c r="BI999" s="231">
        <f>IF(N999="nulová",J999,0)</f>
        <v>0</v>
      </c>
      <c r="BJ999" s="18" t="s">
        <v>151</v>
      </c>
      <c r="BK999" s="231">
        <f>ROUND(I999*H999,2)</f>
        <v>0</v>
      </c>
      <c r="BL999" s="18" t="s">
        <v>242</v>
      </c>
      <c r="BM999" s="230" t="s">
        <v>1098</v>
      </c>
    </row>
    <row r="1000" s="13" customFormat="1">
      <c r="A1000" s="13"/>
      <c r="B1000" s="232"/>
      <c r="C1000" s="233"/>
      <c r="D1000" s="234" t="s">
        <v>153</v>
      </c>
      <c r="E1000" s="235" t="s">
        <v>1</v>
      </c>
      <c r="F1000" s="236" t="s">
        <v>1099</v>
      </c>
      <c r="G1000" s="233"/>
      <c r="H1000" s="235" t="s">
        <v>1</v>
      </c>
      <c r="I1000" s="237"/>
      <c r="J1000" s="233"/>
      <c r="K1000" s="233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153</v>
      </c>
      <c r="AU1000" s="242" t="s">
        <v>151</v>
      </c>
      <c r="AV1000" s="13" t="s">
        <v>85</v>
      </c>
      <c r="AW1000" s="13" t="s">
        <v>32</v>
      </c>
      <c r="AX1000" s="13" t="s">
        <v>77</v>
      </c>
      <c r="AY1000" s="242" t="s">
        <v>142</v>
      </c>
    </row>
    <row r="1001" s="14" customFormat="1">
      <c r="A1001" s="14"/>
      <c r="B1001" s="243"/>
      <c r="C1001" s="244"/>
      <c r="D1001" s="234" t="s">
        <v>153</v>
      </c>
      <c r="E1001" s="245" t="s">
        <v>1</v>
      </c>
      <c r="F1001" s="246" t="s">
        <v>1100</v>
      </c>
      <c r="G1001" s="244"/>
      <c r="H1001" s="247">
        <v>84.700000000000003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153</v>
      </c>
      <c r="AU1001" s="253" t="s">
        <v>151</v>
      </c>
      <c r="AV1001" s="14" t="s">
        <v>151</v>
      </c>
      <c r="AW1001" s="14" t="s">
        <v>32</v>
      </c>
      <c r="AX1001" s="14" t="s">
        <v>77</v>
      </c>
      <c r="AY1001" s="253" t="s">
        <v>142</v>
      </c>
    </row>
    <row r="1002" s="14" customFormat="1">
      <c r="A1002" s="14"/>
      <c r="B1002" s="243"/>
      <c r="C1002" s="244"/>
      <c r="D1002" s="234" t="s">
        <v>153</v>
      </c>
      <c r="E1002" s="245" t="s">
        <v>1</v>
      </c>
      <c r="F1002" s="246" t="s">
        <v>1101</v>
      </c>
      <c r="G1002" s="244"/>
      <c r="H1002" s="247">
        <v>37.600000000000001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153</v>
      </c>
      <c r="AU1002" s="253" t="s">
        <v>151</v>
      </c>
      <c r="AV1002" s="14" t="s">
        <v>151</v>
      </c>
      <c r="AW1002" s="14" t="s">
        <v>32</v>
      </c>
      <c r="AX1002" s="14" t="s">
        <v>77</v>
      </c>
      <c r="AY1002" s="253" t="s">
        <v>142</v>
      </c>
    </row>
    <row r="1003" s="13" customFormat="1">
      <c r="A1003" s="13"/>
      <c r="B1003" s="232"/>
      <c r="C1003" s="233"/>
      <c r="D1003" s="234" t="s">
        <v>153</v>
      </c>
      <c r="E1003" s="235" t="s">
        <v>1</v>
      </c>
      <c r="F1003" s="236" t="s">
        <v>1102</v>
      </c>
      <c r="G1003" s="233"/>
      <c r="H1003" s="235" t="s">
        <v>1</v>
      </c>
      <c r="I1003" s="237"/>
      <c r="J1003" s="233"/>
      <c r="K1003" s="233"/>
      <c r="L1003" s="238"/>
      <c r="M1003" s="239"/>
      <c r="N1003" s="240"/>
      <c r="O1003" s="240"/>
      <c r="P1003" s="240"/>
      <c r="Q1003" s="240"/>
      <c r="R1003" s="240"/>
      <c r="S1003" s="240"/>
      <c r="T1003" s="24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2" t="s">
        <v>153</v>
      </c>
      <c r="AU1003" s="242" t="s">
        <v>151</v>
      </c>
      <c r="AV1003" s="13" t="s">
        <v>85</v>
      </c>
      <c r="AW1003" s="13" t="s">
        <v>32</v>
      </c>
      <c r="AX1003" s="13" t="s">
        <v>77</v>
      </c>
      <c r="AY1003" s="242" t="s">
        <v>142</v>
      </c>
    </row>
    <row r="1004" s="14" customFormat="1">
      <c r="A1004" s="14"/>
      <c r="B1004" s="243"/>
      <c r="C1004" s="244"/>
      <c r="D1004" s="234" t="s">
        <v>153</v>
      </c>
      <c r="E1004" s="245" t="s">
        <v>1</v>
      </c>
      <c r="F1004" s="246" t="s">
        <v>1103</v>
      </c>
      <c r="G1004" s="244"/>
      <c r="H1004" s="247">
        <v>24.210000000000001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153</v>
      </c>
      <c r="AU1004" s="253" t="s">
        <v>151</v>
      </c>
      <c r="AV1004" s="14" t="s">
        <v>151</v>
      </c>
      <c r="AW1004" s="14" t="s">
        <v>32</v>
      </c>
      <c r="AX1004" s="14" t="s">
        <v>77</v>
      </c>
      <c r="AY1004" s="253" t="s">
        <v>142</v>
      </c>
    </row>
    <row r="1005" s="13" customFormat="1">
      <c r="A1005" s="13"/>
      <c r="B1005" s="232"/>
      <c r="C1005" s="233"/>
      <c r="D1005" s="234" t="s">
        <v>153</v>
      </c>
      <c r="E1005" s="235" t="s">
        <v>1</v>
      </c>
      <c r="F1005" s="236" t="s">
        <v>1104</v>
      </c>
      <c r="G1005" s="233"/>
      <c r="H1005" s="235" t="s">
        <v>1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2" t="s">
        <v>153</v>
      </c>
      <c r="AU1005" s="242" t="s">
        <v>151</v>
      </c>
      <c r="AV1005" s="13" t="s">
        <v>85</v>
      </c>
      <c r="AW1005" s="13" t="s">
        <v>32</v>
      </c>
      <c r="AX1005" s="13" t="s">
        <v>77</v>
      </c>
      <c r="AY1005" s="242" t="s">
        <v>142</v>
      </c>
    </row>
    <row r="1006" s="14" customFormat="1">
      <c r="A1006" s="14"/>
      <c r="B1006" s="243"/>
      <c r="C1006" s="244"/>
      <c r="D1006" s="234" t="s">
        <v>153</v>
      </c>
      <c r="E1006" s="245" t="s">
        <v>1</v>
      </c>
      <c r="F1006" s="246" t="s">
        <v>1105</v>
      </c>
      <c r="G1006" s="244"/>
      <c r="H1006" s="247">
        <v>30.399999999999999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153</v>
      </c>
      <c r="AU1006" s="253" t="s">
        <v>151</v>
      </c>
      <c r="AV1006" s="14" t="s">
        <v>151</v>
      </c>
      <c r="AW1006" s="14" t="s">
        <v>32</v>
      </c>
      <c r="AX1006" s="14" t="s">
        <v>77</v>
      </c>
      <c r="AY1006" s="253" t="s">
        <v>142</v>
      </c>
    </row>
    <row r="1007" s="15" customFormat="1">
      <c r="A1007" s="15"/>
      <c r="B1007" s="254"/>
      <c r="C1007" s="255"/>
      <c r="D1007" s="234" t="s">
        <v>153</v>
      </c>
      <c r="E1007" s="256" t="s">
        <v>1</v>
      </c>
      <c r="F1007" s="257" t="s">
        <v>158</v>
      </c>
      <c r="G1007" s="255"/>
      <c r="H1007" s="258">
        <v>176.91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4" t="s">
        <v>153</v>
      </c>
      <c r="AU1007" s="264" t="s">
        <v>151</v>
      </c>
      <c r="AV1007" s="15" t="s">
        <v>150</v>
      </c>
      <c r="AW1007" s="15" t="s">
        <v>32</v>
      </c>
      <c r="AX1007" s="15" t="s">
        <v>85</v>
      </c>
      <c r="AY1007" s="264" t="s">
        <v>142</v>
      </c>
    </row>
    <row r="1008" s="2" customFormat="1" ht="24.15" customHeight="1">
      <c r="A1008" s="39"/>
      <c r="B1008" s="40"/>
      <c r="C1008" s="276" t="s">
        <v>1106</v>
      </c>
      <c r="D1008" s="276" t="s">
        <v>384</v>
      </c>
      <c r="E1008" s="277" t="s">
        <v>1107</v>
      </c>
      <c r="F1008" s="278" t="s">
        <v>1108</v>
      </c>
      <c r="G1008" s="279" t="s">
        <v>161</v>
      </c>
      <c r="H1008" s="280">
        <v>583.803</v>
      </c>
      <c r="I1008" s="281"/>
      <c r="J1008" s="282">
        <f>ROUND(I1008*H1008,2)</f>
        <v>0</v>
      </c>
      <c r="K1008" s="278" t="s">
        <v>149</v>
      </c>
      <c r="L1008" s="283"/>
      <c r="M1008" s="284" t="s">
        <v>1</v>
      </c>
      <c r="N1008" s="285" t="s">
        <v>43</v>
      </c>
      <c r="O1008" s="92"/>
      <c r="P1008" s="228">
        <f>O1008*H1008</f>
        <v>0</v>
      </c>
      <c r="Q1008" s="228">
        <v>0.00044999999999999999</v>
      </c>
      <c r="R1008" s="228">
        <f>Q1008*H1008</f>
        <v>0.26271135000000001</v>
      </c>
      <c r="S1008" s="228">
        <v>0</v>
      </c>
      <c r="T1008" s="229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0" t="s">
        <v>408</v>
      </c>
      <c r="AT1008" s="230" t="s">
        <v>384</v>
      </c>
      <c r="AU1008" s="230" t="s">
        <v>151</v>
      </c>
      <c r="AY1008" s="18" t="s">
        <v>142</v>
      </c>
      <c r="BE1008" s="231">
        <f>IF(N1008="základní",J1008,0)</f>
        <v>0</v>
      </c>
      <c r="BF1008" s="231">
        <f>IF(N1008="snížená",J1008,0)</f>
        <v>0</v>
      </c>
      <c r="BG1008" s="231">
        <f>IF(N1008="zákl. přenesená",J1008,0)</f>
        <v>0</v>
      </c>
      <c r="BH1008" s="231">
        <f>IF(N1008="sníž. přenesená",J1008,0)</f>
        <v>0</v>
      </c>
      <c r="BI1008" s="231">
        <f>IF(N1008="nulová",J1008,0)</f>
        <v>0</v>
      </c>
      <c r="BJ1008" s="18" t="s">
        <v>151</v>
      </c>
      <c r="BK1008" s="231">
        <f>ROUND(I1008*H1008,2)</f>
        <v>0</v>
      </c>
      <c r="BL1008" s="18" t="s">
        <v>242</v>
      </c>
      <c r="BM1008" s="230" t="s">
        <v>1109</v>
      </c>
    </row>
    <row r="1009" s="14" customFormat="1">
      <c r="A1009" s="14"/>
      <c r="B1009" s="243"/>
      <c r="C1009" s="244"/>
      <c r="D1009" s="234" t="s">
        <v>153</v>
      </c>
      <c r="E1009" s="244"/>
      <c r="F1009" s="246" t="s">
        <v>1110</v>
      </c>
      <c r="G1009" s="244"/>
      <c r="H1009" s="247">
        <v>583.803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153</v>
      </c>
      <c r="AU1009" s="253" t="s">
        <v>151</v>
      </c>
      <c r="AV1009" s="14" t="s">
        <v>151</v>
      </c>
      <c r="AW1009" s="14" t="s">
        <v>4</v>
      </c>
      <c r="AX1009" s="14" t="s">
        <v>85</v>
      </c>
      <c r="AY1009" s="253" t="s">
        <v>142</v>
      </c>
    </row>
    <row r="1010" s="2" customFormat="1" ht="16.5" customHeight="1">
      <c r="A1010" s="39"/>
      <c r="B1010" s="40"/>
      <c r="C1010" s="219" t="s">
        <v>1111</v>
      </c>
      <c r="D1010" s="219" t="s">
        <v>145</v>
      </c>
      <c r="E1010" s="220" t="s">
        <v>1112</v>
      </c>
      <c r="F1010" s="221" t="s">
        <v>1113</v>
      </c>
      <c r="G1010" s="222" t="s">
        <v>148</v>
      </c>
      <c r="H1010" s="223">
        <v>278.23000000000002</v>
      </c>
      <c r="I1010" s="224"/>
      <c r="J1010" s="225">
        <f>ROUND(I1010*H1010,2)</f>
        <v>0</v>
      </c>
      <c r="K1010" s="221" t="s">
        <v>149</v>
      </c>
      <c r="L1010" s="45"/>
      <c r="M1010" s="226" t="s">
        <v>1</v>
      </c>
      <c r="N1010" s="227" t="s">
        <v>43</v>
      </c>
      <c r="O1010" s="92"/>
      <c r="P1010" s="228">
        <f>O1010*H1010</f>
        <v>0</v>
      </c>
      <c r="Q1010" s="228">
        <v>0</v>
      </c>
      <c r="R1010" s="228">
        <f>Q1010*H1010</f>
        <v>0</v>
      </c>
      <c r="S1010" s="228">
        <v>0.035299999999999998</v>
      </c>
      <c r="T1010" s="229">
        <f>S1010*H1010</f>
        <v>9.8215190000000003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30" t="s">
        <v>242</v>
      </c>
      <c r="AT1010" s="230" t="s">
        <v>145</v>
      </c>
      <c r="AU1010" s="230" t="s">
        <v>151</v>
      </c>
      <c r="AY1010" s="18" t="s">
        <v>142</v>
      </c>
      <c r="BE1010" s="231">
        <f>IF(N1010="základní",J1010,0)</f>
        <v>0</v>
      </c>
      <c r="BF1010" s="231">
        <f>IF(N1010="snížená",J1010,0)</f>
        <v>0</v>
      </c>
      <c r="BG1010" s="231">
        <f>IF(N1010="zákl. přenesená",J1010,0)</f>
        <v>0</v>
      </c>
      <c r="BH1010" s="231">
        <f>IF(N1010="sníž. přenesená",J1010,0)</f>
        <v>0</v>
      </c>
      <c r="BI1010" s="231">
        <f>IF(N1010="nulová",J1010,0)</f>
        <v>0</v>
      </c>
      <c r="BJ1010" s="18" t="s">
        <v>151</v>
      </c>
      <c r="BK1010" s="231">
        <f>ROUND(I1010*H1010,2)</f>
        <v>0</v>
      </c>
      <c r="BL1010" s="18" t="s">
        <v>242</v>
      </c>
      <c r="BM1010" s="230" t="s">
        <v>1114</v>
      </c>
    </row>
    <row r="1011" s="13" customFormat="1">
      <c r="A1011" s="13"/>
      <c r="B1011" s="232"/>
      <c r="C1011" s="233"/>
      <c r="D1011" s="234" t="s">
        <v>153</v>
      </c>
      <c r="E1011" s="235" t="s">
        <v>1</v>
      </c>
      <c r="F1011" s="236" t="s">
        <v>163</v>
      </c>
      <c r="G1011" s="233"/>
      <c r="H1011" s="235" t="s">
        <v>1</v>
      </c>
      <c r="I1011" s="237"/>
      <c r="J1011" s="233"/>
      <c r="K1011" s="233"/>
      <c r="L1011" s="238"/>
      <c r="M1011" s="239"/>
      <c r="N1011" s="240"/>
      <c r="O1011" s="240"/>
      <c r="P1011" s="240"/>
      <c r="Q1011" s="240"/>
      <c r="R1011" s="240"/>
      <c r="S1011" s="240"/>
      <c r="T1011" s="24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2" t="s">
        <v>153</v>
      </c>
      <c r="AU1011" s="242" t="s">
        <v>151</v>
      </c>
      <c r="AV1011" s="13" t="s">
        <v>85</v>
      </c>
      <c r="AW1011" s="13" t="s">
        <v>32</v>
      </c>
      <c r="AX1011" s="13" t="s">
        <v>77</v>
      </c>
      <c r="AY1011" s="242" t="s">
        <v>142</v>
      </c>
    </row>
    <row r="1012" s="14" customFormat="1">
      <c r="A1012" s="14"/>
      <c r="B1012" s="243"/>
      <c r="C1012" s="244"/>
      <c r="D1012" s="234" t="s">
        <v>153</v>
      </c>
      <c r="E1012" s="245" t="s">
        <v>1</v>
      </c>
      <c r="F1012" s="246" t="s">
        <v>523</v>
      </c>
      <c r="G1012" s="244"/>
      <c r="H1012" s="247">
        <v>143.56999999999999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153</v>
      </c>
      <c r="AU1012" s="253" t="s">
        <v>151</v>
      </c>
      <c r="AV1012" s="14" t="s">
        <v>151</v>
      </c>
      <c r="AW1012" s="14" t="s">
        <v>32</v>
      </c>
      <c r="AX1012" s="14" t="s">
        <v>77</v>
      </c>
      <c r="AY1012" s="253" t="s">
        <v>142</v>
      </c>
    </row>
    <row r="1013" s="14" customFormat="1">
      <c r="A1013" s="14"/>
      <c r="B1013" s="243"/>
      <c r="C1013" s="244"/>
      <c r="D1013" s="234" t="s">
        <v>153</v>
      </c>
      <c r="E1013" s="245" t="s">
        <v>1</v>
      </c>
      <c r="F1013" s="246" t="s">
        <v>1115</v>
      </c>
      <c r="G1013" s="244"/>
      <c r="H1013" s="247">
        <v>47.560000000000002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153</v>
      </c>
      <c r="AU1013" s="253" t="s">
        <v>151</v>
      </c>
      <c r="AV1013" s="14" t="s">
        <v>151</v>
      </c>
      <c r="AW1013" s="14" t="s">
        <v>32</v>
      </c>
      <c r="AX1013" s="14" t="s">
        <v>77</v>
      </c>
      <c r="AY1013" s="253" t="s">
        <v>142</v>
      </c>
    </row>
    <row r="1014" s="14" customFormat="1">
      <c r="A1014" s="14"/>
      <c r="B1014" s="243"/>
      <c r="C1014" s="244"/>
      <c r="D1014" s="234" t="s">
        <v>153</v>
      </c>
      <c r="E1014" s="245" t="s">
        <v>1</v>
      </c>
      <c r="F1014" s="246" t="s">
        <v>525</v>
      </c>
      <c r="G1014" s="244"/>
      <c r="H1014" s="247">
        <v>8.9499999999999993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153</v>
      </c>
      <c r="AU1014" s="253" t="s">
        <v>151</v>
      </c>
      <c r="AV1014" s="14" t="s">
        <v>151</v>
      </c>
      <c r="AW1014" s="14" t="s">
        <v>32</v>
      </c>
      <c r="AX1014" s="14" t="s">
        <v>77</v>
      </c>
      <c r="AY1014" s="253" t="s">
        <v>142</v>
      </c>
    </row>
    <row r="1015" s="16" customFormat="1">
      <c r="A1015" s="16"/>
      <c r="B1015" s="265"/>
      <c r="C1015" s="266"/>
      <c r="D1015" s="234" t="s">
        <v>153</v>
      </c>
      <c r="E1015" s="267" t="s">
        <v>1</v>
      </c>
      <c r="F1015" s="268" t="s">
        <v>327</v>
      </c>
      <c r="G1015" s="266"/>
      <c r="H1015" s="269">
        <v>200.08000000000001</v>
      </c>
      <c r="I1015" s="270"/>
      <c r="J1015" s="266"/>
      <c r="K1015" s="266"/>
      <c r="L1015" s="271"/>
      <c r="M1015" s="272"/>
      <c r="N1015" s="273"/>
      <c r="O1015" s="273"/>
      <c r="P1015" s="273"/>
      <c r="Q1015" s="273"/>
      <c r="R1015" s="273"/>
      <c r="S1015" s="273"/>
      <c r="T1015" s="274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75" t="s">
        <v>153</v>
      </c>
      <c r="AU1015" s="275" t="s">
        <v>151</v>
      </c>
      <c r="AV1015" s="16" t="s">
        <v>143</v>
      </c>
      <c r="AW1015" s="16" t="s">
        <v>32</v>
      </c>
      <c r="AX1015" s="16" t="s">
        <v>77</v>
      </c>
      <c r="AY1015" s="275" t="s">
        <v>142</v>
      </c>
    </row>
    <row r="1016" s="13" customFormat="1">
      <c r="A1016" s="13"/>
      <c r="B1016" s="232"/>
      <c r="C1016" s="233"/>
      <c r="D1016" s="234" t="s">
        <v>153</v>
      </c>
      <c r="E1016" s="235" t="s">
        <v>1</v>
      </c>
      <c r="F1016" s="236" t="s">
        <v>165</v>
      </c>
      <c r="G1016" s="233"/>
      <c r="H1016" s="235" t="s">
        <v>1</v>
      </c>
      <c r="I1016" s="237"/>
      <c r="J1016" s="233"/>
      <c r="K1016" s="233"/>
      <c r="L1016" s="238"/>
      <c r="M1016" s="239"/>
      <c r="N1016" s="240"/>
      <c r="O1016" s="240"/>
      <c r="P1016" s="240"/>
      <c r="Q1016" s="240"/>
      <c r="R1016" s="240"/>
      <c r="S1016" s="240"/>
      <c r="T1016" s="24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2" t="s">
        <v>153</v>
      </c>
      <c r="AU1016" s="242" t="s">
        <v>151</v>
      </c>
      <c r="AV1016" s="13" t="s">
        <v>85</v>
      </c>
      <c r="AW1016" s="13" t="s">
        <v>32</v>
      </c>
      <c r="AX1016" s="13" t="s">
        <v>77</v>
      </c>
      <c r="AY1016" s="242" t="s">
        <v>142</v>
      </c>
    </row>
    <row r="1017" s="14" customFormat="1">
      <c r="A1017" s="14"/>
      <c r="B1017" s="243"/>
      <c r="C1017" s="244"/>
      <c r="D1017" s="234" t="s">
        <v>153</v>
      </c>
      <c r="E1017" s="245" t="s">
        <v>1</v>
      </c>
      <c r="F1017" s="246" t="s">
        <v>1116</v>
      </c>
      <c r="G1017" s="244"/>
      <c r="H1017" s="247">
        <v>48.479999999999997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153</v>
      </c>
      <c r="AU1017" s="253" t="s">
        <v>151</v>
      </c>
      <c r="AV1017" s="14" t="s">
        <v>151</v>
      </c>
      <c r="AW1017" s="14" t="s">
        <v>32</v>
      </c>
      <c r="AX1017" s="14" t="s">
        <v>77</v>
      </c>
      <c r="AY1017" s="253" t="s">
        <v>142</v>
      </c>
    </row>
    <row r="1018" s="16" customFormat="1">
      <c r="A1018" s="16"/>
      <c r="B1018" s="265"/>
      <c r="C1018" s="266"/>
      <c r="D1018" s="234" t="s">
        <v>153</v>
      </c>
      <c r="E1018" s="267" t="s">
        <v>1</v>
      </c>
      <c r="F1018" s="268" t="s">
        <v>327</v>
      </c>
      <c r="G1018" s="266"/>
      <c r="H1018" s="269">
        <v>48.479999999999997</v>
      </c>
      <c r="I1018" s="270"/>
      <c r="J1018" s="266"/>
      <c r="K1018" s="266"/>
      <c r="L1018" s="271"/>
      <c r="M1018" s="272"/>
      <c r="N1018" s="273"/>
      <c r="O1018" s="273"/>
      <c r="P1018" s="273"/>
      <c r="Q1018" s="273"/>
      <c r="R1018" s="273"/>
      <c r="S1018" s="273"/>
      <c r="T1018" s="274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T1018" s="275" t="s">
        <v>153</v>
      </c>
      <c r="AU1018" s="275" t="s">
        <v>151</v>
      </c>
      <c r="AV1018" s="16" t="s">
        <v>143</v>
      </c>
      <c r="AW1018" s="16" t="s">
        <v>32</v>
      </c>
      <c r="AX1018" s="16" t="s">
        <v>77</v>
      </c>
      <c r="AY1018" s="275" t="s">
        <v>142</v>
      </c>
    </row>
    <row r="1019" s="13" customFormat="1">
      <c r="A1019" s="13"/>
      <c r="B1019" s="232"/>
      <c r="C1019" s="233"/>
      <c r="D1019" s="234" t="s">
        <v>153</v>
      </c>
      <c r="E1019" s="235" t="s">
        <v>1</v>
      </c>
      <c r="F1019" s="236" t="s">
        <v>528</v>
      </c>
      <c r="G1019" s="233"/>
      <c r="H1019" s="235" t="s">
        <v>1</v>
      </c>
      <c r="I1019" s="237"/>
      <c r="J1019" s="233"/>
      <c r="K1019" s="233"/>
      <c r="L1019" s="238"/>
      <c r="M1019" s="239"/>
      <c r="N1019" s="240"/>
      <c r="O1019" s="240"/>
      <c r="P1019" s="240"/>
      <c r="Q1019" s="240"/>
      <c r="R1019" s="240"/>
      <c r="S1019" s="240"/>
      <c r="T1019" s="24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2" t="s">
        <v>153</v>
      </c>
      <c r="AU1019" s="242" t="s">
        <v>151</v>
      </c>
      <c r="AV1019" s="13" t="s">
        <v>85</v>
      </c>
      <c r="AW1019" s="13" t="s">
        <v>32</v>
      </c>
      <c r="AX1019" s="13" t="s">
        <v>77</v>
      </c>
      <c r="AY1019" s="242" t="s">
        <v>142</v>
      </c>
    </row>
    <row r="1020" s="14" customFormat="1">
      <c r="A1020" s="14"/>
      <c r="B1020" s="243"/>
      <c r="C1020" s="244"/>
      <c r="D1020" s="234" t="s">
        <v>153</v>
      </c>
      <c r="E1020" s="245" t="s">
        <v>1</v>
      </c>
      <c r="F1020" s="246" t="s">
        <v>1117</v>
      </c>
      <c r="G1020" s="244"/>
      <c r="H1020" s="247">
        <v>29.670000000000002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153</v>
      </c>
      <c r="AU1020" s="253" t="s">
        <v>151</v>
      </c>
      <c r="AV1020" s="14" t="s">
        <v>151</v>
      </c>
      <c r="AW1020" s="14" t="s">
        <v>32</v>
      </c>
      <c r="AX1020" s="14" t="s">
        <v>77</v>
      </c>
      <c r="AY1020" s="253" t="s">
        <v>142</v>
      </c>
    </row>
    <row r="1021" s="16" customFormat="1">
      <c r="A1021" s="16"/>
      <c r="B1021" s="265"/>
      <c r="C1021" s="266"/>
      <c r="D1021" s="234" t="s">
        <v>153</v>
      </c>
      <c r="E1021" s="267" t="s">
        <v>1</v>
      </c>
      <c r="F1021" s="268" t="s">
        <v>327</v>
      </c>
      <c r="G1021" s="266"/>
      <c r="H1021" s="269">
        <v>29.670000000000002</v>
      </c>
      <c r="I1021" s="270"/>
      <c r="J1021" s="266"/>
      <c r="K1021" s="266"/>
      <c r="L1021" s="271"/>
      <c r="M1021" s="272"/>
      <c r="N1021" s="273"/>
      <c r="O1021" s="273"/>
      <c r="P1021" s="273"/>
      <c r="Q1021" s="273"/>
      <c r="R1021" s="273"/>
      <c r="S1021" s="273"/>
      <c r="T1021" s="274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275" t="s">
        <v>153</v>
      </c>
      <c r="AU1021" s="275" t="s">
        <v>151</v>
      </c>
      <c r="AV1021" s="16" t="s">
        <v>143</v>
      </c>
      <c r="AW1021" s="16" t="s">
        <v>32</v>
      </c>
      <c r="AX1021" s="16" t="s">
        <v>77</v>
      </c>
      <c r="AY1021" s="275" t="s">
        <v>142</v>
      </c>
    </row>
    <row r="1022" s="15" customFormat="1">
      <c r="A1022" s="15"/>
      <c r="B1022" s="254"/>
      <c r="C1022" s="255"/>
      <c r="D1022" s="234" t="s">
        <v>153</v>
      </c>
      <c r="E1022" s="256" t="s">
        <v>1</v>
      </c>
      <c r="F1022" s="257" t="s">
        <v>158</v>
      </c>
      <c r="G1022" s="255"/>
      <c r="H1022" s="258">
        <v>278.23000000000002</v>
      </c>
      <c r="I1022" s="259"/>
      <c r="J1022" s="255"/>
      <c r="K1022" s="255"/>
      <c r="L1022" s="260"/>
      <c r="M1022" s="261"/>
      <c r="N1022" s="262"/>
      <c r="O1022" s="262"/>
      <c r="P1022" s="262"/>
      <c r="Q1022" s="262"/>
      <c r="R1022" s="262"/>
      <c r="S1022" s="262"/>
      <c r="T1022" s="263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64" t="s">
        <v>153</v>
      </c>
      <c r="AU1022" s="264" t="s">
        <v>151</v>
      </c>
      <c r="AV1022" s="15" t="s">
        <v>150</v>
      </c>
      <c r="AW1022" s="15" t="s">
        <v>32</v>
      </c>
      <c r="AX1022" s="15" t="s">
        <v>85</v>
      </c>
      <c r="AY1022" s="264" t="s">
        <v>142</v>
      </c>
    </row>
    <row r="1023" s="2" customFormat="1" ht="37.8" customHeight="1">
      <c r="A1023" s="39"/>
      <c r="B1023" s="40"/>
      <c r="C1023" s="219" t="s">
        <v>1118</v>
      </c>
      <c r="D1023" s="219" t="s">
        <v>145</v>
      </c>
      <c r="E1023" s="220" t="s">
        <v>1119</v>
      </c>
      <c r="F1023" s="221" t="s">
        <v>1120</v>
      </c>
      <c r="G1023" s="222" t="s">
        <v>148</v>
      </c>
      <c r="H1023" s="223">
        <v>256.31999999999999</v>
      </c>
      <c r="I1023" s="224"/>
      <c r="J1023" s="225">
        <f>ROUND(I1023*H1023,2)</f>
        <v>0</v>
      </c>
      <c r="K1023" s="221" t="s">
        <v>149</v>
      </c>
      <c r="L1023" s="45"/>
      <c r="M1023" s="226" t="s">
        <v>1</v>
      </c>
      <c r="N1023" s="227" t="s">
        <v>43</v>
      </c>
      <c r="O1023" s="92"/>
      <c r="P1023" s="228">
        <f>O1023*H1023</f>
        <v>0</v>
      </c>
      <c r="Q1023" s="228">
        <v>0.0068900000000000003</v>
      </c>
      <c r="R1023" s="228">
        <f>Q1023*H1023</f>
        <v>1.7660448</v>
      </c>
      <c r="S1023" s="228">
        <v>0</v>
      </c>
      <c r="T1023" s="229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30" t="s">
        <v>242</v>
      </c>
      <c r="AT1023" s="230" t="s">
        <v>145</v>
      </c>
      <c r="AU1023" s="230" t="s">
        <v>151</v>
      </c>
      <c r="AY1023" s="18" t="s">
        <v>142</v>
      </c>
      <c r="BE1023" s="231">
        <f>IF(N1023="základní",J1023,0)</f>
        <v>0</v>
      </c>
      <c r="BF1023" s="231">
        <f>IF(N1023="snížená",J1023,0)</f>
        <v>0</v>
      </c>
      <c r="BG1023" s="231">
        <f>IF(N1023="zákl. přenesená",J1023,0)</f>
        <v>0</v>
      </c>
      <c r="BH1023" s="231">
        <f>IF(N1023="sníž. přenesená",J1023,0)</f>
        <v>0</v>
      </c>
      <c r="BI1023" s="231">
        <f>IF(N1023="nulová",J1023,0)</f>
        <v>0</v>
      </c>
      <c r="BJ1023" s="18" t="s">
        <v>151</v>
      </c>
      <c r="BK1023" s="231">
        <f>ROUND(I1023*H1023,2)</f>
        <v>0</v>
      </c>
      <c r="BL1023" s="18" t="s">
        <v>242</v>
      </c>
      <c r="BM1023" s="230" t="s">
        <v>1121</v>
      </c>
    </row>
    <row r="1024" s="13" customFormat="1">
      <c r="A1024" s="13"/>
      <c r="B1024" s="232"/>
      <c r="C1024" s="233"/>
      <c r="D1024" s="234" t="s">
        <v>153</v>
      </c>
      <c r="E1024" s="235" t="s">
        <v>1</v>
      </c>
      <c r="F1024" s="236" t="s">
        <v>163</v>
      </c>
      <c r="G1024" s="233"/>
      <c r="H1024" s="235" t="s">
        <v>1</v>
      </c>
      <c r="I1024" s="237"/>
      <c r="J1024" s="233"/>
      <c r="K1024" s="233"/>
      <c r="L1024" s="238"/>
      <c r="M1024" s="239"/>
      <c r="N1024" s="240"/>
      <c r="O1024" s="240"/>
      <c r="P1024" s="240"/>
      <c r="Q1024" s="240"/>
      <c r="R1024" s="240"/>
      <c r="S1024" s="240"/>
      <c r="T1024" s="24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2" t="s">
        <v>153</v>
      </c>
      <c r="AU1024" s="242" t="s">
        <v>151</v>
      </c>
      <c r="AV1024" s="13" t="s">
        <v>85</v>
      </c>
      <c r="AW1024" s="13" t="s">
        <v>32</v>
      </c>
      <c r="AX1024" s="13" t="s">
        <v>77</v>
      </c>
      <c r="AY1024" s="242" t="s">
        <v>142</v>
      </c>
    </row>
    <row r="1025" s="14" customFormat="1">
      <c r="A1025" s="14"/>
      <c r="B1025" s="243"/>
      <c r="C1025" s="244"/>
      <c r="D1025" s="234" t="s">
        <v>153</v>
      </c>
      <c r="E1025" s="245" t="s">
        <v>1</v>
      </c>
      <c r="F1025" s="246" t="s">
        <v>1064</v>
      </c>
      <c r="G1025" s="244"/>
      <c r="H1025" s="247">
        <v>148.83000000000001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153</v>
      </c>
      <c r="AU1025" s="253" t="s">
        <v>151</v>
      </c>
      <c r="AV1025" s="14" t="s">
        <v>151</v>
      </c>
      <c r="AW1025" s="14" t="s">
        <v>32</v>
      </c>
      <c r="AX1025" s="14" t="s">
        <v>77</v>
      </c>
      <c r="AY1025" s="253" t="s">
        <v>142</v>
      </c>
    </row>
    <row r="1026" s="14" customFormat="1">
      <c r="A1026" s="14"/>
      <c r="B1026" s="243"/>
      <c r="C1026" s="244"/>
      <c r="D1026" s="234" t="s">
        <v>153</v>
      </c>
      <c r="E1026" s="245" t="s">
        <v>1</v>
      </c>
      <c r="F1026" s="246" t="s">
        <v>1065</v>
      </c>
      <c r="G1026" s="244"/>
      <c r="H1026" s="247">
        <v>34.770000000000003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153</v>
      </c>
      <c r="AU1026" s="253" t="s">
        <v>151</v>
      </c>
      <c r="AV1026" s="14" t="s">
        <v>151</v>
      </c>
      <c r="AW1026" s="14" t="s">
        <v>32</v>
      </c>
      <c r="AX1026" s="14" t="s">
        <v>77</v>
      </c>
      <c r="AY1026" s="253" t="s">
        <v>142</v>
      </c>
    </row>
    <row r="1027" s="16" customFormat="1">
      <c r="A1027" s="16"/>
      <c r="B1027" s="265"/>
      <c r="C1027" s="266"/>
      <c r="D1027" s="234" t="s">
        <v>153</v>
      </c>
      <c r="E1027" s="267" t="s">
        <v>1</v>
      </c>
      <c r="F1027" s="268" t="s">
        <v>327</v>
      </c>
      <c r="G1027" s="266"/>
      <c r="H1027" s="269">
        <v>183.59999999999999</v>
      </c>
      <c r="I1027" s="270"/>
      <c r="J1027" s="266"/>
      <c r="K1027" s="266"/>
      <c r="L1027" s="271"/>
      <c r="M1027" s="272"/>
      <c r="N1027" s="273"/>
      <c r="O1027" s="273"/>
      <c r="P1027" s="273"/>
      <c r="Q1027" s="273"/>
      <c r="R1027" s="273"/>
      <c r="S1027" s="273"/>
      <c r="T1027" s="274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T1027" s="275" t="s">
        <v>153</v>
      </c>
      <c r="AU1027" s="275" t="s">
        <v>151</v>
      </c>
      <c r="AV1027" s="16" t="s">
        <v>143</v>
      </c>
      <c r="AW1027" s="16" t="s">
        <v>32</v>
      </c>
      <c r="AX1027" s="16" t="s">
        <v>77</v>
      </c>
      <c r="AY1027" s="275" t="s">
        <v>142</v>
      </c>
    </row>
    <row r="1028" s="13" customFormat="1">
      <c r="A1028" s="13"/>
      <c r="B1028" s="232"/>
      <c r="C1028" s="233"/>
      <c r="D1028" s="234" t="s">
        <v>153</v>
      </c>
      <c r="E1028" s="235" t="s">
        <v>1</v>
      </c>
      <c r="F1028" s="236" t="s">
        <v>165</v>
      </c>
      <c r="G1028" s="233"/>
      <c r="H1028" s="235" t="s">
        <v>1</v>
      </c>
      <c r="I1028" s="237"/>
      <c r="J1028" s="233"/>
      <c r="K1028" s="233"/>
      <c r="L1028" s="238"/>
      <c r="M1028" s="239"/>
      <c r="N1028" s="240"/>
      <c r="O1028" s="240"/>
      <c r="P1028" s="240"/>
      <c r="Q1028" s="240"/>
      <c r="R1028" s="240"/>
      <c r="S1028" s="240"/>
      <c r="T1028" s="24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2" t="s">
        <v>153</v>
      </c>
      <c r="AU1028" s="242" t="s">
        <v>151</v>
      </c>
      <c r="AV1028" s="13" t="s">
        <v>85</v>
      </c>
      <c r="AW1028" s="13" t="s">
        <v>32</v>
      </c>
      <c r="AX1028" s="13" t="s">
        <v>77</v>
      </c>
      <c r="AY1028" s="242" t="s">
        <v>142</v>
      </c>
    </row>
    <row r="1029" s="14" customFormat="1">
      <c r="A1029" s="14"/>
      <c r="B1029" s="243"/>
      <c r="C1029" s="244"/>
      <c r="D1029" s="234" t="s">
        <v>153</v>
      </c>
      <c r="E1029" s="245" t="s">
        <v>1</v>
      </c>
      <c r="F1029" s="246" t="s">
        <v>1066</v>
      </c>
      <c r="G1029" s="244"/>
      <c r="H1029" s="247">
        <v>45.210000000000001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153</v>
      </c>
      <c r="AU1029" s="253" t="s">
        <v>151</v>
      </c>
      <c r="AV1029" s="14" t="s">
        <v>151</v>
      </c>
      <c r="AW1029" s="14" t="s">
        <v>32</v>
      </c>
      <c r="AX1029" s="14" t="s">
        <v>77</v>
      </c>
      <c r="AY1029" s="253" t="s">
        <v>142</v>
      </c>
    </row>
    <row r="1030" s="16" customFormat="1">
      <c r="A1030" s="16"/>
      <c r="B1030" s="265"/>
      <c r="C1030" s="266"/>
      <c r="D1030" s="234" t="s">
        <v>153</v>
      </c>
      <c r="E1030" s="267" t="s">
        <v>1</v>
      </c>
      <c r="F1030" s="268" t="s">
        <v>327</v>
      </c>
      <c r="G1030" s="266"/>
      <c r="H1030" s="269">
        <v>45.210000000000001</v>
      </c>
      <c r="I1030" s="270"/>
      <c r="J1030" s="266"/>
      <c r="K1030" s="266"/>
      <c r="L1030" s="271"/>
      <c r="M1030" s="272"/>
      <c r="N1030" s="273"/>
      <c r="O1030" s="273"/>
      <c r="P1030" s="273"/>
      <c r="Q1030" s="273"/>
      <c r="R1030" s="273"/>
      <c r="S1030" s="273"/>
      <c r="T1030" s="274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T1030" s="275" t="s">
        <v>153</v>
      </c>
      <c r="AU1030" s="275" t="s">
        <v>151</v>
      </c>
      <c r="AV1030" s="16" t="s">
        <v>143</v>
      </c>
      <c r="AW1030" s="16" t="s">
        <v>32</v>
      </c>
      <c r="AX1030" s="16" t="s">
        <v>77</v>
      </c>
      <c r="AY1030" s="275" t="s">
        <v>142</v>
      </c>
    </row>
    <row r="1031" s="13" customFormat="1">
      <c r="A1031" s="13"/>
      <c r="B1031" s="232"/>
      <c r="C1031" s="233"/>
      <c r="D1031" s="234" t="s">
        <v>153</v>
      </c>
      <c r="E1031" s="235" t="s">
        <v>1</v>
      </c>
      <c r="F1031" s="236" t="s">
        <v>208</v>
      </c>
      <c r="G1031" s="233"/>
      <c r="H1031" s="235" t="s">
        <v>1</v>
      </c>
      <c r="I1031" s="237"/>
      <c r="J1031" s="233"/>
      <c r="K1031" s="233"/>
      <c r="L1031" s="238"/>
      <c r="M1031" s="239"/>
      <c r="N1031" s="240"/>
      <c r="O1031" s="240"/>
      <c r="P1031" s="240"/>
      <c r="Q1031" s="240"/>
      <c r="R1031" s="240"/>
      <c r="S1031" s="240"/>
      <c r="T1031" s="24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2" t="s">
        <v>153</v>
      </c>
      <c r="AU1031" s="242" t="s">
        <v>151</v>
      </c>
      <c r="AV1031" s="13" t="s">
        <v>85</v>
      </c>
      <c r="AW1031" s="13" t="s">
        <v>32</v>
      </c>
      <c r="AX1031" s="13" t="s">
        <v>77</v>
      </c>
      <c r="AY1031" s="242" t="s">
        <v>142</v>
      </c>
    </row>
    <row r="1032" s="14" customFormat="1">
      <c r="A1032" s="14"/>
      <c r="B1032" s="243"/>
      <c r="C1032" s="244"/>
      <c r="D1032" s="234" t="s">
        <v>153</v>
      </c>
      <c r="E1032" s="245" t="s">
        <v>1</v>
      </c>
      <c r="F1032" s="246" t="s">
        <v>1067</v>
      </c>
      <c r="G1032" s="244"/>
      <c r="H1032" s="247">
        <v>27.510000000000002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153</v>
      </c>
      <c r="AU1032" s="253" t="s">
        <v>151</v>
      </c>
      <c r="AV1032" s="14" t="s">
        <v>151</v>
      </c>
      <c r="AW1032" s="14" t="s">
        <v>32</v>
      </c>
      <c r="AX1032" s="14" t="s">
        <v>77</v>
      </c>
      <c r="AY1032" s="253" t="s">
        <v>142</v>
      </c>
    </row>
    <row r="1033" s="16" customFormat="1">
      <c r="A1033" s="16"/>
      <c r="B1033" s="265"/>
      <c r="C1033" s="266"/>
      <c r="D1033" s="234" t="s">
        <v>153</v>
      </c>
      <c r="E1033" s="267" t="s">
        <v>1</v>
      </c>
      <c r="F1033" s="268" t="s">
        <v>327</v>
      </c>
      <c r="G1033" s="266"/>
      <c r="H1033" s="269">
        <v>27.510000000000002</v>
      </c>
      <c r="I1033" s="270"/>
      <c r="J1033" s="266"/>
      <c r="K1033" s="266"/>
      <c r="L1033" s="271"/>
      <c r="M1033" s="272"/>
      <c r="N1033" s="273"/>
      <c r="O1033" s="273"/>
      <c r="P1033" s="273"/>
      <c r="Q1033" s="273"/>
      <c r="R1033" s="273"/>
      <c r="S1033" s="273"/>
      <c r="T1033" s="274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75" t="s">
        <v>153</v>
      </c>
      <c r="AU1033" s="275" t="s">
        <v>151</v>
      </c>
      <c r="AV1033" s="16" t="s">
        <v>143</v>
      </c>
      <c r="AW1033" s="16" t="s">
        <v>32</v>
      </c>
      <c r="AX1033" s="16" t="s">
        <v>77</v>
      </c>
      <c r="AY1033" s="275" t="s">
        <v>142</v>
      </c>
    </row>
    <row r="1034" s="15" customFormat="1">
      <c r="A1034" s="15"/>
      <c r="B1034" s="254"/>
      <c r="C1034" s="255"/>
      <c r="D1034" s="234" t="s">
        <v>153</v>
      </c>
      <c r="E1034" s="256" t="s">
        <v>1</v>
      </c>
      <c r="F1034" s="257" t="s">
        <v>158</v>
      </c>
      <c r="G1034" s="255"/>
      <c r="H1034" s="258">
        <v>256.31999999999999</v>
      </c>
      <c r="I1034" s="259"/>
      <c r="J1034" s="255"/>
      <c r="K1034" s="255"/>
      <c r="L1034" s="260"/>
      <c r="M1034" s="261"/>
      <c r="N1034" s="262"/>
      <c r="O1034" s="262"/>
      <c r="P1034" s="262"/>
      <c r="Q1034" s="262"/>
      <c r="R1034" s="262"/>
      <c r="S1034" s="262"/>
      <c r="T1034" s="263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64" t="s">
        <v>153</v>
      </c>
      <c r="AU1034" s="264" t="s">
        <v>151</v>
      </c>
      <c r="AV1034" s="15" t="s">
        <v>150</v>
      </c>
      <c r="AW1034" s="15" t="s">
        <v>32</v>
      </c>
      <c r="AX1034" s="15" t="s">
        <v>85</v>
      </c>
      <c r="AY1034" s="264" t="s">
        <v>142</v>
      </c>
    </row>
    <row r="1035" s="2" customFormat="1" ht="33" customHeight="1">
      <c r="A1035" s="39"/>
      <c r="B1035" s="40"/>
      <c r="C1035" s="276" t="s">
        <v>1122</v>
      </c>
      <c r="D1035" s="276" t="s">
        <v>384</v>
      </c>
      <c r="E1035" s="277" t="s">
        <v>1123</v>
      </c>
      <c r="F1035" s="278" t="s">
        <v>1124</v>
      </c>
      <c r="G1035" s="279" t="s">
        <v>148</v>
      </c>
      <c r="H1035" s="280">
        <v>281.952</v>
      </c>
      <c r="I1035" s="281"/>
      <c r="J1035" s="282">
        <f>ROUND(I1035*H1035,2)</f>
        <v>0</v>
      </c>
      <c r="K1035" s="278" t="s">
        <v>149</v>
      </c>
      <c r="L1035" s="283"/>
      <c r="M1035" s="284" t="s">
        <v>1</v>
      </c>
      <c r="N1035" s="285" t="s">
        <v>43</v>
      </c>
      <c r="O1035" s="92"/>
      <c r="P1035" s="228">
        <f>O1035*H1035</f>
        <v>0</v>
      </c>
      <c r="Q1035" s="228">
        <v>0.019199999999999998</v>
      </c>
      <c r="R1035" s="228">
        <f>Q1035*H1035</f>
        <v>5.4134783999999998</v>
      </c>
      <c r="S1035" s="228">
        <v>0</v>
      </c>
      <c r="T1035" s="229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0" t="s">
        <v>408</v>
      </c>
      <c r="AT1035" s="230" t="s">
        <v>384</v>
      </c>
      <c r="AU1035" s="230" t="s">
        <v>151</v>
      </c>
      <c r="AY1035" s="18" t="s">
        <v>142</v>
      </c>
      <c r="BE1035" s="231">
        <f>IF(N1035="základní",J1035,0)</f>
        <v>0</v>
      </c>
      <c r="BF1035" s="231">
        <f>IF(N1035="snížená",J1035,0)</f>
        <v>0</v>
      </c>
      <c r="BG1035" s="231">
        <f>IF(N1035="zákl. přenesená",J1035,0)</f>
        <v>0</v>
      </c>
      <c r="BH1035" s="231">
        <f>IF(N1035="sníž. přenesená",J1035,0)</f>
        <v>0</v>
      </c>
      <c r="BI1035" s="231">
        <f>IF(N1035="nulová",J1035,0)</f>
        <v>0</v>
      </c>
      <c r="BJ1035" s="18" t="s">
        <v>151</v>
      </c>
      <c r="BK1035" s="231">
        <f>ROUND(I1035*H1035,2)</f>
        <v>0</v>
      </c>
      <c r="BL1035" s="18" t="s">
        <v>242</v>
      </c>
      <c r="BM1035" s="230" t="s">
        <v>1125</v>
      </c>
    </row>
    <row r="1036" s="14" customFormat="1">
      <c r="A1036" s="14"/>
      <c r="B1036" s="243"/>
      <c r="C1036" s="244"/>
      <c r="D1036" s="234" t="s">
        <v>153</v>
      </c>
      <c r="E1036" s="244"/>
      <c r="F1036" s="246" t="s">
        <v>1126</v>
      </c>
      <c r="G1036" s="244"/>
      <c r="H1036" s="247">
        <v>281.952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153</v>
      </c>
      <c r="AU1036" s="253" t="s">
        <v>151</v>
      </c>
      <c r="AV1036" s="14" t="s">
        <v>151</v>
      </c>
      <c r="AW1036" s="14" t="s">
        <v>4</v>
      </c>
      <c r="AX1036" s="14" t="s">
        <v>85</v>
      </c>
      <c r="AY1036" s="253" t="s">
        <v>142</v>
      </c>
    </row>
    <row r="1037" s="2" customFormat="1" ht="24.15" customHeight="1">
      <c r="A1037" s="39"/>
      <c r="B1037" s="40"/>
      <c r="C1037" s="219" t="s">
        <v>1127</v>
      </c>
      <c r="D1037" s="219" t="s">
        <v>145</v>
      </c>
      <c r="E1037" s="220" t="s">
        <v>1128</v>
      </c>
      <c r="F1037" s="221" t="s">
        <v>1129</v>
      </c>
      <c r="G1037" s="222" t="s">
        <v>148</v>
      </c>
      <c r="H1037" s="223">
        <v>28.300000000000001</v>
      </c>
      <c r="I1037" s="224"/>
      <c r="J1037" s="225">
        <f>ROUND(I1037*H1037,2)</f>
        <v>0</v>
      </c>
      <c r="K1037" s="221" t="s">
        <v>149</v>
      </c>
      <c r="L1037" s="45"/>
      <c r="M1037" s="226" t="s">
        <v>1</v>
      </c>
      <c r="N1037" s="227" t="s">
        <v>43</v>
      </c>
      <c r="O1037" s="92"/>
      <c r="P1037" s="228">
        <f>O1037*H1037</f>
        <v>0</v>
      </c>
      <c r="Q1037" s="228">
        <v>0.0015</v>
      </c>
      <c r="R1037" s="228">
        <f>Q1037*H1037</f>
        <v>0.042450000000000002</v>
      </c>
      <c r="S1037" s="228">
        <v>0</v>
      </c>
      <c r="T1037" s="229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0" t="s">
        <v>242</v>
      </c>
      <c r="AT1037" s="230" t="s">
        <v>145</v>
      </c>
      <c r="AU1037" s="230" t="s">
        <v>151</v>
      </c>
      <c r="AY1037" s="18" t="s">
        <v>142</v>
      </c>
      <c r="BE1037" s="231">
        <f>IF(N1037="základní",J1037,0)</f>
        <v>0</v>
      </c>
      <c r="BF1037" s="231">
        <f>IF(N1037="snížená",J1037,0)</f>
        <v>0</v>
      </c>
      <c r="BG1037" s="231">
        <f>IF(N1037="zákl. přenesená",J1037,0)</f>
        <v>0</v>
      </c>
      <c r="BH1037" s="231">
        <f>IF(N1037="sníž. přenesená",J1037,0)</f>
        <v>0</v>
      </c>
      <c r="BI1037" s="231">
        <f>IF(N1037="nulová",J1037,0)</f>
        <v>0</v>
      </c>
      <c r="BJ1037" s="18" t="s">
        <v>151</v>
      </c>
      <c r="BK1037" s="231">
        <f>ROUND(I1037*H1037,2)</f>
        <v>0</v>
      </c>
      <c r="BL1037" s="18" t="s">
        <v>242</v>
      </c>
      <c r="BM1037" s="230" t="s">
        <v>1130</v>
      </c>
    </row>
    <row r="1038" s="13" customFormat="1">
      <c r="A1038" s="13"/>
      <c r="B1038" s="232"/>
      <c r="C1038" s="233"/>
      <c r="D1038" s="234" t="s">
        <v>153</v>
      </c>
      <c r="E1038" s="235" t="s">
        <v>1</v>
      </c>
      <c r="F1038" s="236" t="s">
        <v>1131</v>
      </c>
      <c r="G1038" s="233"/>
      <c r="H1038" s="235" t="s">
        <v>1</v>
      </c>
      <c r="I1038" s="237"/>
      <c r="J1038" s="233"/>
      <c r="K1038" s="233"/>
      <c r="L1038" s="238"/>
      <c r="M1038" s="239"/>
      <c r="N1038" s="240"/>
      <c r="O1038" s="240"/>
      <c r="P1038" s="240"/>
      <c r="Q1038" s="240"/>
      <c r="R1038" s="240"/>
      <c r="S1038" s="240"/>
      <c r="T1038" s="24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2" t="s">
        <v>153</v>
      </c>
      <c r="AU1038" s="242" t="s">
        <v>151</v>
      </c>
      <c r="AV1038" s="13" t="s">
        <v>85</v>
      </c>
      <c r="AW1038" s="13" t="s">
        <v>32</v>
      </c>
      <c r="AX1038" s="13" t="s">
        <v>77</v>
      </c>
      <c r="AY1038" s="242" t="s">
        <v>142</v>
      </c>
    </row>
    <row r="1039" s="14" customFormat="1">
      <c r="A1039" s="14"/>
      <c r="B1039" s="243"/>
      <c r="C1039" s="244"/>
      <c r="D1039" s="234" t="s">
        <v>153</v>
      </c>
      <c r="E1039" s="245" t="s">
        <v>1</v>
      </c>
      <c r="F1039" s="246" t="s">
        <v>1132</v>
      </c>
      <c r="G1039" s="244"/>
      <c r="H1039" s="247">
        <v>10.369999999999999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153</v>
      </c>
      <c r="AU1039" s="253" t="s">
        <v>151</v>
      </c>
      <c r="AV1039" s="14" t="s">
        <v>151</v>
      </c>
      <c r="AW1039" s="14" t="s">
        <v>32</v>
      </c>
      <c r="AX1039" s="14" t="s">
        <v>77</v>
      </c>
      <c r="AY1039" s="253" t="s">
        <v>142</v>
      </c>
    </row>
    <row r="1040" s="13" customFormat="1">
      <c r="A1040" s="13"/>
      <c r="B1040" s="232"/>
      <c r="C1040" s="233"/>
      <c r="D1040" s="234" t="s">
        <v>153</v>
      </c>
      <c r="E1040" s="235" t="s">
        <v>1</v>
      </c>
      <c r="F1040" s="236" t="s">
        <v>1133</v>
      </c>
      <c r="G1040" s="233"/>
      <c r="H1040" s="235" t="s">
        <v>1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153</v>
      </c>
      <c r="AU1040" s="242" t="s">
        <v>151</v>
      </c>
      <c r="AV1040" s="13" t="s">
        <v>85</v>
      </c>
      <c r="AW1040" s="13" t="s">
        <v>32</v>
      </c>
      <c r="AX1040" s="13" t="s">
        <v>77</v>
      </c>
      <c r="AY1040" s="242" t="s">
        <v>142</v>
      </c>
    </row>
    <row r="1041" s="14" customFormat="1">
      <c r="A1041" s="14"/>
      <c r="B1041" s="243"/>
      <c r="C1041" s="244"/>
      <c r="D1041" s="234" t="s">
        <v>153</v>
      </c>
      <c r="E1041" s="245" t="s">
        <v>1</v>
      </c>
      <c r="F1041" s="246" t="s">
        <v>1134</v>
      </c>
      <c r="G1041" s="244"/>
      <c r="H1041" s="247">
        <v>16.579999999999998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153</v>
      </c>
      <c r="AU1041" s="253" t="s">
        <v>151</v>
      </c>
      <c r="AV1041" s="14" t="s">
        <v>151</v>
      </c>
      <c r="AW1041" s="14" t="s">
        <v>32</v>
      </c>
      <c r="AX1041" s="14" t="s">
        <v>77</v>
      </c>
      <c r="AY1041" s="253" t="s">
        <v>142</v>
      </c>
    </row>
    <row r="1042" s="13" customFormat="1">
      <c r="A1042" s="13"/>
      <c r="B1042" s="232"/>
      <c r="C1042" s="233"/>
      <c r="D1042" s="234" t="s">
        <v>153</v>
      </c>
      <c r="E1042" s="235" t="s">
        <v>1</v>
      </c>
      <c r="F1042" s="236" t="s">
        <v>1135</v>
      </c>
      <c r="G1042" s="233"/>
      <c r="H1042" s="235" t="s">
        <v>1</v>
      </c>
      <c r="I1042" s="237"/>
      <c r="J1042" s="233"/>
      <c r="K1042" s="233"/>
      <c r="L1042" s="238"/>
      <c r="M1042" s="239"/>
      <c r="N1042" s="240"/>
      <c r="O1042" s="240"/>
      <c r="P1042" s="240"/>
      <c r="Q1042" s="240"/>
      <c r="R1042" s="240"/>
      <c r="S1042" s="240"/>
      <c r="T1042" s="24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2" t="s">
        <v>153</v>
      </c>
      <c r="AU1042" s="242" t="s">
        <v>151</v>
      </c>
      <c r="AV1042" s="13" t="s">
        <v>85</v>
      </c>
      <c r="AW1042" s="13" t="s">
        <v>32</v>
      </c>
      <c r="AX1042" s="13" t="s">
        <v>77</v>
      </c>
      <c r="AY1042" s="242" t="s">
        <v>142</v>
      </c>
    </row>
    <row r="1043" s="14" customFormat="1">
      <c r="A1043" s="14"/>
      <c r="B1043" s="243"/>
      <c r="C1043" s="244"/>
      <c r="D1043" s="234" t="s">
        <v>153</v>
      </c>
      <c r="E1043" s="245" t="s">
        <v>1</v>
      </c>
      <c r="F1043" s="246" t="s">
        <v>1136</v>
      </c>
      <c r="G1043" s="244"/>
      <c r="H1043" s="247">
        <v>1.3500000000000001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3" t="s">
        <v>153</v>
      </c>
      <c r="AU1043" s="253" t="s">
        <v>151</v>
      </c>
      <c r="AV1043" s="14" t="s">
        <v>151</v>
      </c>
      <c r="AW1043" s="14" t="s">
        <v>32</v>
      </c>
      <c r="AX1043" s="14" t="s">
        <v>77</v>
      </c>
      <c r="AY1043" s="253" t="s">
        <v>142</v>
      </c>
    </row>
    <row r="1044" s="15" customFormat="1">
      <c r="A1044" s="15"/>
      <c r="B1044" s="254"/>
      <c r="C1044" s="255"/>
      <c r="D1044" s="234" t="s">
        <v>153</v>
      </c>
      <c r="E1044" s="256" t="s">
        <v>1</v>
      </c>
      <c r="F1044" s="257" t="s">
        <v>158</v>
      </c>
      <c r="G1044" s="255"/>
      <c r="H1044" s="258">
        <v>28.300000000000001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4" t="s">
        <v>153</v>
      </c>
      <c r="AU1044" s="264" t="s">
        <v>151</v>
      </c>
      <c r="AV1044" s="15" t="s">
        <v>150</v>
      </c>
      <c r="AW1044" s="15" t="s">
        <v>32</v>
      </c>
      <c r="AX1044" s="15" t="s">
        <v>85</v>
      </c>
      <c r="AY1044" s="264" t="s">
        <v>142</v>
      </c>
    </row>
    <row r="1045" s="2" customFormat="1" ht="16.5" customHeight="1">
      <c r="A1045" s="39"/>
      <c r="B1045" s="40"/>
      <c r="C1045" s="219" t="s">
        <v>1137</v>
      </c>
      <c r="D1045" s="219" t="s">
        <v>145</v>
      </c>
      <c r="E1045" s="220" t="s">
        <v>1138</v>
      </c>
      <c r="F1045" s="221" t="s">
        <v>1139</v>
      </c>
      <c r="G1045" s="222" t="s">
        <v>220</v>
      </c>
      <c r="H1045" s="223">
        <v>355.69999999999999</v>
      </c>
      <c r="I1045" s="224"/>
      <c r="J1045" s="225">
        <f>ROUND(I1045*H1045,2)</f>
        <v>0</v>
      </c>
      <c r="K1045" s="221" t="s">
        <v>149</v>
      </c>
      <c r="L1045" s="45"/>
      <c r="M1045" s="226" t="s">
        <v>1</v>
      </c>
      <c r="N1045" s="227" t="s">
        <v>43</v>
      </c>
      <c r="O1045" s="92"/>
      <c r="P1045" s="228">
        <f>O1045*H1045</f>
        <v>0</v>
      </c>
      <c r="Q1045" s="228">
        <v>3.0000000000000001E-05</v>
      </c>
      <c r="R1045" s="228">
        <f>Q1045*H1045</f>
        <v>0.010671</v>
      </c>
      <c r="S1045" s="228">
        <v>0</v>
      </c>
      <c r="T1045" s="229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0" t="s">
        <v>242</v>
      </c>
      <c r="AT1045" s="230" t="s">
        <v>145</v>
      </c>
      <c r="AU1045" s="230" t="s">
        <v>151</v>
      </c>
      <c r="AY1045" s="18" t="s">
        <v>142</v>
      </c>
      <c r="BE1045" s="231">
        <f>IF(N1045="základní",J1045,0)</f>
        <v>0</v>
      </c>
      <c r="BF1045" s="231">
        <f>IF(N1045="snížená",J1045,0)</f>
        <v>0</v>
      </c>
      <c r="BG1045" s="231">
        <f>IF(N1045="zákl. přenesená",J1045,0)</f>
        <v>0</v>
      </c>
      <c r="BH1045" s="231">
        <f>IF(N1045="sníž. přenesená",J1045,0)</f>
        <v>0</v>
      </c>
      <c r="BI1045" s="231">
        <f>IF(N1045="nulová",J1045,0)</f>
        <v>0</v>
      </c>
      <c r="BJ1045" s="18" t="s">
        <v>151</v>
      </c>
      <c r="BK1045" s="231">
        <f>ROUND(I1045*H1045,2)</f>
        <v>0</v>
      </c>
      <c r="BL1045" s="18" t="s">
        <v>242</v>
      </c>
      <c r="BM1045" s="230" t="s">
        <v>1140</v>
      </c>
    </row>
    <row r="1046" s="13" customFormat="1">
      <c r="A1046" s="13"/>
      <c r="B1046" s="232"/>
      <c r="C1046" s="233"/>
      <c r="D1046" s="234" t="s">
        <v>153</v>
      </c>
      <c r="E1046" s="235" t="s">
        <v>1</v>
      </c>
      <c r="F1046" s="236" t="s">
        <v>163</v>
      </c>
      <c r="G1046" s="233"/>
      <c r="H1046" s="235" t="s">
        <v>1</v>
      </c>
      <c r="I1046" s="237"/>
      <c r="J1046" s="233"/>
      <c r="K1046" s="233"/>
      <c r="L1046" s="238"/>
      <c r="M1046" s="239"/>
      <c r="N1046" s="240"/>
      <c r="O1046" s="240"/>
      <c r="P1046" s="240"/>
      <c r="Q1046" s="240"/>
      <c r="R1046" s="240"/>
      <c r="S1046" s="240"/>
      <c r="T1046" s="24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2" t="s">
        <v>153</v>
      </c>
      <c r="AU1046" s="242" t="s">
        <v>151</v>
      </c>
      <c r="AV1046" s="13" t="s">
        <v>85</v>
      </c>
      <c r="AW1046" s="13" t="s">
        <v>32</v>
      </c>
      <c r="AX1046" s="13" t="s">
        <v>77</v>
      </c>
      <c r="AY1046" s="242" t="s">
        <v>142</v>
      </c>
    </row>
    <row r="1047" s="14" customFormat="1">
      <c r="A1047" s="14"/>
      <c r="B1047" s="243"/>
      <c r="C1047" s="244"/>
      <c r="D1047" s="234" t="s">
        <v>153</v>
      </c>
      <c r="E1047" s="245" t="s">
        <v>1</v>
      </c>
      <c r="F1047" s="246" t="s">
        <v>1141</v>
      </c>
      <c r="G1047" s="244"/>
      <c r="H1047" s="247">
        <v>210.74000000000001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153</v>
      </c>
      <c r="AU1047" s="253" t="s">
        <v>151</v>
      </c>
      <c r="AV1047" s="14" t="s">
        <v>151</v>
      </c>
      <c r="AW1047" s="14" t="s">
        <v>32</v>
      </c>
      <c r="AX1047" s="14" t="s">
        <v>77</v>
      </c>
      <c r="AY1047" s="253" t="s">
        <v>142</v>
      </c>
    </row>
    <row r="1048" s="13" customFormat="1">
      <c r="A1048" s="13"/>
      <c r="B1048" s="232"/>
      <c r="C1048" s="233"/>
      <c r="D1048" s="234" t="s">
        <v>153</v>
      </c>
      <c r="E1048" s="235" t="s">
        <v>1</v>
      </c>
      <c r="F1048" s="236" t="s">
        <v>165</v>
      </c>
      <c r="G1048" s="233"/>
      <c r="H1048" s="235" t="s">
        <v>1</v>
      </c>
      <c r="I1048" s="237"/>
      <c r="J1048" s="233"/>
      <c r="K1048" s="233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2" t="s">
        <v>153</v>
      </c>
      <c r="AU1048" s="242" t="s">
        <v>151</v>
      </c>
      <c r="AV1048" s="13" t="s">
        <v>85</v>
      </c>
      <c r="AW1048" s="13" t="s">
        <v>32</v>
      </c>
      <c r="AX1048" s="13" t="s">
        <v>77</v>
      </c>
      <c r="AY1048" s="242" t="s">
        <v>142</v>
      </c>
    </row>
    <row r="1049" s="14" customFormat="1">
      <c r="A1049" s="14"/>
      <c r="B1049" s="243"/>
      <c r="C1049" s="244"/>
      <c r="D1049" s="234" t="s">
        <v>153</v>
      </c>
      <c r="E1049" s="245" t="s">
        <v>1</v>
      </c>
      <c r="F1049" s="246" t="s">
        <v>1142</v>
      </c>
      <c r="G1049" s="244"/>
      <c r="H1049" s="247">
        <v>98.909999999999997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3" t="s">
        <v>153</v>
      </c>
      <c r="AU1049" s="253" t="s">
        <v>151</v>
      </c>
      <c r="AV1049" s="14" t="s">
        <v>151</v>
      </c>
      <c r="AW1049" s="14" t="s">
        <v>32</v>
      </c>
      <c r="AX1049" s="14" t="s">
        <v>77</v>
      </c>
      <c r="AY1049" s="253" t="s">
        <v>142</v>
      </c>
    </row>
    <row r="1050" s="13" customFormat="1">
      <c r="A1050" s="13"/>
      <c r="B1050" s="232"/>
      <c r="C1050" s="233"/>
      <c r="D1050" s="234" t="s">
        <v>153</v>
      </c>
      <c r="E1050" s="235" t="s">
        <v>1</v>
      </c>
      <c r="F1050" s="236" t="s">
        <v>208</v>
      </c>
      <c r="G1050" s="233"/>
      <c r="H1050" s="235" t="s">
        <v>1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153</v>
      </c>
      <c r="AU1050" s="242" t="s">
        <v>151</v>
      </c>
      <c r="AV1050" s="13" t="s">
        <v>85</v>
      </c>
      <c r="AW1050" s="13" t="s">
        <v>32</v>
      </c>
      <c r="AX1050" s="13" t="s">
        <v>77</v>
      </c>
      <c r="AY1050" s="242" t="s">
        <v>142</v>
      </c>
    </row>
    <row r="1051" s="14" customFormat="1">
      <c r="A1051" s="14"/>
      <c r="B1051" s="243"/>
      <c r="C1051" s="244"/>
      <c r="D1051" s="234" t="s">
        <v>153</v>
      </c>
      <c r="E1051" s="245" t="s">
        <v>1</v>
      </c>
      <c r="F1051" s="246" t="s">
        <v>1143</v>
      </c>
      <c r="G1051" s="244"/>
      <c r="H1051" s="247">
        <v>46.049999999999997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153</v>
      </c>
      <c r="AU1051" s="253" t="s">
        <v>151</v>
      </c>
      <c r="AV1051" s="14" t="s">
        <v>151</v>
      </c>
      <c r="AW1051" s="14" t="s">
        <v>32</v>
      </c>
      <c r="AX1051" s="14" t="s">
        <v>77</v>
      </c>
      <c r="AY1051" s="253" t="s">
        <v>142</v>
      </c>
    </row>
    <row r="1052" s="15" customFormat="1">
      <c r="A1052" s="15"/>
      <c r="B1052" s="254"/>
      <c r="C1052" s="255"/>
      <c r="D1052" s="234" t="s">
        <v>153</v>
      </c>
      <c r="E1052" s="256" t="s">
        <v>1</v>
      </c>
      <c r="F1052" s="257" t="s">
        <v>158</v>
      </c>
      <c r="G1052" s="255"/>
      <c r="H1052" s="258">
        <v>355.69999999999999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4" t="s">
        <v>153</v>
      </c>
      <c r="AU1052" s="264" t="s">
        <v>151</v>
      </c>
      <c r="AV1052" s="15" t="s">
        <v>150</v>
      </c>
      <c r="AW1052" s="15" t="s">
        <v>32</v>
      </c>
      <c r="AX1052" s="15" t="s">
        <v>85</v>
      </c>
      <c r="AY1052" s="264" t="s">
        <v>142</v>
      </c>
    </row>
    <row r="1053" s="2" customFormat="1" ht="16.5" customHeight="1">
      <c r="A1053" s="39"/>
      <c r="B1053" s="40"/>
      <c r="C1053" s="219" t="s">
        <v>1144</v>
      </c>
      <c r="D1053" s="219" t="s">
        <v>145</v>
      </c>
      <c r="E1053" s="220" t="s">
        <v>1145</v>
      </c>
      <c r="F1053" s="221" t="s">
        <v>1146</v>
      </c>
      <c r="G1053" s="222" t="s">
        <v>220</v>
      </c>
      <c r="H1053" s="223">
        <v>99.379999999999995</v>
      </c>
      <c r="I1053" s="224"/>
      <c r="J1053" s="225">
        <f>ROUND(I1053*H1053,2)</f>
        <v>0</v>
      </c>
      <c r="K1053" s="221" t="s">
        <v>149</v>
      </c>
      <c r="L1053" s="45"/>
      <c r="M1053" s="226" t="s">
        <v>1</v>
      </c>
      <c r="N1053" s="227" t="s">
        <v>43</v>
      </c>
      <c r="O1053" s="92"/>
      <c r="P1053" s="228">
        <f>O1053*H1053</f>
        <v>0</v>
      </c>
      <c r="Q1053" s="228">
        <v>0.00032000000000000003</v>
      </c>
      <c r="R1053" s="228">
        <f>Q1053*H1053</f>
        <v>0.031801599999999999</v>
      </c>
      <c r="S1053" s="228">
        <v>0</v>
      </c>
      <c r="T1053" s="229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0" t="s">
        <v>242</v>
      </c>
      <c r="AT1053" s="230" t="s">
        <v>145</v>
      </c>
      <c r="AU1053" s="230" t="s">
        <v>151</v>
      </c>
      <c r="AY1053" s="18" t="s">
        <v>142</v>
      </c>
      <c r="BE1053" s="231">
        <f>IF(N1053="základní",J1053,0)</f>
        <v>0</v>
      </c>
      <c r="BF1053" s="231">
        <f>IF(N1053="snížená",J1053,0)</f>
        <v>0</v>
      </c>
      <c r="BG1053" s="231">
        <f>IF(N1053="zákl. přenesená",J1053,0)</f>
        <v>0</v>
      </c>
      <c r="BH1053" s="231">
        <f>IF(N1053="sníž. přenesená",J1053,0)</f>
        <v>0</v>
      </c>
      <c r="BI1053" s="231">
        <f>IF(N1053="nulová",J1053,0)</f>
        <v>0</v>
      </c>
      <c r="BJ1053" s="18" t="s">
        <v>151</v>
      </c>
      <c r="BK1053" s="231">
        <f>ROUND(I1053*H1053,2)</f>
        <v>0</v>
      </c>
      <c r="BL1053" s="18" t="s">
        <v>242</v>
      </c>
      <c r="BM1053" s="230" t="s">
        <v>1147</v>
      </c>
    </row>
    <row r="1054" s="13" customFormat="1">
      <c r="A1054" s="13"/>
      <c r="B1054" s="232"/>
      <c r="C1054" s="233"/>
      <c r="D1054" s="234" t="s">
        <v>153</v>
      </c>
      <c r="E1054" s="235" t="s">
        <v>1</v>
      </c>
      <c r="F1054" s="236" t="s">
        <v>1131</v>
      </c>
      <c r="G1054" s="233"/>
      <c r="H1054" s="235" t="s">
        <v>1</v>
      </c>
      <c r="I1054" s="237"/>
      <c r="J1054" s="233"/>
      <c r="K1054" s="233"/>
      <c r="L1054" s="238"/>
      <c r="M1054" s="239"/>
      <c r="N1054" s="240"/>
      <c r="O1054" s="240"/>
      <c r="P1054" s="240"/>
      <c r="Q1054" s="240"/>
      <c r="R1054" s="240"/>
      <c r="S1054" s="240"/>
      <c r="T1054" s="24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2" t="s">
        <v>153</v>
      </c>
      <c r="AU1054" s="242" t="s">
        <v>151</v>
      </c>
      <c r="AV1054" s="13" t="s">
        <v>85</v>
      </c>
      <c r="AW1054" s="13" t="s">
        <v>32</v>
      </c>
      <c r="AX1054" s="13" t="s">
        <v>77</v>
      </c>
      <c r="AY1054" s="242" t="s">
        <v>142</v>
      </c>
    </row>
    <row r="1055" s="14" customFormat="1">
      <c r="A1055" s="14"/>
      <c r="B1055" s="243"/>
      <c r="C1055" s="244"/>
      <c r="D1055" s="234" t="s">
        <v>153</v>
      </c>
      <c r="E1055" s="245" t="s">
        <v>1</v>
      </c>
      <c r="F1055" s="246" t="s">
        <v>1148</v>
      </c>
      <c r="G1055" s="244"/>
      <c r="H1055" s="247">
        <v>27.600000000000001</v>
      </c>
      <c r="I1055" s="248"/>
      <c r="J1055" s="244"/>
      <c r="K1055" s="244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3" t="s">
        <v>153</v>
      </c>
      <c r="AU1055" s="253" t="s">
        <v>151</v>
      </c>
      <c r="AV1055" s="14" t="s">
        <v>151</v>
      </c>
      <c r="AW1055" s="14" t="s">
        <v>32</v>
      </c>
      <c r="AX1055" s="14" t="s">
        <v>77</v>
      </c>
      <c r="AY1055" s="253" t="s">
        <v>142</v>
      </c>
    </row>
    <row r="1056" s="14" customFormat="1">
      <c r="A1056" s="14"/>
      <c r="B1056" s="243"/>
      <c r="C1056" s="244"/>
      <c r="D1056" s="234" t="s">
        <v>153</v>
      </c>
      <c r="E1056" s="245" t="s">
        <v>1</v>
      </c>
      <c r="F1056" s="246" t="s">
        <v>1149</v>
      </c>
      <c r="G1056" s="244"/>
      <c r="H1056" s="247">
        <v>4.7400000000000002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153</v>
      </c>
      <c r="AU1056" s="253" t="s">
        <v>151</v>
      </c>
      <c r="AV1056" s="14" t="s">
        <v>151</v>
      </c>
      <c r="AW1056" s="14" t="s">
        <v>32</v>
      </c>
      <c r="AX1056" s="14" t="s">
        <v>77</v>
      </c>
      <c r="AY1056" s="253" t="s">
        <v>142</v>
      </c>
    </row>
    <row r="1057" s="16" customFormat="1">
      <c r="A1057" s="16"/>
      <c r="B1057" s="265"/>
      <c r="C1057" s="266"/>
      <c r="D1057" s="234" t="s">
        <v>153</v>
      </c>
      <c r="E1057" s="267" t="s">
        <v>1</v>
      </c>
      <c r="F1057" s="268" t="s">
        <v>327</v>
      </c>
      <c r="G1057" s="266"/>
      <c r="H1057" s="269">
        <v>32.340000000000003</v>
      </c>
      <c r="I1057" s="270"/>
      <c r="J1057" s="266"/>
      <c r="K1057" s="266"/>
      <c r="L1057" s="271"/>
      <c r="M1057" s="272"/>
      <c r="N1057" s="273"/>
      <c r="O1057" s="273"/>
      <c r="P1057" s="273"/>
      <c r="Q1057" s="273"/>
      <c r="R1057" s="273"/>
      <c r="S1057" s="273"/>
      <c r="T1057" s="274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275" t="s">
        <v>153</v>
      </c>
      <c r="AU1057" s="275" t="s">
        <v>151</v>
      </c>
      <c r="AV1057" s="16" t="s">
        <v>143</v>
      </c>
      <c r="AW1057" s="16" t="s">
        <v>32</v>
      </c>
      <c r="AX1057" s="16" t="s">
        <v>77</v>
      </c>
      <c r="AY1057" s="275" t="s">
        <v>142</v>
      </c>
    </row>
    <row r="1058" s="13" customFormat="1">
      <c r="A1058" s="13"/>
      <c r="B1058" s="232"/>
      <c r="C1058" s="233"/>
      <c r="D1058" s="234" t="s">
        <v>153</v>
      </c>
      <c r="E1058" s="235" t="s">
        <v>1</v>
      </c>
      <c r="F1058" s="236" t="s">
        <v>1133</v>
      </c>
      <c r="G1058" s="233"/>
      <c r="H1058" s="235" t="s">
        <v>1</v>
      </c>
      <c r="I1058" s="237"/>
      <c r="J1058" s="233"/>
      <c r="K1058" s="233"/>
      <c r="L1058" s="238"/>
      <c r="M1058" s="239"/>
      <c r="N1058" s="240"/>
      <c r="O1058" s="240"/>
      <c r="P1058" s="240"/>
      <c r="Q1058" s="240"/>
      <c r="R1058" s="240"/>
      <c r="S1058" s="240"/>
      <c r="T1058" s="24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2" t="s">
        <v>153</v>
      </c>
      <c r="AU1058" s="242" t="s">
        <v>151</v>
      </c>
      <c r="AV1058" s="13" t="s">
        <v>85</v>
      </c>
      <c r="AW1058" s="13" t="s">
        <v>32</v>
      </c>
      <c r="AX1058" s="13" t="s">
        <v>77</v>
      </c>
      <c r="AY1058" s="242" t="s">
        <v>142</v>
      </c>
    </row>
    <row r="1059" s="14" customFormat="1">
      <c r="A1059" s="14"/>
      <c r="B1059" s="243"/>
      <c r="C1059" s="244"/>
      <c r="D1059" s="234" t="s">
        <v>153</v>
      </c>
      <c r="E1059" s="245" t="s">
        <v>1</v>
      </c>
      <c r="F1059" s="246" t="s">
        <v>1150</v>
      </c>
      <c r="G1059" s="244"/>
      <c r="H1059" s="247">
        <v>62.340000000000003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153</v>
      </c>
      <c r="AU1059" s="253" t="s">
        <v>151</v>
      </c>
      <c r="AV1059" s="14" t="s">
        <v>151</v>
      </c>
      <c r="AW1059" s="14" t="s">
        <v>32</v>
      </c>
      <c r="AX1059" s="14" t="s">
        <v>77</v>
      </c>
      <c r="AY1059" s="253" t="s">
        <v>142</v>
      </c>
    </row>
    <row r="1060" s="16" customFormat="1">
      <c r="A1060" s="16"/>
      <c r="B1060" s="265"/>
      <c r="C1060" s="266"/>
      <c r="D1060" s="234" t="s">
        <v>153</v>
      </c>
      <c r="E1060" s="267" t="s">
        <v>1</v>
      </c>
      <c r="F1060" s="268" t="s">
        <v>327</v>
      </c>
      <c r="G1060" s="266"/>
      <c r="H1060" s="269">
        <v>62.340000000000003</v>
      </c>
      <c r="I1060" s="270"/>
      <c r="J1060" s="266"/>
      <c r="K1060" s="266"/>
      <c r="L1060" s="271"/>
      <c r="M1060" s="272"/>
      <c r="N1060" s="273"/>
      <c r="O1060" s="273"/>
      <c r="P1060" s="273"/>
      <c r="Q1060" s="273"/>
      <c r="R1060" s="273"/>
      <c r="S1060" s="273"/>
      <c r="T1060" s="274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T1060" s="275" t="s">
        <v>153</v>
      </c>
      <c r="AU1060" s="275" t="s">
        <v>151</v>
      </c>
      <c r="AV1060" s="16" t="s">
        <v>143</v>
      </c>
      <c r="AW1060" s="16" t="s">
        <v>32</v>
      </c>
      <c r="AX1060" s="16" t="s">
        <v>77</v>
      </c>
      <c r="AY1060" s="275" t="s">
        <v>142</v>
      </c>
    </row>
    <row r="1061" s="13" customFormat="1">
      <c r="A1061" s="13"/>
      <c r="B1061" s="232"/>
      <c r="C1061" s="233"/>
      <c r="D1061" s="234" t="s">
        <v>153</v>
      </c>
      <c r="E1061" s="235" t="s">
        <v>1</v>
      </c>
      <c r="F1061" s="236" t="s">
        <v>1151</v>
      </c>
      <c r="G1061" s="233"/>
      <c r="H1061" s="235" t="s">
        <v>1</v>
      </c>
      <c r="I1061" s="237"/>
      <c r="J1061" s="233"/>
      <c r="K1061" s="233"/>
      <c r="L1061" s="238"/>
      <c r="M1061" s="239"/>
      <c r="N1061" s="240"/>
      <c r="O1061" s="240"/>
      <c r="P1061" s="240"/>
      <c r="Q1061" s="240"/>
      <c r="R1061" s="240"/>
      <c r="S1061" s="240"/>
      <c r="T1061" s="24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2" t="s">
        <v>153</v>
      </c>
      <c r="AU1061" s="242" t="s">
        <v>151</v>
      </c>
      <c r="AV1061" s="13" t="s">
        <v>85</v>
      </c>
      <c r="AW1061" s="13" t="s">
        <v>32</v>
      </c>
      <c r="AX1061" s="13" t="s">
        <v>77</v>
      </c>
      <c r="AY1061" s="242" t="s">
        <v>142</v>
      </c>
    </row>
    <row r="1062" s="14" customFormat="1">
      <c r="A1062" s="14"/>
      <c r="B1062" s="243"/>
      <c r="C1062" s="244"/>
      <c r="D1062" s="234" t="s">
        <v>153</v>
      </c>
      <c r="E1062" s="245" t="s">
        <v>1</v>
      </c>
      <c r="F1062" s="246" t="s">
        <v>1152</v>
      </c>
      <c r="G1062" s="244"/>
      <c r="H1062" s="247">
        <v>4.7000000000000002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153</v>
      </c>
      <c r="AU1062" s="253" t="s">
        <v>151</v>
      </c>
      <c r="AV1062" s="14" t="s">
        <v>151</v>
      </c>
      <c r="AW1062" s="14" t="s">
        <v>32</v>
      </c>
      <c r="AX1062" s="14" t="s">
        <v>77</v>
      </c>
      <c r="AY1062" s="253" t="s">
        <v>142</v>
      </c>
    </row>
    <row r="1063" s="15" customFormat="1">
      <c r="A1063" s="15"/>
      <c r="B1063" s="254"/>
      <c r="C1063" s="255"/>
      <c r="D1063" s="234" t="s">
        <v>153</v>
      </c>
      <c r="E1063" s="256" t="s">
        <v>1</v>
      </c>
      <c r="F1063" s="257" t="s">
        <v>158</v>
      </c>
      <c r="G1063" s="255"/>
      <c r="H1063" s="258">
        <v>99.379999999999995</v>
      </c>
      <c r="I1063" s="259"/>
      <c r="J1063" s="255"/>
      <c r="K1063" s="255"/>
      <c r="L1063" s="260"/>
      <c r="M1063" s="261"/>
      <c r="N1063" s="262"/>
      <c r="O1063" s="262"/>
      <c r="P1063" s="262"/>
      <c r="Q1063" s="262"/>
      <c r="R1063" s="262"/>
      <c r="S1063" s="262"/>
      <c r="T1063" s="263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4" t="s">
        <v>153</v>
      </c>
      <c r="AU1063" s="264" t="s">
        <v>151</v>
      </c>
      <c r="AV1063" s="15" t="s">
        <v>150</v>
      </c>
      <c r="AW1063" s="15" t="s">
        <v>32</v>
      </c>
      <c r="AX1063" s="15" t="s">
        <v>85</v>
      </c>
      <c r="AY1063" s="264" t="s">
        <v>142</v>
      </c>
    </row>
    <row r="1064" s="2" customFormat="1" ht="24.15" customHeight="1">
      <c r="A1064" s="39"/>
      <c r="B1064" s="40"/>
      <c r="C1064" s="219" t="s">
        <v>1153</v>
      </c>
      <c r="D1064" s="219" t="s">
        <v>145</v>
      </c>
      <c r="E1064" s="220" t="s">
        <v>1154</v>
      </c>
      <c r="F1064" s="221" t="s">
        <v>1155</v>
      </c>
      <c r="G1064" s="222" t="s">
        <v>183</v>
      </c>
      <c r="H1064" s="223">
        <v>8.6419999999999995</v>
      </c>
      <c r="I1064" s="224"/>
      <c r="J1064" s="225">
        <f>ROUND(I1064*H1064,2)</f>
        <v>0</v>
      </c>
      <c r="K1064" s="221" t="s">
        <v>149</v>
      </c>
      <c r="L1064" s="45"/>
      <c r="M1064" s="226" t="s">
        <v>1</v>
      </c>
      <c r="N1064" s="227" t="s">
        <v>43</v>
      </c>
      <c r="O1064" s="92"/>
      <c r="P1064" s="228">
        <f>O1064*H1064</f>
        <v>0</v>
      </c>
      <c r="Q1064" s="228">
        <v>0</v>
      </c>
      <c r="R1064" s="228">
        <f>Q1064*H1064</f>
        <v>0</v>
      </c>
      <c r="S1064" s="228">
        <v>0</v>
      </c>
      <c r="T1064" s="229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0" t="s">
        <v>242</v>
      </c>
      <c r="AT1064" s="230" t="s">
        <v>145</v>
      </c>
      <c r="AU1064" s="230" t="s">
        <v>151</v>
      </c>
      <c r="AY1064" s="18" t="s">
        <v>142</v>
      </c>
      <c r="BE1064" s="231">
        <f>IF(N1064="základní",J1064,0)</f>
        <v>0</v>
      </c>
      <c r="BF1064" s="231">
        <f>IF(N1064="snížená",J1064,0)</f>
        <v>0</v>
      </c>
      <c r="BG1064" s="231">
        <f>IF(N1064="zákl. přenesená",J1064,0)</f>
        <v>0</v>
      </c>
      <c r="BH1064" s="231">
        <f>IF(N1064="sníž. přenesená",J1064,0)</f>
        <v>0</v>
      </c>
      <c r="BI1064" s="231">
        <f>IF(N1064="nulová",J1064,0)</f>
        <v>0</v>
      </c>
      <c r="BJ1064" s="18" t="s">
        <v>151</v>
      </c>
      <c r="BK1064" s="231">
        <f>ROUND(I1064*H1064,2)</f>
        <v>0</v>
      </c>
      <c r="BL1064" s="18" t="s">
        <v>242</v>
      </c>
      <c r="BM1064" s="230" t="s">
        <v>1156</v>
      </c>
    </row>
    <row r="1065" s="12" customFormat="1" ht="22.8" customHeight="1">
      <c r="A1065" s="12"/>
      <c r="B1065" s="203"/>
      <c r="C1065" s="204"/>
      <c r="D1065" s="205" t="s">
        <v>76</v>
      </c>
      <c r="E1065" s="217" t="s">
        <v>1157</v>
      </c>
      <c r="F1065" s="217" t="s">
        <v>1158</v>
      </c>
      <c r="G1065" s="204"/>
      <c r="H1065" s="204"/>
      <c r="I1065" s="207"/>
      <c r="J1065" s="218">
        <f>BK1065</f>
        <v>0</v>
      </c>
      <c r="K1065" s="204"/>
      <c r="L1065" s="209"/>
      <c r="M1065" s="210"/>
      <c r="N1065" s="211"/>
      <c r="O1065" s="211"/>
      <c r="P1065" s="212">
        <f>SUM(P1066:P1068)</f>
        <v>0</v>
      </c>
      <c r="Q1065" s="211"/>
      <c r="R1065" s="212">
        <f>SUM(R1066:R1068)</f>
        <v>0</v>
      </c>
      <c r="S1065" s="211"/>
      <c r="T1065" s="213">
        <f>SUM(T1066:T1068)</f>
        <v>1.8402000000000001</v>
      </c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R1065" s="214" t="s">
        <v>151</v>
      </c>
      <c r="AT1065" s="215" t="s">
        <v>76</v>
      </c>
      <c r="AU1065" s="215" t="s">
        <v>85</v>
      </c>
      <c r="AY1065" s="214" t="s">
        <v>142</v>
      </c>
      <c r="BK1065" s="216">
        <f>SUM(BK1066:BK1068)</f>
        <v>0</v>
      </c>
    </row>
    <row r="1066" s="2" customFormat="1" ht="24.15" customHeight="1">
      <c r="A1066" s="39"/>
      <c r="B1066" s="40"/>
      <c r="C1066" s="219" t="s">
        <v>1159</v>
      </c>
      <c r="D1066" s="219" t="s">
        <v>145</v>
      </c>
      <c r="E1066" s="220" t="s">
        <v>1160</v>
      </c>
      <c r="F1066" s="221" t="s">
        <v>1161</v>
      </c>
      <c r="G1066" s="222" t="s">
        <v>148</v>
      </c>
      <c r="H1066" s="223">
        <v>122.68000000000001</v>
      </c>
      <c r="I1066" s="224"/>
      <c r="J1066" s="225">
        <f>ROUND(I1066*H1066,2)</f>
        <v>0</v>
      </c>
      <c r="K1066" s="221" t="s">
        <v>149</v>
      </c>
      <c r="L1066" s="45"/>
      <c r="M1066" s="226" t="s">
        <v>1</v>
      </c>
      <c r="N1066" s="227" t="s">
        <v>43</v>
      </c>
      <c r="O1066" s="92"/>
      <c r="P1066" s="228">
        <f>O1066*H1066</f>
        <v>0</v>
      </c>
      <c r="Q1066" s="228">
        <v>0</v>
      </c>
      <c r="R1066" s="228">
        <f>Q1066*H1066</f>
        <v>0</v>
      </c>
      <c r="S1066" s="228">
        <v>0.014999999999999999</v>
      </c>
      <c r="T1066" s="229">
        <f>S1066*H1066</f>
        <v>1.8402000000000001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0" t="s">
        <v>242</v>
      </c>
      <c r="AT1066" s="230" t="s">
        <v>145</v>
      </c>
      <c r="AU1066" s="230" t="s">
        <v>151</v>
      </c>
      <c r="AY1066" s="18" t="s">
        <v>142</v>
      </c>
      <c r="BE1066" s="231">
        <f>IF(N1066="základní",J1066,0)</f>
        <v>0</v>
      </c>
      <c r="BF1066" s="231">
        <f>IF(N1066="snížená",J1066,0)</f>
        <v>0</v>
      </c>
      <c r="BG1066" s="231">
        <f>IF(N1066="zákl. přenesená",J1066,0)</f>
        <v>0</v>
      </c>
      <c r="BH1066" s="231">
        <f>IF(N1066="sníž. přenesená",J1066,0)</f>
        <v>0</v>
      </c>
      <c r="BI1066" s="231">
        <f>IF(N1066="nulová",J1066,0)</f>
        <v>0</v>
      </c>
      <c r="BJ1066" s="18" t="s">
        <v>151</v>
      </c>
      <c r="BK1066" s="231">
        <f>ROUND(I1066*H1066,2)</f>
        <v>0</v>
      </c>
      <c r="BL1066" s="18" t="s">
        <v>242</v>
      </c>
      <c r="BM1066" s="230" t="s">
        <v>1162</v>
      </c>
    </row>
    <row r="1067" s="13" customFormat="1">
      <c r="A1067" s="13"/>
      <c r="B1067" s="232"/>
      <c r="C1067" s="233"/>
      <c r="D1067" s="234" t="s">
        <v>153</v>
      </c>
      <c r="E1067" s="235" t="s">
        <v>1</v>
      </c>
      <c r="F1067" s="236" t="s">
        <v>163</v>
      </c>
      <c r="G1067" s="233"/>
      <c r="H1067" s="235" t="s">
        <v>1</v>
      </c>
      <c r="I1067" s="237"/>
      <c r="J1067" s="233"/>
      <c r="K1067" s="233"/>
      <c r="L1067" s="238"/>
      <c r="M1067" s="239"/>
      <c r="N1067" s="240"/>
      <c r="O1067" s="240"/>
      <c r="P1067" s="240"/>
      <c r="Q1067" s="240"/>
      <c r="R1067" s="240"/>
      <c r="S1067" s="240"/>
      <c r="T1067" s="24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2" t="s">
        <v>153</v>
      </c>
      <c r="AU1067" s="242" t="s">
        <v>151</v>
      </c>
      <c r="AV1067" s="13" t="s">
        <v>85</v>
      </c>
      <c r="AW1067" s="13" t="s">
        <v>32</v>
      </c>
      <c r="AX1067" s="13" t="s">
        <v>77</v>
      </c>
      <c r="AY1067" s="242" t="s">
        <v>142</v>
      </c>
    </row>
    <row r="1068" s="14" customFormat="1">
      <c r="A1068" s="14"/>
      <c r="B1068" s="243"/>
      <c r="C1068" s="244"/>
      <c r="D1068" s="234" t="s">
        <v>153</v>
      </c>
      <c r="E1068" s="245" t="s">
        <v>1</v>
      </c>
      <c r="F1068" s="246" t="s">
        <v>1163</v>
      </c>
      <c r="G1068" s="244"/>
      <c r="H1068" s="247">
        <v>122.68000000000001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153</v>
      </c>
      <c r="AU1068" s="253" t="s">
        <v>151</v>
      </c>
      <c r="AV1068" s="14" t="s">
        <v>151</v>
      </c>
      <c r="AW1068" s="14" t="s">
        <v>32</v>
      </c>
      <c r="AX1068" s="14" t="s">
        <v>85</v>
      </c>
      <c r="AY1068" s="253" t="s">
        <v>142</v>
      </c>
    </row>
    <row r="1069" s="12" customFormat="1" ht="22.8" customHeight="1">
      <c r="A1069" s="12"/>
      <c r="B1069" s="203"/>
      <c r="C1069" s="204"/>
      <c r="D1069" s="205" t="s">
        <v>76</v>
      </c>
      <c r="E1069" s="217" t="s">
        <v>1164</v>
      </c>
      <c r="F1069" s="217" t="s">
        <v>1165</v>
      </c>
      <c r="G1069" s="204"/>
      <c r="H1069" s="204"/>
      <c r="I1069" s="207"/>
      <c r="J1069" s="218">
        <f>BK1069</f>
        <v>0</v>
      </c>
      <c r="K1069" s="204"/>
      <c r="L1069" s="209"/>
      <c r="M1069" s="210"/>
      <c r="N1069" s="211"/>
      <c r="O1069" s="211"/>
      <c r="P1069" s="212">
        <f>SUM(P1070:P1175)</f>
        <v>0</v>
      </c>
      <c r="Q1069" s="211"/>
      <c r="R1069" s="212">
        <f>SUM(R1070:R1175)</f>
        <v>6.6487795299999988</v>
      </c>
      <c r="S1069" s="211"/>
      <c r="T1069" s="213">
        <f>SUM(T1070:T1175)</f>
        <v>2.7328380000000001</v>
      </c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R1069" s="214" t="s">
        <v>151</v>
      </c>
      <c r="AT1069" s="215" t="s">
        <v>76</v>
      </c>
      <c r="AU1069" s="215" t="s">
        <v>85</v>
      </c>
      <c r="AY1069" s="214" t="s">
        <v>142</v>
      </c>
      <c r="BK1069" s="216">
        <f>SUM(BK1070:BK1175)</f>
        <v>0</v>
      </c>
    </row>
    <row r="1070" s="2" customFormat="1" ht="16.5" customHeight="1">
      <c r="A1070" s="39"/>
      <c r="B1070" s="40"/>
      <c r="C1070" s="219" t="s">
        <v>1166</v>
      </c>
      <c r="D1070" s="219" t="s">
        <v>145</v>
      </c>
      <c r="E1070" s="220" t="s">
        <v>1167</v>
      </c>
      <c r="F1070" s="221" t="s">
        <v>1168</v>
      </c>
      <c r="G1070" s="222" t="s">
        <v>148</v>
      </c>
      <c r="H1070" s="223">
        <v>917.51999999999998</v>
      </c>
      <c r="I1070" s="224"/>
      <c r="J1070" s="225">
        <f>ROUND(I1070*H1070,2)</f>
        <v>0</v>
      </c>
      <c r="K1070" s="221" t="s">
        <v>149</v>
      </c>
      <c r="L1070" s="45"/>
      <c r="M1070" s="226" t="s">
        <v>1</v>
      </c>
      <c r="N1070" s="227" t="s">
        <v>43</v>
      </c>
      <c r="O1070" s="92"/>
      <c r="P1070" s="228">
        <f>O1070*H1070</f>
        <v>0</v>
      </c>
      <c r="Q1070" s="228">
        <v>0</v>
      </c>
      <c r="R1070" s="228">
        <f>Q1070*H1070</f>
        <v>0</v>
      </c>
      <c r="S1070" s="228">
        <v>0</v>
      </c>
      <c r="T1070" s="229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0" t="s">
        <v>242</v>
      </c>
      <c r="AT1070" s="230" t="s">
        <v>145</v>
      </c>
      <c r="AU1070" s="230" t="s">
        <v>151</v>
      </c>
      <c r="AY1070" s="18" t="s">
        <v>142</v>
      </c>
      <c r="BE1070" s="231">
        <f>IF(N1070="základní",J1070,0)</f>
        <v>0</v>
      </c>
      <c r="BF1070" s="231">
        <f>IF(N1070="snížená",J1070,0)</f>
        <v>0</v>
      </c>
      <c r="BG1070" s="231">
        <f>IF(N1070="zákl. přenesená",J1070,0)</f>
        <v>0</v>
      </c>
      <c r="BH1070" s="231">
        <f>IF(N1070="sníž. přenesená",J1070,0)</f>
        <v>0</v>
      </c>
      <c r="BI1070" s="231">
        <f>IF(N1070="nulová",J1070,0)</f>
        <v>0</v>
      </c>
      <c r="BJ1070" s="18" t="s">
        <v>151</v>
      </c>
      <c r="BK1070" s="231">
        <f>ROUND(I1070*H1070,2)</f>
        <v>0</v>
      </c>
      <c r="BL1070" s="18" t="s">
        <v>242</v>
      </c>
      <c r="BM1070" s="230" t="s">
        <v>1169</v>
      </c>
    </row>
    <row r="1071" s="13" customFormat="1">
      <c r="A1071" s="13"/>
      <c r="B1071" s="232"/>
      <c r="C1071" s="233"/>
      <c r="D1071" s="234" t="s">
        <v>153</v>
      </c>
      <c r="E1071" s="235" t="s">
        <v>1</v>
      </c>
      <c r="F1071" s="236" t="s">
        <v>163</v>
      </c>
      <c r="G1071" s="233"/>
      <c r="H1071" s="235" t="s">
        <v>1</v>
      </c>
      <c r="I1071" s="237"/>
      <c r="J1071" s="233"/>
      <c r="K1071" s="233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153</v>
      </c>
      <c r="AU1071" s="242" t="s">
        <v>151</v>
      </c>
      <c r="AV1071" s="13" t="s">
        <v>85</v>
      </c>
      <c r="AW1071" s="13" t="s">
        <v>32</v>
      </c>
      <c r="AX1071" s="13" t="s">
        <v>77</v>
      </c>
      <c r="AY1071" s="242" t="s">
        <v>142</v>
      </c>
    </row>
    <row r="1072" s="14" customFormat="1">
      <c r="A1072" s="14"/>
      <c r="B1072" s="243"/>
      <c r="C1072" s="244"/>
      <c r="D1072" s="234" t="s">
        <v>153</v>
      </c>
      <c r="E1072" s="245" t="s">
        <v>1</v>
      </c>
      <c r="F1072" s="246" t="s">
        <v>1170</v>
      </c>
      <c r="G1072" s="244"/>
      <c r="H1072" s="247">
        <v>267.55000000000001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153</v>
      </c>
      <c r="AU1072" s="253" t="s">
        <v>151</v>
      </c>
      <c r="AV1072" s="14" t="s">
        <v>151</v>
      </c>
      <c r="AW1072" s="14" t="s">
        <v>32</v>
      </c>
      <c r="AX1072" s="14" t="s">
        <v>77</v>
      </c>
      <c r="AY1072" s="253" t="s">
        <v>142</v>
      </c>
    </row>
    <row r="1073" s="13" customFormat="1">
      <c r="A1073" s="13"/>
      <c r="B1073" s="232"/>
      <c r="C1073" s="233"/>
      <c r="D1073" s="234" t="s">
        <v>153</v>
      </c>
      <c r="E1073" s="235" t="s">
        <v>1</v>
      </c>
      <c r="F1073" s="236" t="s">
        <v>165</v>
      </c>
      <c r="G1073" s="233"/>
      <c r="H1073" s="235" t="s">
        <v>1</v>
      </c>
      <c r="I1073" s="237"/>
      <c r="J1073" s="233"/>
      <c r="K1073" s="233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2" t="s">
        <v>153</v>
      </c>
      <c r="AU1073" s="242" t="s">
        <v>151</v>
      </c>
      <c r="AV1073" s="13" t="s">
        <v>85</v>
      </c>
      <c r="AW1073" s="13" t="s">
        <v>32</v>
      </c>
      <c r="AX1073" s="13" t="s">
        <v>77</v>
      </c>
      <c r="AY1073" s="242" t="s">
        <v>142</v>
      </c>
    </row>
    <row r="1074" s="14" customFormat="1">
      <c r="A1074" s="14"/>
      <c r="B1074" s="243"/>
      <c r="C1074" s="244"/>
      <c r="D1074" s="234" t="s">
        <v>153</v>
      </c>
      <c r="E1074" s="245" t="s">
        <v>1</v>
      </c>
      <c r="F1074" s="246" t="s">
        <v>1171</v>
      </c>
      <c r="G1074" s="244"/>
      <c r="H1074" s="247">
        <v>348.67000000000002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153</v>
      </c>
      <c r="AU1074" s="253" t="s">
        <v>151</v>
      </c>
      <c r="AV1074" s="14" t="s">
        <v>151</v>
      </c>
      <c r="AW1074" s="14" t="s">
        <v>32</v>
      </c>
      <c r="AX1074" s="14" t="s">
        <v>77</v>
      </c>
      <c r="AY1074" s="253" t="s">
        <v>142</v>
      </c>
    </row>
    <row r="1075" s="14" customFormat="1">
      <c r="A1075" s="14"/>
      <c r="B1075" s="243"/>
      <c r="C1075" s="244"/>
      <c r="D1075" s="234" t="s">
        <v>153</v>
      </c>
      <c r="E1075" s="245" t="s">
        <v>1</v>
      </c>
      <c r="F1075" s="246" t="s">
        <v>1172</v>
      </c>
      <c r="G1075" s="244"/>
      <c r="H1075" s="247">
        <v>181.31999999999999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3" t="s">
        <v>153</v>
      </c>
      <c r="AU1075" s="253" t="s">
        <v>151</v>
      </c>
      <c r="AV1075" s="14" t="s">
        <v>151</v>
      </c>
      <c r="AW1075" s="14" t="s">
        <v>32</v>
      </c>
      <c r="AX1075" s="14" t="s">
        <v>77</v>
      </c>
      <c r="AY1075" s="253" t="s">
        <v>142</v>
      </c>
    </row>
    <row r="1076" s="14" customFormat="1">
      <c r="A1076" s="14"/>
      <c r="B1076" s="243"/>
      <c r="C1076" s="244"/>
      <c r="D1076" s="234" t="s">
        <v>153</v>
      </c>
      <c r="E1076" s="245" t="s">
        <v>1</v>
      </c>
      <c r="F1076" s="246" t="s">
        <v>1173</v>
      </c>
      <c r="G1076" s="244"/>
      <c r="H1076" s="247">
        <v>49.380000000000003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153</v>
      </c>
      <c r="AU1076" s="253" t="s">
        <v>151</v>
      </c>
      <c r="AV1076" s="14" t="s">
        <v>151</v>
      </c>
      <c r="AW1076" s="14" t="s">
        <v>32</v>
      </c>
      <c r="AX1076" s="14" t="s">
        <v>77</v>
      </c>
      <c r="AY1076" s="253" t="s">
        <v>142</v>
      </c>
    </row>
    <row r="1077" s="13" customFormat="1">
      <c r="A1077" s="13"/>
      <c r="B1077" s="232"/>
      <c r="C1077" s="233"/>
      <c r="D1077" s="234" t="s">
        <v>153</v>
      </c>
      <c r="E1077" s="235" t="s">
        <v>1</v>
      </c>
      <c r="F1077" s="236" t="s">
        <v>208</v>
      </c>
      <c r="G1077" s="233"/>
      <c r="H1077" s="235" t="s">
        <v>1</v>
      </c>
      <c r="I1077" s="237"/>
      <c r="J1077" s="233"/>
      <c r="K1077" s="233"/>
      <c r="L1077" s="238"/>
      <c r="M1077" s="239"/>
      <c r="N1077" s="240"/>
      <c r="O1077" s="240"/>
      <c r="P1077" s="240"/>
      <c r="Q1077" s="240"/>
      <c r="R1077" s="240"/>
      <c r="S1077" s="240"/>
      <c r="T1077" s="24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2" t="s">
        <v>153</v>
      </c>
      <c r="AU1077" s="242" t="s">
        <v>151</v>
      </c>
      <c r="AV1077" s="13" t="s">
        <v>85</v>
      </c>
      <c r="AW1077" s="13" t="s">
        <v>32</v>
      </c>
      <c r="AX1077" s="13" t="s">
        <v>77</v>
      </c>
      <c r="AY1077" s="242" t="s">
        <v>142</v>
      </c>
    </row>
    <row r="1078" s="14" customFormat="1">
      <c r="A1078" s="14"/>
      <c r="B1078" s="243"/>
      <c r="C1078" s="244"/>
      <c r="D1078" s="234" t="s">
        <v>153</v>
      </c>
      <c r="E1078" s="245" t="s">
        <v>1</v>
      </c>
      <c r="F1078" s="246" t="s">
        <v>1174</v>
      </c>
      <c r="G1078" s="244"/>
      <c r="H1078" s="247">
        <v>70.599999999999994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153</v>
      </c>
      <c r="AU1078" s="253" t="s">
        <v>151</v>
      </c>
      <c r="AV1078" s="14" t="s">
        <v>151</v>
      </c>
      <c r="AW1078" s="14" t="s">
        <v>32</v>
      </c>
      <c r="AX1078" s="14" t="s">
        <v>77</v>
      </c>
      <c r="AY1078" s="253" t="s">
        <v>142</v>
      </c>
    </row>
    <row r="1079" s="15" customFormat="1">
      <c r="A1079" s="15"/>
      <c r="B1079" s="254"/>
      <c r="C1079" s="255"/>
      <c r="D1079" s="234" t="s">
        <v>153</v>
      </c>
      <c r="E1079" s="256" t="s">
        <v>1</v>
      </c>
      <c r="F1079" s="257" t="s">
        <v>158</v>
      </c>
      <c r="G1079" s="255"/>
      <c r="H1079" s="258">
        <v>917.51999999999998</v>
      </c>
      <c r="I1079" s="259"/>
      <c r="J1079" s="255"/>
      <c r="K1079" s="255"/>
      <c r="L1079" s="260"/>
      <c r="M1079" s="261"/>
      <c r="N1079" s="262"/>
      <c r="O1079" s="262"/>
      <c r="P1079" s="262"/>
      <c r="Q1079" s="262"/>
      <c r="R1079" s="262"/>
      <c r="S1079" s="262"/>
      <c r="T1079" s="263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4" t="s">
        <v>153</v>
      </c>
      <c r="AU1079" s="264" t="s">
        <v>151</v>
      </c>
      <c r="AV1079" s="15" t="s">
        <v>150</v>
      </c>
      <c r="AW1079" s="15" t="s">
        <v>32</v>
      </c>
      <c r="AX1079" s="15" t="s">
        <v>85</v>
      </c>
      <c r="AY1079" s="264" t="s">
        <v>142</v>
      </c>
    </row>
    <row r="1080" s="2" customFormat="1" ht="24.15" customHeight="1">
      <c r="A1080" s="39"/>
      <c r="B1080" s="40"/>
      <c r="C1080" s="219" t="s">
        <v>1175</v>
      </c>
      <c r="D1080" s="219" t="s">
        <v>145</v>
      </c>
      <c r="E1080" s="220" t="s">
        <v>1176</v>
      </c>
      <c r="F1080" s="221" t="s">
        <v>1177</v>
      </c>
      <c r="G1080" s="222" t="s">
        <v>148</v>
      </c>
      <c r="H1080" s="223">
        <v>917.51999999999998</v>
      </c>
      <c r="I1080" s="224"/>
      <c r="J1080" s="225">
        <f>ROUND(I1080*H1080,2)</f>
        <v>0</v>
      </c>
      <c r="K1080" s="221" t="s">
        <v>149</v>
      </c>
      <c r="L1080" s="45"/>
      <c r="M1080" s="226" t="s">
        <v>1</v>
      </c>
      <c r="N1080" s="227" t="s">
        <v>43</v>
      </c>
      <c r="O1080" s="92"/>
      <c r="P1080" s="228">
        <f>O1080*H1080</f>
        <v>0</v>
      </c>
      <c r="Q1080" s="228">
        <v>3.0000000000000001E-05</v>
      </c>
      <c r="R1080" s="228">
        <f>Q1080*H1080</f>
        <v>0.027525600000000001</v>
      </c>
      <c r="S1080" s="228">
        <v>0</v>
      </c>
      <c r="T1080" s="229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0" t="s">
        <v>242</v>
      </c>
      <c r="AT1080" s="230" t="s">
        <v>145</v>
      </c>
      <c r="AU1080" s="230" t="s">
        <v>151</v>
      </c>
      <c r="AY1080" s="18" t="s">
        <v>142</v>
      </c>
      <c r="BE1080" s="231">
        <f>IF(N1080="základní",J1080,0)</f>
        <v>0</v>
      </c>
      <c r="BF1080" s="231">
        <f>IF(N1080="snížená",J1080,0)</f>
        <v>0</v>
      </c>
      <c r="BG1080" s="231">
        <f>IF(N1080="zákl. přenesená",J1080,0)</f>
        <v>0</v>
      </c>
      <c r="BH1080" s="231">
        <f>IF(N1080="sníž. přenesená",J1080,0)</f>
        <v>0</v>
      </c>
      <c r="BI1080" s="231">
        <f>IF(N1080="nulová",J1080,0)</f>
        <v>0</v>
      </c>
      <c r="BJ1080" s="18" t="s">
        <v>151</v>
      </c>
      <c r="BK1080" s="231">
        <f>ROUND(I1080*H1080,2)</f>
        <v>0</v>
      </c>
      <c r="BL1080" s="18" t="s">
        <v>242</v>
      </c>
      <c r="BM1080" s="230" t="s">
        <v>1178</v>
      </c>
    </row>
    <row r="1081" s="13" customFormat="1">
      <c r="A1081" s="13"/>
      <c r="B1081" s="232"/>
      <c r="C1081" s="233"/>
      <c r="D1081" s="234" t="s">
        <v>153</v>
      </c>
      <c r="E1081" s="235" t="s">
        <v>1</v>
      </c>
      <c r="F1081" s="236" t="s">
        <v>163</v>
      </c>
      <c r="G1081" s="233"/>
      <c r="H1081" s="235" t="s">
        <v>1</v>
      </c>
      <c r="I1081" s="237"/>
      <c r="J1081" s="233"/>
      <c r="K1081" s="233"/>
      <c r="L1081" s="238"/>
      <c r="M1081" s="239"/>
      <c r="N1081" s="240"/>
      <c r="O1081" s="240"/>
      <c r="P1081" s="240"/>
      <c r="Q1081" s="240"/>
      <c r="R1081" s="240"/>
      <c r="S1081" s="240"/>
      <c r="T1081" s="24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2" t="s">
        <v>153</v>
      </c>
      <c r="AU1081" s="242" t="s">
        <v>151</v>
      </c>
      <c r="AV1081" s="13" t="s">
        <v>85</v>
      </c>
      <c r="AW1081" s="13" t="s">
        <v>32</v>
      </c>
      <c r="AX1081" s="13" t="s">
        <v>77</v>
      </c>
      <c r="AY1081" s="242" t="s">
        <v>142</v>
      </c>
    </row>
    <row r="1082" s="14" customFormat="1">
      <c r="A1082" s="14"/>
      <c r="B1082" s="243"/>
      <c r="C1082" s="244"/>
      <c r="D1082" s="234" t="s">
        <v>153</v>
      </c>
      <c r="E1082" s="245" t="s">
        <v>1</v>
      </c>
      <c r="F1082" s="246" t="s">
        <v>1170</v>
      </c>
      <c r="G1082" s="244"/>
      <c r="H1082" s="247">
        <v>267.55000000000001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153</v>
      </c>
      <c r="AU1082" s="253" t="s">
        <v>151</v>
      </c>
      <c r="AV1082" s="14" t="s">
        <v>151</v>
      </c>
      <c r="AW1082" s="14" t="s">
        <v>32</v>
      </c>
      <c r="AX1082" s="14" t="s">
        <v>77</v>
      </c>
      <c r="AY1082" s="253" t="s">
        <v>142</v>
      </c>
    </row>
    <row r="1083" s="13" customFormat="1">
      <c r="A1083" s="13"/>
      <c r="B1083" s="232"/>
      <c r="C1083" s="233"/>
      <c r="D1083" s="234" t="s">
        <v>153</v>
      </c>
      <c r="E1083" s="235" t="s">
        <v>1</v>
      </c>
      <c r="F1083" s="236" t="s">
        <v>165</v>
      </c>
      <c r="G1083" s="233"/>
      <c r="H1083" s="235" t="s">
        <v>1</v>
      </c>
      <c r="I1083" s="237"/>
      <c r="J1083" s="233"/>
      <c r="K1083" s="233"/>
      <c r="L1083" s="238"/>
      <c r="M1083" s="239"/>
      <c r="N1083" s="240"/>
      <c r="O1083" s="240"/>
      <c r="P1083" s="240"/>
      <c r="Q1083" s="240"/>
      <c r="R1083" s="240"/>
      <c r="S1083" s="240"/>
      <c r="T1083" s="24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2" t="s">
        <v>153</v>
      </c>
      <c r="AU1083" s="242" t="s">
        <v>151</v>
      </c>
      <c r="AV1083" s="13" t="s">
        <v>85</v>
      </c>
      <c r="AW1083" s="13" t="s">
        <v>32</v>
      </c>
      <c r="AX1083" s="13" t="s">
        <v>77</v>
      </c>
      <c r="AY1083" s="242" t="s">
        <v>142</v>
      </c>
    </row>
    <row r="1084" s="14" customFormat="1">
      <c r="A1084" s="14"/>
      <c r="B1084" s="243"/>
      <c r="C1084" s="244"/>
      <c r="D1084" s="234" t="s">
        <v>153</v>
      </c>
      <c r="E1084" s="245" t="s">
        <v>1</v>
      </c>
      <c r="F1084" s="246" t="s">
        <v>1171</v>
      </c>
      <c r="G1084" s="244"/>
      <c r="H1084" s="247">
        <v>348.67000000000002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153</v>
      </c>
      <c r="AU1084" s="253" t="s">
        <v>151</v>
      </c>
      <c r="AV1084" s="14" t="s">
        <v>151</v>
      </c>
      <c r="AW1084" s="14" t="s">
        <v>32</v>
      </c>
      <c r="AX1084" s="14" t="s">
        <v>77</v>
      </c>
      <c r="AY1084" s="253" t="s">
        <v>142</v>
      </c>
    </row>
    <row r="1085" s="14" customFormat="1">
      <c r="A1085" s="14"/>
      <c r="B1085" s="243"/>
      <c r="C1085" s="244"/>
      <c r="D1085" s="234" t="s">
        <v>153</v>
      </c>
      <c r="E1085" s="245" t="s">
        <v>1</v>
      </c>
      <c r="F1085" s="246" t="s">
        <v>1172</v>
      </c>
      <c r="G1085" s="244"/>
      <c r="H1085" s="247">
        <v>181.31999999999999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153</v>
      </c>
      <c r="AU1085" s="253" t="s">
        <v>151</v>
      </c>
      <c r="AV1085" s="14" t="s">
        <v>151</v>
      </c>
      <c r="AW1085" s="14" t="s">
        <v>32</v>
      </c>
      <c r="AX1085" s="14" t="s">
        <v>77</v>
      </c>
      <c r="AY1085" s="253" t="s">
        <v>142</v>
      </c>
    </row>
    <row r="1086" s="14" customFormat="1">
      <c r="A1086" s="14"/>
      <c r="B1086" s="243"/>
      <c r="C1086" s="244"/>
      <c r="D1086" s="234" t="s">
        <v>153</v>
      </c>
      <c r="E1086" s="245" t="s">
        <v>1</v>
      </c>
      <c r="F1086" s="246" t="s">
        <v>1173</v>
      </c>
      <c r="G1086" s="244"/>
      <c r="H1086" s="247">
        <v>49.380000000000003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153</v>
      </c>
      <c r="AU1086" s="253" t="s">
        <v>151</v>
      </c>
      <c r="AV1086" s="14" t="s">
        <v>151</v>
      </c>
      <c r="AW1086" s="14" t="s">
        <v>32</v>
      </c>
      <c r="AX1086" s="14" t="s">
        <v>77</v>
      </c>
      <c r="AY1086" s="253" t="s">
        <v>142</v>
      </c>
    </row>
    <row r="1087" s="13" customFormat="1">
      <c r="A1087" s="13"/>
      <c r="B1087" s="232"/>
      <c r="C1087" s="233"/>
      <c r="D1087" s="234" t="s">
        <v>153</v>
      </c>
      <c r="E1087" s="235" t="s">
        <v>1</v>
      </c>
      <c r="F1087" s="236" t="s">
        <v>208</v>
      </c>
      <c r="G1087" s="233"/>
      <c r="H1087" s="235" t="s">
        <v>1</v>
      </c>
      <c r="I1087" s="237"/>
      <c r="J1087" s="233"/>
      <c r="K1087" s="233"/>
      <c r="L1087" s="238"/>
      <c r="M1087" s="239"/>
      <c r="N1087" s="240"/>
      <c r="O1087" s="240"/>
      <c r="P1087" s="240"/>
      <c r="Q1087" s="240"/>
      <c r="R1087" s="240"/>
      <c r="S1087" s="240"/>
      <c r="T1087" s="24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2" t="s">
        <v>153</v>
      </c>
      <c r="AU1087" s="242" t="s">
        <v>151</v>
      </c>
      <c r="AV1087" s="13" t="s">
        <v>85</v>
      </c>
      <c r="AW1087" s="13" t="s">
        <v>32</v>
      </c>
      <c r="AX1087" s="13" t="s">
        <v>77</v>
      </c>
      <c r="AY1087" s="242" t="s">
        <v>142</v>
      </c>
    </row>
    <row r="1088" s="14" customFormat="1">
      <c r="A1088" s="14"/>
      <c r="B1088" s="243"/>
      <c r="C1088" s="244"/>
      <c r="D1088" s="234" t="s">
        <v>153</v>
      </c>
      <c r="E1088" s="245" t="s">
        <v>1</v>
      </c>
      <c r="F1088" s="246" t="s">
        <v>1174</v>
      </c>
      <c r="G1088" s="244"/>
      <c r="H1088" s="247">
        <v>70.599999999999994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153</v>
      </c>
      <c r="AU1088" s="253" t="s">
        <v>151</v>
      </c>
      <c r="AV1088" s="14" t="s">
        <v>151</v>
      </c>
      <c r="AW1088" s="14" t="s">
        <v>32</v>
      </c>
      <c r="AX1088" s="14" t="s">
        <v>77</v>
      </c>
      <c r="AY1088" s="253" t="s">
        <v>142</v>
      </c>
    </row>
    <row r="1089" s="15" customFormat="1">
      <c r="A1089" s="15"/>
      <c r="B1089" s="254"/>
      <c r="C1089" s="255"/>
      <c r="D1089" s="234" t="s">
        <v>153</v>
      </c>
      <c r="E1089" s="256" t="s">
        <v>1</v>
      </c>
      <c r="F1089" s="257" t="s">
        <v>158</v>
      </c>
      <c r="G1089" s="255"/>
      <c r="H1089" s="258">
        <v>917.51999999999998</v>
      </c>
      <c r="I1089" s="259"/>
      <c r="J1089" s="255"/>
      <c r="K1089" s="255"/>
      <c r="L1089" s="260"/>
      <c r="M1089" s="261"/>
      <c r="N1089" s="262"/>
      <c r="O1089" s="262"/>
      <c r="P1089" s="262"/>
      <c r="Q1089" s="262"/>
      <c r="R1089" s="262"/>
      <c r="S1089" s="262"/>
      <c r="T1089" s="263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4" t="s">
        <v>153</v>
      </c>
      <c r="AU1089" s="264" t="s">
        <v>151</v>
      </c>
      <c r="AV1089" s="15" t="s">
        <v>150</v>
      </c>
      <c r="AW1089" s="15" t="s">
        <v>32</v>
      </c>
      <c r="AX1089" s="15" t="s">
        <v>85</v>
      </c>
      <c r="AY1089" s="264" t="s">
        <v>142</v>
      </c>
    </row>
    <row r="1090" s="2" customFormat="1" ht="24.15" customHeight="1">
      <c r="A1090" s="39"/>
      <c r="B1090" s="40"/>
      <c r="C1090" s="219" t="s">
        <v>1179</v>
      </c>
      <c r="D1090" s="219" t="s">
        <v>145</v>
      </c>
      <c r="E1090" s="220" t="s">
        <v>1180</v>
      </c>
      <c r="F1090" s="221" t="s">
        <v>1181</v>
      </c>
      <c r="G1090" s="222" t="s">
        <v>148</v>
      </c>
      <c r="H1090" s="223">
        <v>917.51999999999998</v>
      </c>
      <c r="I1090" s="224"/>
      <c r="J1090" s="225">
        <f>ROUND(I1090*H1090,2)</f>
        <v>0</v>
      </c>
      <c r="K1090" s="221" t="s">
        <v>149</v>
      </c>
      <c r="L1090" s="45"/>
      <c r="M1090" s="226" t="s">
        <v>1</v>
      </c>
      <c r="N1090" s="227" t="s">
        <v>43</v>
      </c>
      <c r="O1090" s="92"/>
      <c r="P1090" s="228">
        <f>O1090*H1090</f>
        <v>0</v>
      </c>
      <c r="Q1090" s="228">
        <v>0.0045500000000000002</v>
      </c>
      <c r="R1090" s="228">
        <f>Q1090*H1090</f>
        <v>4.1747160000000001</v>
      </c>
      <c r="S1090" s="228">
        <v>0</v>
      </c>
      <c r="T1090" s="229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0" t="s">
        <v>242</v>
      </c>
      <c r="AT1090" s="230" t="s">
        <v>145</v>
      </c>
      <c r="AU1090" s="230" t="s">
        <v>151</v>
      </c>
      <c r="AY1090" s="18" t="s">
        <v>142</v>
      </c>
      <c r="BE1090" s="231">
        <f>IF(N1090="základní",J1090,0)</f>
        <v>0</v>
      </c>
      <c r="BF1090" s="231">
        <f>IF(N1090="snížená",J1090,0)</f>
        <v>0</v>
      </c>
      <c r="BG1090" s="231">
        <f>IF(N1090="zákl. přenesená",J1090,0)</f>
        <v>0</v>
      </c>
      <c r="BH1090" s="231">
        <f>IF(N1090="sníž. přenesená",J1090,0)</f>
        <v>0</v>
      </c>
      <c r="BI1090" s="231">
        <f>IF(N1090="nulová",J1090,0)</f>
        <v>0</v>
      </c>
      <c r="BJ1090" s="18" t="s">
        <v>151</v>
      </c>
      <c r="BK1090" s="231">
        <f>ROUND(I1090*H1090,2)</f>
        <v>0</v>
      </c>
      <c r="BL1090" s="18" t="s">
        <v>242</v>
      </c>
      <c r="BM1090" s="230" t="s">
        <v>1182</v>
      </c>
    </row>
    <row r="1091" s="13" customFormat="1">
      <c r="A1091" s="13"/>
      <c r="B1091" s="232"/>
      <c r="C1091" s="233"/>
      <c r="D1091" s="234" t="s">
        <v>153</v>
      </c>
      <c r="E1091" s="235" t="s">
        <v>1</v>
      </c>
      <c r="F1091" s="236" t="s">
        <v>163</v>
      </c>
      <c r="G1091" s="233"/>
      <c r="H1091" s="235" t="s">
        <v>1</v>
      </c>
      <c r="I1091" s="237"/>
      <c r="J1091" s="233"/>
      <c r="K1091" s="233"/>
      <c r="L1091" s="238"/>
      <c r="M1091" s="239"/>
      <c r="N1091" s="240"/>
      <c r="O1091" s="240"/>
      <c r="P1091" s="240"/>
      <c r="Q1091" s="240"/>
      <c r="R1091" s="240"/>
      <c r="S1091" s="240"/>
      <c r="T1091" s="24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2" t="s">
        <v>153</v>
      </c>
      <c r="AU1091" s="242" t="s">
        <v>151</v>
      </c>
      <c r="AV1091" s="13" t="s">
        <v>85</v>
      </c>
      <c r="AW1091" s="13" t="s">
        <v>32</v>
      </c>
      <c r="AX1091" s="13" t="s">
        <v>77</v>
      </c>
      <c r="AY1091" s="242" t="s">
        <v>142</v>
      </c>
    </row>
    <row r="1092" s="14" customFormat="1">
      <c r="A1092" s="14"/>
      <c r="B1092" s="243"/>
      <c r="C1092" s="244"/>
      <c r="D1092" s="234" t="s">
        <v>153</v>
      </c>
      <c r="E1092" s="245" t="s">
        <v>1</v>
      </c>
      <c r="F1092" s="246" t="s">
        <v>1170</v>
      </c>
      <c r="G1092" s="244"/>
      <c r="H1092" s="247">
        <v>267.55000000000001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153</v>
      </c>
      <c r="AU1092" s="253" t="s">
        <v>151</v>
      </c>
      <c r="AV1092" s="14" t="s">
        <v>151</v>
      </c>
      <c r="AW1092" s="14" t="s">
        <v>32</v>
      </c>
      <c r="AX1092" s="14" t="s">
        <v>77</v>
      </c>
      <c r="AY1092" s="253" t="s">
        <v>142</v>
      </c>
    </row>
    <row r="1093" s="13" customFormat="1">
      <c r="A1093" s="13"/>
      <c r="B1093" s="232"/>
      <c r="C1093" s="233"/>
      <c r="D1093" s="234" t="s">
        <v>153</v>
      </c>
      <c r="E1093" s="235" t="s">
        <v>1</v>
      </c>
      <c r="F1093" s="236" t="s">
        <v>165</v>
      </c>
      <c r="G1093" s="233"/>
      <c r="H1093" s="235" t="s">
        <v>1</v>
      </c>
      <c r="I1093" s="237"/>
      <c r="J1093" s="233"/>
      <c r="K1093" s="233"/>
      <c r="L1093" s="238"/>
      <c r="M1093" s="239"/>
      <c r="N1093" s="240"/>
      <c r="O1093" s="240"/>
      <c r="P1093" s="240"/>
      <c r="Q1093" s="240"/>
      <c r="R1093" s="240"/>
      <c r="S1093" s="240"/>
      <c r="T1093" s="24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2" t="s">
        <v>153</v>
      </c>
      <c r="AU1093" s="242" t="s">
        <v>151</v>
      </c>
      <c r="AV1093" s="13" t="s">
        <v>85</v>
      </c>
      <c r="AW1093" s="13" t="s">
        <v>32</v>
      </c>
      <c r="AX1093" s="13" t="s">
        <v>77</v>
      </c>
      <c r="AY1093" s="242" t="s">
        <v>142</v>
      </c>
    </row>
    <row r="1094" s="14" customFormat="1">
      <c r="A1094" s="14"/>
      <c r="B1094" s="243"/>
      <c r="C1094" s="244"/>
      <c r="D1094" s="234" t="s">
        <v>153</v>
      </c>
      <c r="E1094" s="245" t="s">
        <v>1</v>
      </c>
      <c r="F1094" s="246" t="s">
        <v>1171</v>
      </c>
      <c r="G1094" s="244"/>
      <c r="H1094" s="247">
        <v>348.67000000000002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153</v>
      </c>
      <c r="AU1094" s="253" t="s">
        <v>151</v>
      </c>
      <c r="AV1094" s="14" t="s">
        <v>151</v>
      </c>
      <c r="AW1094" s="14" t="s">
        <v>32</v>
      </c>
      <c r="AX1094" s="14" t="s">
        <v>77</v>
      </c>
      <c r="AY1094" s="253" t="s">
        <v>142</v>
      </c>
    </row>
    <row r="1095" s="14" customFormat="1">
      <c r="A1095" s="14"/>
      <c r="B1095" s="243"/>
      <c r="C1095" s="244"/>
      <c r="D1095" s="234" t="s">
        <v>153</v>
      </c>
      <c r="E1095" s="245" t="s">
        <v>1</v>
      </c>
      <c r="F1095" s="246" t="s">
        <v>1172</v>
      </c>
      <c r="G1095" s="244"/>
      <c r="H1095" s="247">
        <v>181.31999999999999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153</v>
      </c>
      <c r="AU1095" s="253" t="s">
        <v>151</v>
      </c>
      <c r="AV1095" s="14" t="s">
        <v>151</v>
      </c>
      <c r="AW1095" s="14" t="s">
        <v>32</v>
      </c>
      <c r="AX1095" s="14" t="s">
        <v>77</v>
      </c>
      <c r="AY1095" s="253" t="s">
        <v>142</v>
      </c>
    </row>
    <row r="1096" s="14" customFormat="1">
      <c r="A1096" s="14"/>
      <c r="B1096" s="243"/>
      <c r="C1096" s="244"/>
      <c r="D1096" s="234" t="s">
        <v>153</v>
      </c>
      <c r="E1096" s="245" t="s">
        <v>1</v>
      </c>
      <c r="F1096" s="246" t="s">
        <v>1173</v>
      </c>
      <c r="G1096" s="244"/>
      <c r="H1096" s="247">
        <v>49.380000000000003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153</v>
      </c>
      <c r="AU1096" s="253" t="s">
        <v>151</v>
      </c>
      <c r="AV1096" s="14" t="s">
        <v>151</v>
      </c>
      <c r="AW1096" s="14" t="s">
        <v>32</v>
      </c>
      <c r="AX1096" s="14" t="s">
        <v>77</v>
      </c>
      <c r="AY1096" s="253" t="s">
        <v>142</v>
      </c>
    </row>
    <row r="1097" s="13" customFormat="1">
      <c r="A1097" s="13"/>
      <c r="B1097" s="232"/>
      <c r="C1097" s="233"/>
      <c r="D1097" s="234" t="s">
        <v>153</v>
      </c>
      <c r="E1097" s="235" t="s">
        <v>1</v>
      </c>
      <c r="F1097" s="236" t="s">
        <v>208</v>
      </c>
      <c r="G1097" s="233"/>
      <c r="H1097" s="235" t="s">
        <v>1</v>
      </c>
      <c r="I1097" s="237"/>
      <c r="J1097" s="233"/>
      <c r="K1097" s="233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153</v>
      </c>
      <c r="AU1097" s="242" t="s">
        <v>151</v>
      </c>
      <c r="AV1097" s="13" t="s">
        <v>85</v>
      </c>
      <c r="AW1097" s="13" t="s">
        <v>32</v>
      </c>
      <c r="AX1097" s="13" t="s">
        <v>77</v>
      </c>
      <c r="AY1097" s="242" t="s">
        <v>142</v>
      </c>
    </row>
    <row r="1098" s="14" customFormat="1">
      <c r="A1098" s="14"/>
      <c r="B1098" s="243"/>
      <c r="C1098" s="244"/>
      <c r="D1098" s="234" t="s">
        <v>153</v>
      </c>
      <c r="E1098" s="245" t="s">
        <v>1</v>
      </c>
      <c r="F1098" s="246" t="s">
        <v>1174</v>
      </c>
      <c r="G1098" s="244"/>
      <c r="H1098" s="247">
        <v>70.599999999999994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153</v>
      </c>
      <c r="AU1098" s="253" t="s">
        <v>151</v>
      </c>
      <c r="AV1098" s="14" t="s">
        <v>151</v>
      </c>
      <c r="AW1098" s="14" t="s">
        <v>32</v>
      </c>
      <c r="AX1098" s="14" t="s">
        <v>77</v>
      </c>
      <c r="AY1098" s="253" t="s">
        <v>142</v>
      </c>
    </row>
    <row r="1099" s="15" customFormat="1">
      <c r="A1099" s="15"/>
      <c r="B1099" s="254"/>
      <c r="C1099" s="255"/>
      <c r="D1099" s="234" t="s">
        <v>153</v>
      </c>
      <c r="E1099" s="256" t="s">
        <v>1</v>
      </c>
      <c r="F1099" s="257" t="s">
        <v>158</v>
      </c>
      <c r="G1099" s="255"/>
      <c r="H1099" s="258">
        <v>917.51999999999998</v>
      </c>
      <c r="I1099" s="259"/>
      <c r="J1099" s="255"/>
      <c r="K1099" s="255"/>
      <c r="L1099" s="260"/>
      <c r="M1099" s="261"/>
      <c r="N1099" s="262"/>
      <c r="O1099" s="262"/>
      <c r="P1099" s="262"/>
      <c r="Q1099" s="262"/>
      <c r="R1099" s="262"/>
      <c r="S1099" s="262"/>
      <c r="T1099" s="263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4" t="s">
        <v>153</v>
      </c>
      <c r="AU1099" s="264" t="s">
        <v>151</v>
      </c>
      <c r="AV1099" s="15" t="s">
        <v>150</v>
      </c>
      <c r="AW1099" s="15" t="s">
        <v>32</v>
      </c>
      <c r="AX1099" s="15" t="s">
        <v>85</v>
      </c>
      <c r="AY1099" s="264" t="s">
        <v>142</v>
      </c>
    </row>
    <row r="1100" s="2" customFormat="1" ht="24.15" customHeight="1">
      <c r="A1100" s="39"/>
      <c r="B1100" s="40"/>
      <c r="C1100" s="219" t="s">
        <v>1183</v>
      </c>
      <c r="D1100" s="219" t="s">
        <v>145</v>
      </c>
      <c r="E1100" s="220" t="s">
        <v>1184</v>
      </c>
      <c r="F1100" s="221" t="s">
        <v>1185</v>
      </c>
      <c r="G1100" s="222" t="s">
        <v>148</v>
      </c>
      <c r="H1100" s="223">
        <v>841.66999999999996</v>
      </c>
      <c r="I1100" s="224"/>
      <c r="J1100" s="225">
        <f>ROUND(I1100*H1100,2)</f>
        <v>0</v>
      </c>
      <c r="K1100" s="221" t="s">
        <v>149</v>
      </c>
      <c r="L1100" s="45"/>
      <c r="M1100" s="226" t="s">
        <v>1</v>
      </c>
      <c r="N1100" s="227" t="s">
        <v>43</v>
      </c>
      <c r="O1100" s="92"/>
      <c r="P1100" s="228">
        <f>O1100*H1100</f>
        <v>0</v>
      </c>
      <c r="Q1100" s="228">
        <v>0</v>
      </c>
      <c r="R1100" s="228">
        <f>Q1100*H1100</f>
        <v>0</v>
      </c>
      <c r="S1100" s="228">
        <v>0.0030000000000000001</v>
      </c>
      <c r="T1100" s="229">
        <f>S1100*H1100</f>
        <v>2.52501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30" t="s">
        <v>242</v>
      </c>
      <c r="AT1100" s="230" t="s">
        <v>145</v>
      </c>
      <c r="AU1100" s="230" t="s">
        <v>151</v>
      </c>
      <c r="AY1100" s="18" t="s">
        <v>142</v>
      </c>
      <c r="BE1100" s="231">
        <f>IF(N1100="základní",J1100,0)</f>
        <v>0</v>
      </c>
      <c r="BF1100" s="231">
        <f>IF(N1100="snížená",J1100,0)</f>
        <v>0</v>
      </c>
      <c r="BG1100" s="231">
        <f>IF(N1100="zákl. přenesená",J1100,0)</f>
        <v>0</v>
      </c>
      <c r="BH1100" s="231">
        <f>IF(N1100="sníž. přenesená",J1100,0)</f>
        <v>0</v>
      </c>
      <c r="BI1100" s="231">
        <f>IF(N1100="nulová",J1100,0)</f>
        <v>0</v>
      </c>
      <c r="BJ1100" s="18" t="s">
        <v>151</v>
      </c>
      <c r="BK1100" s="231">
        <f>ROUND(I1100*H1100,2)</f>
        <v>0</v>
      </c>
      <c r="BL1100" s="18" t="s">
        <v>242</v>
      </c>
      <c r="BM1100" s="230" t="s">
        <v>1186</v>
      </c>
    </row>
    <row r="1101" s="13" customFormat="1">
      <c r="A1101" s="13"/>
      <c r="B1101" s="232"/>
      <c r="C1101" s="233"/>
      <c r="D1101" s="234" t="s">
        <v>153</v>
      </c>
      <c r="E1101" s="235" t="s">
        <v>1</v>
      </c>
      <c r="F1101" s="236" t="s">
        <v>163</v>
      </c>
      <c r="G1101" s="233"/>
      <c r="H1101" s="235" t="s">
        <v>1</v>
      </c>
      <c r="I1101" s="237"/>
      <c r="J1101" s="233"/>
      <c r="K1101" s="233"/>
      <c r="L1101" s="238"/>
      <c r="M1101" s="239"/>
      <c r="N1101" s="240"/>
      <c r="O1101" s="240"/>
      <c r="P1101" s="240"/>
      <c r="Q1101" s="240"/>
      <c r="R1101" s="240"/>
      <c r="S1101" s="240"/>
      <c r="T1101" s="24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2" t="s">
        <v>153</v>
      </c>
      <c r="AU1101" s="242" t="s">
        <v>151</v>
      </c>
      <c r="AV1101" s="13" t="s">
        <v>85</v>
      </c>
      <c r="AW1101" s="13" t="s">
        <v>32</v>
      </c>
      <c r="AX1101" s="13" t="s">
        <v>77</v>
      </c>
      <c r="AY1101" s="242" t="s">
        <v>142</v>
      </c>
    </row>
    <row r="1102" s="14" customFormat="1">
      <c r="A1102" s="14"/>
      <c r="B1102" s="243"/>
      <c r="C1102" s="244"/>
      <c r="D1102" s="234" t="s">
        <v>153</v>
      </c>
      <c r="E1102" s="245" t="s">
        <v>1</v>
      </c>
      <c r="F1102" s="246" t="s">
        <v>1187</v>
      </c>
      <c r="G1102" s="244"/>
      <c r="H1102" s="247">
        <v>132.66999999999999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153</v>
      </c>
      <c r="AU1102" s="253" t="s">
        <v>151</v>
      </c>
      <c r="AV1102" s="14" t="s">
        <v>151</v>
      </c>
      <c r="AW1102" s="14" t="s">
        <v>32</v>
      </c>
      <c r="AX1102" s="14" t="s">
        <v>77</v>
      </c>
      <c r="AY1102" s="253" t="s">
        <v>142</v>
      </c>
    </row>
    <row r="1103" s="16" customFormat="1">
      <c r="A1103" s="16"/>
      <c r="B1103" s="265"/>
      <c r="C1103" s="266"/>
      <c r="D1103" s="234" t="s">
        <v>153</v>
      </c>
      <c r="E1103" s="267" t="s">
        <v>1</v>
      </c>
      <c r="F1103" s="268" t="s">
        <v>327</v>
      </c>
      <c r="G1103" s="266"/>
      <c r="H1103" s="269">
        <v>132.66999999999999</v>
      </c>
      <c r="I1103" s="270"/>
      <c r="J1103" s="266"/>
      <c r="K1103" s="266"/>
      <c r="L1103" s="271"/>
      <c r="M1103" s="272"/>
      <c r="N1103" s="273"/>
      <c r="O1103" s="273"/>
      <c r="P1103" s="273"/>
      <c r="Q1103" s="273"/>
      <c r="R1103" s="273"/>
      <c r="S1103" s="273"/>
      <c r="T1103" s="274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75" t="s">
        <v>153</v>
      </c>
      <c r="AU1103" s="275" t="s">
        <v>151</v>
      </c>
      <c r="AV1103" s="16" t="s">
        <v>143</v>
      </c>
      <c r="AW1103" s="16" t="s">
        <v>32</v>
      </c>
      <c r="AX1103" s="16" t="s">
        <v>77</v>
      </c>
      <c r="AY1103" s="275" t="s">
        <v>142</v>
      </c>
    </row>
    <row r="1104" s="13" customFormat="1">
      <c r="A1104" s="13"/>
      <c r="B1104" s="232"/>
      <c r="C1104" s="233"/>
      <c r="D1104" s="234" t="s">
        <v>153</v>
      </c>
      <c r="E1104" s="235" t="s">
        <v>1</v>
      </c>
      <c r="F1104" s="236" t="s">
        <v>165</v>
      </c>
      <c r="G1104" s="233"/>
      <c r="H1104" s="235" t="s">
        <v>1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2" t="s">
        <v>153</v>
      </c>
      <c r="AU1104" s="242" t="s">
        <v>151</v>
      </c>
      <c r="AV1104" s="13" t="s">
        <v>85</v>
      </c>
      <c r="AW1104" s="13" t="s">
        <v>32</v>
      </c>
      <c r="AX1104" s="13" t="s">
        <v>77</v>
      </c>
      <c r="AY1104" s="242" t="s">
        <v>142</v>
      </c>
    </row>
    <row r="1105" s="14" customFormat="1">
      <c r="A1105" s="14"/>
      <c r="B1105" s="243"/>
      <c r="C1105" s="244"/>
      <c r="D1105" s="234" t="s">
        <v>153</v>
      </c>
      <c r="E1105" s="245" t="s">
        <v>1</v>
      </c>
      <c r="F1105" s="246" t="s">
        <v>1171</v>
      </c>
      <c r="G1105" s="244"/>
      <c r="H1105" s="247">
        <v>348.67000000000002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153</v>
      </c>
      <c r="AU1105" s="253" t="s">
        <v>151</v>
      </c>
      <c r="AV1105" s="14" t="s">
        <v>151</v>
      </c>
      <c r="AW1105" s="14" t="s">
        <v>32</v>
      </c>
      <c r="AX1105" s="14" t="s">
        <v>77</v>
      </c>
      <c r="AY1105" s="253" t="s">
        <v>142</v>
      </c>
    </row>
    <row r="1106" s="14" customFormat="1">
      <c r="A1106" s="14"/>
      <c r="B1106" s="243"/>
      <c r="C1106" s="244"/>
      <c r="D1106" s="234" t="s">
        <v>153</v>
      </c>
      <c r="E1106" s="245" t="s">
        <v>1</v>
      </c>
      <c r="F1106" s="246" t="s">
        <v>1188</v>
      </c>
      <c r="G1106" s="244"/>
      <c r="H1106" s="247">
        <v>292.37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3" t="s">
        <v>153</v>
      </c>
      <c r="AU1106" s="253" t="s">
        <v>151</v>
      </c>
      <c r="AV1106" s="14" t="s">
        <v>151</v>
      </c>
      <c r="AW1106" s="14" t="s">
        <v>32</v>
      </c>
      <c r="AX1106" s="14" t="s">
        <v>77</v>
      </c>
      <c r="AY1106" s="253" t="s">
        <v>142</v>
      </c>
    </row>
    <row r="1107" s="16" customFormat="1">
      <c r="A1107" s="16"/>
      <c r="B1107" s="265"/>
      <c r="C1107" s="266"/>
      <c r="D1107" s="234" t="s">
        <v>153</v>
      </c>
      <c r="E1107" s="267" t="s">
        <v>1</v>
      </c>
      <c r="F1107" s="268" t="s">
        <v>327</v>
      </c>
      <c r="G1107" s="266"/>
      <c r="H1107" s="269">
        <v>641.03999999999996</v>
      </c>
      <c r="I1107" s="270"/>
      <c r="J1107" s="266"/>
      <c r="K1107" s="266"/>
      <c r="L1107" s="271"/>
      <c r="M1107" s="272"/>
      <c r="N1107" s="273"/>
      <c r="O1107" s="273"/>
      <c r="P1107" s="273"/>
      <c r="Q1107" s="273"/>
      <c r="R1107" s="273"/>
      <c r="S1107" s="273"/>
      <c r="T1107" s="274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75" t="s">
        <v>153</v>
      </c>
      <c r="AU1107" s="275" t="s">
        <v>151</v>
      </c>
      <c r="AV1107" s="16" t="s">
        <v>143</v>
      </c>
      <c r="AW1107" s="16" t="s">
        <v>32</v>
      </c>
      <c r="AX1107" s="16" t="s">
        <v>77</v>
      </c>
      <c r="AY1107" s="275" t="s">
        <v>142</v>
      </c>
    </row>
    <row r="1108" s="13" customFormat="1">
      <c r="A1108" s="13"/>
      <c r="B1108" s="232"/>
      <c r="C1108" s="233"/>
      <c r="D1108" s="234" t="s">
        <v>153</v>
      </c>
      <c r="E1108" s="235" t="s">
        <v>1</v>
      </c>
      <c r="F1108" s="236" t="s">
        <v>208</v>
      </c>
      <c r="G1108" s="233"/>
      <c r="H1108" s="235" t="s">
        <v>1</v>
      </c>
      <c r="I1108" s="237"/>
      <c r="J1108" s="233"/>
      <c r="K1108" s="233"/>
      <c r="L1108" s="238"/>
      <c r="M1108" s="239"/>
      <c r="N1108" s="240"/>
      <c r="O1108" s="240"/>
      <c r="P1108" s="240"/>
      <c r="Q1108" s="240"/>
      <c r="R1108" s="240"/>
      <c r="S1108" s="240"/>
      <c r="T1108" s="24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2" t="s">
        <v>153</v>
      </c>
      <c r="AU1108" s="242" t="s">
        <v>151</v>
      </c>
      <c r="AV1108" s="13" t="s">
        <v>85</v>
      </c>
      <c r="AW1108" s="13" t="s">
        <v>32</v>
      </c>
      <c r="AX1108" s="13" t="s">
        <v>77</v>
      </c>
      <c r="AY1108" s="242" t="s">
        <v>142</v>
      </c>
    </row>
    <row r="1109" s="14" customFormat="1">
      <c r="A1109" s="14"/>
      <c r="B1109" s="243"/>
      <c r="C1109" s="244"/>
      <c r="D1109" s="234" t="s">
        <v>153</v>
      </c>
      <c r="E1109" s="245" t="s">
        <v>1</v>
      </c>
      <c r="F1109" s="246" t="s">
        <v>1189</v>
      </c>
      <c r="G1109" s="244"/>
      <c r="H1109" s="247">
        <v>67.959999999999994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153</v>
      </c>
      <c r="AU1109" s="253" t="s">
        <v>151</v>
      </c>
      <c r="AV1109" s="14" t="s">
        <v>151</v>
      </c>
      <c r="AW1109" s="14" t="s">
        <v>32</v>
      </c>
      <c r="AX1109" s="14" t="s">
        <v>77</v>
      </c>
      <c r="AY1109" s="253" t="s">
        <v>142</v>
      </c>
    </row>
    <row r="1110" s="16" customFormat="1">
      <c r="A1110" s="16"/>
      <c r="B1110" s="265"/>
      <c r="C1110" s="266"/>
      <c r="D1110" s="234" t="s">
        <v>153</v>
      </c>
      <c r="E1110" s="267" t="s">
        <v>1</v>
      </c>
      <c r="F1110" s="268" t="s">
        <v>327</v>
      </c>
      <c r="G1110" s="266"/>
      <c r="H1110" s="269">
        <v>67.959999999999994</v>
      </c>
      <c r="I1110" s="270"/>
      <c r="J1110" s="266"/>
      <c r="K1110" s="266"/>
      <c r="L1110" s="271"/>
      <c r="M1110" s="272"/>
      <c r="N1110" s="273"/>
      <c r="O1110" s="273"/>
      <c r="P1110" s="273"/>
      <c r="Q1110" s="273"/>
      <c r="R1110" s="273"/>
      <c r="S1110" s="273"/>
      <c r="T1110" s="274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T1110" s="275" t="s">
        <v>153</v>
      </c>
      <c r="AU1110" s="275" t="s">
        <v>151</v>
      </c>
      <c r="AV1110" s="16" t="s">
        <v>143</v>
      </c>
      <c r="AW1110" s="16" t="s">
        <v>32</v>
      </c>
      <c r="AX1110" s="16" t="s">
        <v>77</v>
      </c>
      <c r="AY1110" s="275" t="s">
        <v>142</v>
      </c>
    </row>
    <row r="1111" s="15" customFormat="1">
      <c r="A1111" s="15"/>
      <c r="B1111" s="254"/>
      <c r="C1111" s="255"/>
      <c r="D1111" s="234" t="s">
        <v>153</v>
      </c>
      <c r="E1111" s="256" t="s">
        <v>1</v>
      </c>
      <c r="F1111" s="257" t="s">
        <v>158</v>
      </c>
      <c r="G1111" s="255"/>
      <c r="H1111" s="258">
        <v>841.66999999999996</v>
      </c>
      <c r="I1111" s="259"/>
      <c r="J1111" s="255"/>
      <c r="K1111" s="255"/>
      <c r="L1111" s="260"/>
      <c r="M1111" s="261"/>
      <c r="N1111" s="262"/>
      <c r="O1111" s="262"/>
      <c r="P1111" s="262"/>
      <c r="Q1111" s="262"/>
      <c r="R1111" s="262"/>
      <c r="S1111" s="262"/>
      <c r="T1111" s="263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64" t="s">
        <v>153</v>
      </c>
      <c r="AU1111" s="264" t="s">
        <v>151</v>
      </c>
      <c r="AV1111" s="15" t="s">
        <v>150</v>
      </c>
      <c r="AW1111" s="15" t="s">
        <v>32</v>
      </c>
      <c r="AX1111" s="15" t="s">
        <v>85</v>
      </c>
      <c r="AY1111" s="264" t="s">
        <v>142</v>
      </c>
    </row>
    <row r="1112" s="2" customFormat="1" ht="16.5" customHeight="1">
      <c r="A1112" s="39"/>
      <c r="B1112" s="40"/>
      <c r="C1112" s="219" t="s">
        <v>1190</v>
      </c>
      <c r="D1112" s="219" t="s">
        <v>145</v>
      </c>
      <c r="E1112" s="220" t="s">
        <v>1191</v>
      </c>
      <c r="F1112" s="221" t="s">
        <v>1192</v>
      </c>
      <c r="G1112" s="222" t="s">
        <v>148</v>
      </c>
      <c r="H1112" s="223">
        <v>49.380000000000003</v>
      </c>
      <c r="I1112" s="224"/>
      <c r="J1112" s="225">
        <f>ROUND(I1112*H1112,2)</f>
        <v>0</v>
      </c>
      <c r="K1112" s="221" t="s">
        <v>149</v>
      </c>
      <c r="L1112" s="45"/>
      <c r="M1112" s="226" t="s">
        <v>1</v>
      </c>
      <c r="N1112" s="227" t="s">
        <v>43</v>
      </c>
      <c r="O1112" s="92"/>
      <c r="P1112" s="228">
        <f>O1112*H1112</f>
        <v>0</v>
      </c>
      <c r="Q1112" s="228">
        <v>0.00050000000000000001</v>
      </c>
      <c r="R1112" s="228">
        <f>Q1112*H1112</f>
        <v>0.02469</v>
      </c>
      <c r="S1112" s="228">
        <v>0</v>
      </c>
      <c r="T1112" s="229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30" t="s">
        <v>242</v>
      </c>
      <c r="AT1112" s="230" t="s">
        <v>145</v>
      </c>
      <c r="AU1112" s="230" t="s">
        <v>151</v>
      </c>
      <c r="AY1112" s="18" t="s">
        <v>142</v>
      </c>
      <c r="BE1112" s="231">
        <f>IF(N1112="základní",J1112,0)</f>
        <v>0</v>
      </c>
      <c r="BF1112" s="231">
        <f>IF(N1112="snížená",J1112,0)</f>
        <v>0</v>
      </c>
      <c r="BG1112" s="231">
        <f>IF(N1112="zákl. přenesená",J1112,0)</f>
        <v>0</v>
      </c>
      <c r="BH1112" s="231">
        <f>IF(N1112="sníž. přenesená",J1112,0)</f>
        <v>0</v>
      </c>
      <c r="BI1112" s="231">
        <f>IF(N1112="nulová",J1112,0)</f>
        <v>0</v>
      </c>
      <c r="BJ1112" s="18" t="s">
        <v>151</v>
      </c>
      <c r="BK1112" s="231">
        <f>ROUND(I1112*H1112,2)</f>
        <v>0</v>
      </c>
      <c r="BL1112" s="18" t="s">
        <v>242</v>
      </c>
      <c r="BM1112" s="230" t="s">
        <v>1193</v>
      </c>
    </row>
    <row r="1113" s="13" customFormat="1">
      <c r="A1113" s="13"/>
      <c r="B1113" s="232"/>
      <c r="C1113" s="233"/>
      <c r="D1113" s="234" t="s">
        <v>153</v>
      </c>
      <c r="E1113" s="235" t="s">
        <v>1</v>
      </c>
      <c r="F1113" s="236" t="s">
        <v>735</v>
      </c>
      <c r="G1113" s="233"/>
      <c r="H1113" s="235" t="s">
        <v>1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2" t="s">
        <v>153</v>
      </c>
      <c r="AU1113" s="242" t="s">
        <v>151</v>
      </c>
      <c r="AV1113" s="13" t="s">
        <v>85</v>
      </c>
      <c r="AW1113" s="13" t="s">
        <v>32</v>
      </c>
      <c r="AX1113" s="13" t="s">
        <v>77</v>
      </c>
      <c r="AY1113" s="242" t="s">
        <v>142</v>
      </c>
    </row>
    <row r="1114" s="14" customFormat="1">
      <c r="A1114" s="14"/>
      <c r="B1114" s="243"/>
      <c r="C1114" s="244"/>
      <c r="D1114" s="234" t="s">
        <v>153</v>
      </c>
      <c r="E1114" s="245" t="s">
        <v>1</v>
      </c>
      <c r="F1114" s="246" t="s">
        <v>1173</v>
      </c>
      <c r="G1114" s="244"/>
      <c r="H1114" s="247">
        <v>49.380000000000003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153</v>
      </c>
      <c r="AU1114" s="253" t="s">
        <v>151</v>
      </c>
      <c r="AV1114" s="14" t="s">
        <v>151</v>
      </c>
      <c r="AW1114" s="14" t="s">
        <v>32</v>
      </c>
      <c r="AX1114" s="14" t="s">
        <v>85</v>
      </c>
      <c r="AY1114" s="253" t="s">
        <v>142</v>
      </c>
    </row>
    <row r="1115" s="2" customFormat="1" ht="37.8" customHeight="1">
      <c r="A1115" s="39"/>
      <c r="B1115" s="40"/>
      <c r="C1115" s="276" t="s">
        <v>1194</v>
      </c>
      <c r="D1115" s="276" t="s">
        <v>384</v>
      </c>
      <c r="E1115" s="277" t="s">
        <v>1195</v>
      </c>
      <c r="F1115" s="278" t="s">
        <v>1196</v>
      </c>
      <c r="G1115" s="279" t="s">
        <v>148</v>
      </c>
      <c r="H1115" s="280">
        <v>54.317999999999998</v>
      </c>
      <c r="I1115" s="281"/>
      <c r="J1115" s="282">
        <f>ROUND(I1115*H1115,2)</f>
        <v>0</v>
      </c>
      <c r="K1115" s="278" t="s">
        <v>149</v>
      </c>
      <c r="L1115" s="283"/>
      <c r="M1115" s="284" t="s">
        <v>1</v>
      </c>
      <c r="N1115" s="285" t="s">
        <v>43</v>
      </c>
      <c r="O1115" s="92"/>
      <c r="P1115" s="228">
        <f>O1115*H1115</f>
        <v>0</v>
      </c>
      <c r="Q1115" s="228">
        <v>0.00132</v>
      </c>
      <c r="R1115" s="228">
        <f>Q1115*H1115</f>
        <v>0.071699760000000001</v>
      </c>
      <c r="S1115" s="228">
        <v>0</v>
      </c>
      <c r="T1115" s="229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0" t="s">
        <v>408</v>
      </c>
      <c r="AT1115" s="230" t="s">
        <v>384</v>
      </c>
      <c r="AU1115" s="230" t="s">
        <v>151</v>
      </c>
      <c r="AY1115" s="18" t="s">
        <v>142</v>
      </c>
      <c r="BE1115" s="231">
        <f>IF(N1115="základní",J1115,0)</f>
        <v>0</v>
      </c>
      <c r="BF1115" s="231">
        <f>IF(N1115="snížená",J1115,0)</f>
        <v>0</v>
      </c>
      <c r="BG1115" s="231">
        <f>IF(N1115="zákl. přenesená",J1115,0)</f>
        <v>0</v>
      </c>
      <c r="BH1115" s="231">
        <f>IF(N1115="sníž. přenesená",J1115,0)</f>
        <v>0</v>
      </c>
      <c r="BI1115" s="231">
        <f>IF(N1115="nulová",J1115,0)</f>
        <v>0</v>
      </c>
      <c r="BJ1115" s="18" t="s">
        <v>151</v>
      </c>
      <c r="BK1115" s="231">
        <f>ROUND(I1115*H1115,2)</f>
        <v>0</v>
      </c>
      <c r="BL1115" s="18" t="s">
        <v>242</v>
      </c>
      <c r="BM1115" s="230" t="s">
        <v>1197</v>
      </c>
    </row>
    <row r="1116" s="14" customFormat="1">
      <c r="A1116" s="14"/>
      <c r="B1116" s="243"/>
      <c r="C1116" s="244"/>
      <c r="D1116" s="234" t="s">
        <v>153</v>
      </c>
      <c r="E1116" s="244"/>
      <c r="F1116" s="246" t="s">
        <v>1198</v>
      </c>
      <c r="G1116" s="244"/>
      <c r="H1116" s="247">
        <v>54.317999999999998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153</v>
      </c>
      <c r="AU1116" s="253" t="s">
        <v>151</v>
      </c>
      <c r="AV1116" s="14" t="s">
        <v>151</v>
      </c>
      <c r="AW1116" s="14" t="s">
        <v>4</v>
      </c>
      <c r="AX1116" s="14" t="s">
        <v>85</v>
      </c>
      <c r="AY1116" s="253" t="s">
        <v>142</v>
      </c>
    </row>
    <row r="1117" s="2" customFormat="1" ht="16.5" customHeight="1">
      <c r="A1117" s="39"/>
      <c r="B1117" s="40"/>
      <c r="C1117" s="219" t="s">
        <v>1199</v>
      </c>
      <c r="D1117" s="219" t="s">
        <v>145</v>
      </c>
      <c r="E1117" s="220" t="s">
        <v>1200</v>
      </c>
      <c r="F1117" s="221" t="s">
        <v>1201</v>
      </c>
      <c r="G1117" s="222" t="s">
        <v>148</v>
      </c>
      <c r="H1117" s="223">
        <v>868.13999999999999</v>
      </c>
      <c r="I1117" s="224"/>
      <c r="J1117" s="225">
        <f>ROUND(I1117*H1117,2)</f>
        <v>0</v>
      </c>
      <c r="K1117" s="221" t="s">
        <v>149</v>
      </c>
      <c r="L1117" s="45"/>
      <c r="M1117" s="226" t="s">
        <v>1</v>
      </c>
      <c r="N1117" s="227" t="s">
        <v>43</v>
      </c>
      <c r="O1117" s="92"/>
      <c r="P1117" s="228">
        <f>O1117*H1117</f>
        <v>0</v>
      </c>
      <c r="Q1117" s="228">
        <v>0.00029999999999999997</v>
      </c>
      <c r="R1117" s="228">
        <f>Q1117*H1117</f>
        <v>0.26044199999999995</v>
      </c>
      <c r="S1117" s="228">
        <v>0</v>
      </c>
      <c r="T1117" s="229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30" t="s">
        <v>242</v>
      </c>
      <c r="AT1117" s="230" t="s">
        <v>145</v>
      </c>
      <c r="AU1117" s="230" t="s">
        <v>151</v>
      </c>
      <c r="AY1117" s="18" t="s">
        <v>142</v>
      </c>
      <c r="BE1117" s="231">
        <f>IF(N1117="základní",J1117,0)</f>
        <v>0</v>
      </c>
      <c r="BF1117" s="231">
        <f>IF(N1117="snížená",J1117,0)</f>
        <v>0</v>
      </c>
      <c r="BG1117" s="231">
        <f>IF(N1117="zákl. přenesená",J1117,0)</f>
        <v>0</v>
      </c>
      <c r="BH1117" s="231">
        <f>IF(N1117="sníž. přenesená",J1117,0)</f>
        <v>0</v>
      </c>
      <c r="BI1117" s="231">
        <f>IF(N1117="nulová",J1117,0)</f>
        <v>0</v>
      </c>
      <c r="BJ1117" s="18" t="s">
        <v>151</v>
      </c>
      <c r="BK1117" s="231">
        <f>ROUND(I1117*H1117,2)</f>
        <v>0</v>
      </c>
      <c r="BL1117" s="18" t="s">
        <v>242</v>
      </c>
      <c r="BM1117" s="230" t="s">
        <v>1202</v>
      </c>
    </row>
    <row r="1118" s="13" customFormat="1">
      <c r="A1118" s="13"/>
      <c r="B1118" s="232"/>
      <c r="C1118" s="233"/>
      <c r="D1118" s="234" t="s">
        <v>153</v>
      </c>
      <c r="E1118" s="235" t="s">
        <v>1</v>
      </c>
      <c r="F1118" s="236" t="s">
        <v>163</v>
      </c>
      <c r="G1118" s="233"/>
      <c r="H1118" s="235" t="s">
        <v>1</v>
      </c>
      <c r="I1118" s="237"/>
      <c r="J1118" s="233"/>
      <c r="K1118" s="233"/>
      <c r="L1118" s="238"/>
      <c r="M1118" s="239"/>
      <c r="N1118" s="240"/>
      <c r="O1118" s="240"/>
      <c r="P1118" s="240"/>
      <c r="Q1118" s="240"/>
      <c r="R1118" s="240"/>
      <c r="S1118" s="240"/>
      <c r="T1118" s="24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2" t="s">
        <v>153</v>
      </c>
      <c r="AU1118" s="242" t="s">
        <v>151</v>
      </c>
      <c r="AV1118" s="13" t="s">
        <v>85</v>
      </c>
      <c r="AW1118" s="13" t="s">
        <v>32</v>
      </c>
      <c r="AX1118" s="13" t="s">
        <v>77</v>
      </c>
      <c r="AY1118" s="242" t="s">
        <v>142</v>
      </c>
    </row>
    <row r="1119" s="14" customFormat="1">
      <c r="A1119" s="14"/>
      <c r="B1119" s="243"/>
      <c r="C1119" s="244"/>
      <c r="D1119" s="234" t="s">
        <v>153</v>
      </c>
      <c r="E1119" s="245" t="s">
        <v>1</v>
      </c>
      <c r="F1119" s="246" t="s">
        <v>1170</v>
      </c>
      <c r="G1119" s="244"/>
      <c r="H1119" s="247">
        <v>267.55000000000001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153</v>
      </c>
      <c r="AU1119" s="253" t="s">
        <v>151</v>
      </c>
      <c r="AV1119" s="14" t="s">
        <v>151</v>
      </c>
      <c r="AW1119" s="14" t="s">
        <v>32</v>
      </c>
      <c r="AX1119" s="14" t="s">
        <v>77</v>
      </c>
      <c r="AY1119" s="253" t="s">
        <v>142</v>
      </c>
    </row>
    <row r="1120" s="13" customFormat="1">
      <c r="A1120" s="13"/>
      <c r="B1120" s="232"/>
      <c r="C1120" s="233"/>
      <c r="D1120" s="234" t="s">
        <v>153</v>
      </c>
      <c r="E1120" s="235" t="s">
        <v>1</v>
      </c>
      <c r="F1120" s="236" t="s">
        <v>165</v>
      </c>
      <c r="G1120" s="233"/>
      <c r="H1120" s="235" t="s">
        <v>1</v>
      </c>
      <c r="I1120" s="237"/>
      <c r="J1120" s="233"/>
      <c r="K1120" s="233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153</v>
      </c>
      <c r="AU1120" s="242" t="s">
        <v>151</v>
      </c>
      <c r="AV1120" s="13" t="s">
        <v>85</v>
      </c>
      <c r="AW1120" s="13" t="s">
        <v>32</v>
      </c>
      <c r="AX1120" s="13" t="s">
        <v>77</v>
      </c>
      <c r="AY1120" s="242" t="s">
        <v>142</v>
      </c>
    </row>
    <row r="1121" s="14" customFormat="1">
      <c r="A1121" s="14"/>
      <c r="B1121" s="243"/>
      <c r="C1121" s="244"/>
      <c r="D1121" s="234" t="s">
        <v>153</v>
      </c>
      <c r="E1121" s="245" t="s">
        <v>1</v>
      </c>
      <c r="F1121" s="246" t="s">
        <v>1171</v>
      </c>
      <c r="G1121" s="244"/>
      <c r="H1121" s="247">
        <v>348.67000000000002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153</v>
      </c>
      <c r="AU1121" s="253" t="s">
        <v>151</v>
      </c>
      <c r="AV1121" s="14" t="s">
        <v>151</v>
      </c>
      <c r="AW1121" s="14" t="s">
        <v>32</v>
      </c>
      <c r="AX1121" s="14" t="s">
        <v>77</v>
      </c>
      <c r="AY1121" s="253" t="s">
        <v>142</v>
      </c>
    </row>
    <row r="1122" s="14" customFormat="1">
      <c r="A1122" s="14"/>
      <c r="B1122" s="243"/>
      <c r="C1122" s="244"/>
      <c r="D1122" s="234" t="s">
        <v>153</v>
      </c>
      <c r="E1122" s="245" t="s">
        <v>1</v>
      </c>
      <c r="F1122" s="246" t="s">
        <v>1172</v>
      </c>
      <c r="G1122" s="244"/>
      <c r="H1122" s="247">
        <v>181.31999999999999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153</v>
      </c>
      <c r="AU1122" s="253" t="s">
        <v>151</v>
      </c>
      <c r="AV1122" s="14" t="s">
        <v>151</v>
      </c>
      <c r="AW1122" s="14" t="s">
        <v>32</v>
      </c>
      <c r="AX1122" s="14" t="s">
        <v>77</v>
      </c>
      <c r="AY1122" s="253" t="s">
        <v>142</v>
      </c>
    </row>
    <row r="1123" s="13" customFormat="1">
      <c r="A1123" s="13"/>
      <c r="B1123" s="232"/>
      <c r="C1123" s="233"/>
      <c r="D1123" s="234" t="s">
        <v>153</v>
      </c>
      <c r="E1123" s="235" t="s">
        <v>1</v>
      </c>
      <c r="F1123" s="236" t="s">
        <v>208</v>
      </c>
      <c r="G1123" s="233"/>
      <c r="H1123" s="235" t="s">
        <v>1</v>
      </c>
      <c r="I1123" s="237"/>
      <c r="J1123" s="233"/>
      <c r="K1123" s="233"/>
      <c r="L1123" s="238"/>
      <c r="M1123" s="239"/>
      <c r="N1123" s="240"/>
      <c r="O1123" s="240"/>
      <c r="P1123" s="240"/>
      <c r="Q1123" s="240"/>
      <c r="R1123" s="240"/>
      <c r="S1123" s="240"/>
      <c r="T1123" s="24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2" t="s">
        <v>153</v>
      </c>
      <c r="AU1123" s="242" t="s">
        <v>151</v>
      </c>
      <c r="AV1123" s="13" t="s">
        <v>85</v>
      </c>
      <c r="AW1123" s="13" t="s">
        <v>32</v>
      </c>
      <c r="AX1123" s="13" t="s">
        <v>77</v>
      </c>
      <c r="AY1123" s="242" t="s">
        <v>142</v>
      </c>
    </row>
    <row r="1124" s="14" customFormat="1">
      <c r="A1124" s="14"/>
      <c r="B1124" s="243"/>
      <c r="C1124" s="244"/>
      <c r="D1124" s="234" t="s">
        <v>153</v>
      </c>
      <c r="E1124" s="245" t="s">
        <v>1</v>
      </c>
      <c r="F1124" s="246" t="s">
        <v>1174</v>
      </c>
      <c r="G1124" s="244"/>
      <c r="H1124" s="247">
        <v>70.599999999999994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153</v>
      </c>
      <c r="AU1124" s="253" t="s">
        <v>151</v>
      </c>
      <c r="AV1124" s="14" t="s">
        <v>151</v>
      </c>
      <c r="AW1124" s="14" t="s">
        <v>32</v>
      </c>
      <c r="AX1124" s="14" t="s">
        <v>77</v>
      </c>
      <c r="AY1124" s="253" t="s">
        <v>142</v>
      </c>
    </row>
    <row r="1125" s="15" customFormat="1">
      <c r="A1125" s="15"/>
      <c r="B1125" s="254"/>
      <c r="C1125" s="255"/>
      <c r="D1125" s="234" t="s">
        <v>153</v>
      </c>
      <c r="E1125" s="256" t="s">
        <v>1</v>
      </c>
      <c r="F1125" s="257" t="s">
        <v>158</v>
      </c>
      <c r="G1125" s="255"/>
      <c r="H1125" s="258">
        <v>868.13999999999999</v>
      </c>
      <c r="I1125" s="259"/>
      <c r="J1125" s="255"/>
      <c r="K1125" s="255"/>
      <c r="L1125" s="260"/>
      <c r="M1125" s="261"/>
      <c r="N1125" s="262"/>
      <c r="O1125" s="262"/>
      <c r="P1125" s="262"/>
      <c r="Q1125" s="262"/>
      <c r="R1125" s="262"/>
      <c r="S1125" s="262"/>
      <c r="T1125" s="263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4" t="s">
        <v>153</v>
      </c>
      <c r="AU1125" s="264" t="s">
        <v>151</v>
      </c>
      <c r="AV1125" s="15" t="s">
        <v>150</v>
      </c>
      <c r="AW1125" s="15" t="s">
        <v>32</v>
      </c>
      <c r="AX1125" s="15" t="s">
        <v>85</v>
      </c>
      <c r="AY1125" s="264" t="s">
        <v>142</v>
      </c>
    </row>
    <row r="1126" s="2" customFormat="1" ht="24.15" customHeight="1">
      <c r="A1126" s="39"/>
      <c r="B1126" s="40"/>
      <c r="C1126" s="276" t="s">
        <v>1203</v>
      </c>
      <c r="D1126" s="276" t="s">
        <v>384</v>
      </c>
      <c r="E1126" s="277" t="s">
        <v>1204</v>
      </c>
      <c r="F1126" s="278" t="s">
        <v>1205</v>
      </c>
      <c r="G1126" s="279" t="s">
        <v>148</v>
      </c>
      <c r="H1126" s="280">
        <v>954.95399999999995</v>
      </c>
      <c r="I1126" s="281"/>
      <c r="J1126" s="282">
        <f>ROUND(I1126*H1126,2)</f>
        <v>0</v>
      </c>
      <c r="K1126" s="278" t="s">
        <v>149</v>
      </c>
      <c r="L1126" s="283"/>
      <c r="M1126" s="284" t="s">
        <v>1</v>
      </c>
      <c r="N1126" s="285" t="s">
        <v>43</v>
      </c>
      <c r="O1126" s="92"/>
      <c r="P1126" s="228">
        <f>O1126*H1126</f>
        <v>0</v>
      </c>
      <c r="Q1126" s="228">
        <v>0.002</v>
      </c>
      <c r="R1126" s="228">
        <f>Q1126*H1126</f>
        <v>1.9099079999999999</v>
      </c>
      <c r="S1126" s="228">
        <v>0</v>
      </c>
      <c r="T1126" s="229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0" t="s">
        <v>408</v>
      </c>
      <c r="AT1126" s="230" t="s">
        <v>384</v>
      </c>
      <c r="AU1126" s="230" t="s">
        <v>151</v>
      </c>
      <c r="AY1126" s="18" t="s">
        <v>142</v>
      </c>
      <c r="BE1126" s="231">
        <f>IF(N1126="základní",J1126,0)</f>
        <v>0</v>
      </c>
      <c r="BF1126" s="231">
        <f>IF(N1126="snížená",J1126,0)</f>
        <v>0</v>
      </c>
      <c r="BG1126" s="231">
        <f>IF(N1126="zákl. přenesená",J1126,0)</f>
        <v>0</v>
      </c>
      <c r="BH1126" s="231">
        <f>IF(N1126="sníž. přenesená",J1126,0)</f>
        <v>0</v>
      </c>
      <c r="BI1126" s="231">
        <f>IF(N1126="nulová",J1126,0)</f>
        <v>0</v>
      </c>
      <c r="BJ1126" s="18" t="s">
        <v>151</v>
      </c>
      <c r="BK1126" s="231">
        <f>ROUND(I1126*H1126,2)</f>
        <v>0</v>
      </c>
      <c r="BL1126" s="18" t="s">
        <v>242</v>
      </c>
      <c r="BM1126" s="230" t="s">
        <v>1206</v>
      </c>
    </row>
    <row r="1127" s="14" customFormat="1">
      <c r="A1127" s="14"/>
      <c r="B1127" s="243"/>
      <c r="C1127" s="244"/>
      <c r="D1127" s="234" t="s">
        <v>153</v>
      </c>
      <c r="E1127" s="244"/>
      <c r="F1127" s="246" t="s">
        <v>1207</v>
      </c>
      <c r="G1127" s="244"/>
      <c r="H1127" s="247">
        <v>954.95399999999995</v>
      </c>
      <c r="I1127" s="248"/>
      <c r="J1127" s="244"/>
      <c r="K1127" s="244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3" t="s">
        <v>153</v>
      </c>
      <c r="AU1127" s="253" t="s">
        <v>151</v>
      </c>
      <c r="AV1127" s="14" t="s">
        <v>151</v>
      </c>
      <c r="AW1127" s="14" t="s">
        <v>4</v>
      </c>
      <c r="AX1127" s="14" t="s">
        <v>85</v>
      </c>
      <c r="AY1127" s="253" t="s">
        <v>142</v>
      </c>
    </row>
    <row r="1128" s="2" customFormat="1" ht="21.75" customHeight="1">
      <c r="A1128" s="39"/>
      <c r="B1128" s="40"/>
      <c r="C1128" s="219" t="s">
        <v>1208</v>
      </c>
      <c r="D1128" s="219" t="s">
        <v>145</v>
      </c>
      <c r="E1128" s="220" t="s">
        <v>1209</v>
      </c>
      <c r="F1128" s="221" t="s">
        <v>1210</v>
      </c>
      <c r="G1128" s="222" t="s">
        <v>220</v>
      </c>
      <c r="H1128" s="223">
        <v>692.75999999999999</v>
      </c>
      <c r="I1128" s="224"/>
      <c r="J1128" s="225">
        <f>ROUND(I1128*H1128,2)</f>
        <v>0</v>
      </c>
      <c r="K1128" s="221" t="s">
        <v>149</v>
      </c>
      <c r="L1128" s="45"/>
      <c r="M1128" s="226" t="s">
        <v>1</v>
      </c>
      <c r="N1128" s="227" t="s">
        <v>43</v>
      </c>
      <c r="O1128" s="92"/>
      <c r="P1128" s="228">
        <f>O1128*H1128</f>
        <v>0</v>
      </c>
      <c r="Q1128" s="228">
        <v>0</v>
      </c>
      <c r="R1128" s="228">
        <f>Q1128*H1128</f>
        <v>0</v>
      </c>
      <c r="S1128" s="228">
        <v>0.00029999999999999997</v>
      </c>
      <c r="T1128" s="229">
        <f>S1128*H1128</f>
        <v>0.20782799999999999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30" t="s">
        <v>242</v>
      </c>
      <c r="AT1128" s="230" t="s">
        <v>145</v>
      </c>
      <c r="AU1128" s="230" t="s">
        <v>151</v>
      </c>
      <c r="AY1128" s="18" t="s">
        <v>142</v>
      </c>
      <c r="BE1128" s="231">
        <f>IF(N1128="základní",J1128,0)</f>
        <v>0</v>
      </c>
      <c r="BF1128" s="231">
        <f>IF(N1128="snížená",J1128,0)</f>
        <v>0</v>
      </c>
      <c r="BG1128" s="231">
        <f>IF(N1128="zákl. přenesená",J1128,0)</f>
        <v>0</v>
      </c>
      <c r="BH1128" s="231">
        <f>IF(N1128="sníž. přenesená",J1128,0)</f>
        <v>0</v>
      </c>
      <c r="BI1128" s="231">
        <f>IF(N1128="nulová",J1128,0)</f>
        <v>0</v>
      </c>
      <c r="BJ1128" s="18" t="s">
        <v>151</v>
      </c>
      <c r="BK1128" s="231">
        <f>ROUND(I1128*H1128,2)</f>
        <v>0</v>
      </c>
      <c r="BL1128" s="18" t="s">
        <v>242</v>
      </c>
      <c r="BM1128" s="230" t="s">
        <v>1211</v>
      </c>
    </row>
    <row r="1129" s="13" customFormat="1">
      <c r="A1129" s="13"/>
      <c r="B1129" s="232"/>
      <c r="C1129" s="233"/>
      <c r="D1129" s="234" t="s">
        <v>153</v>
      </c>
      <c r="E1129" s="235" t="s">
        <v>1</v>
      </c>
      <c r="F1129" s="236" t="s">
        <v>163</v>
      </c>
      <c r="G1129" s="233"/>
      <c r="H1129" s="235" t="s">
        <v>1</v>
      </c>
      <c r="I1129" s="237"/>
      <c r="J1129" s="233"/>
      <c r="K1129" s="233"/>
      <c r="L1129" s="238"/>
      <c r="M1129" s="239"/>
      <c r="N1129" s="240"/>
      <c r="O1129" s="240"/>
      <c r="P1129" s="240"/>
      <c r="Q1129" s="240"/>
      <c r="R1129" s="240"/>
      <c r="S1129" s="240"/>
      <c r="T1129" s="24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2" t="s">
        <v>153</v>
      </c>
      <c r="AU1129" s="242" t="s">
        <v>151</v>
      </c>
      <c r="AV1129" s="13" t="s">
        <v>85</v>
      </c>
      <c r="AW1129" s="13" t="s">
        <v>32</v>
      </c>
      <c r="AX1129" s="13" t="s">
        <v>77</v>
      </c>
      <c r="AY1129" s="242" t="s">
        <v>142</v>
      </c>
    </row>
    <row r="1130" s="14" customFormat="1">
      <c r="A1130" s="14"/>
      <c r="B1130" s="243"/>
      <c r="C1130" s="244"/>
      <c r="D1130" s="234" t="s">
        <v>153</v>
      </c>
      <c r="E1130" s="245" t="s">
        <v>1</v>
      </c>
      <c r="F1130" s="246" t="s">
        <v>1212</v>
      </c>
      <c r="G1130" s="244"/>
      <c r="H1130" s="247">
        <v>77.920000000000002</v>
      </c>
      <c r="I1130" s="248"/>
      <c r="J1130" s="244"/>
      <c r="K1130" s="244"/>
      <c r="L1130" s="249"/>
      <c r="M1130" s="250"/>
      <c r="N1130" s="251"/>
      <c r="O1130" s="251"/>
      <c r="P1130" s="251"/>
      <c r="Q1130" s="251"/>
      <c r="R1130" s="251"/>
      <c r="S1130" s="251"/>
      <c r="T1130" s="25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3" t="s">
        <v>153</v>
      </c>
      <c r="AU1130" s="253" t="s">
        <v>151</v>
      </c>
      <c r="AV1130" s="14" t="s">
        <v>151</v>
      </c>
      <c r="AW1130" s="14" t="s">
        <v>32</v>
      </c>
      <c r="AX1130" s="14" t="s">
        <v>77</v>
      </c>
      <c r="AY1130" s="253" t="s">
        <v>142</v>
      </c>
    </row>
    <row r="1131" s="14" customFormat="1">
      <c r="A1131" s="14"/>
      <c r="B1131" s="243"/>
      <c r="C1131" s="244"/>
      <c r="D1131" s="234" t="s">
        <v>153</v>
      </c>
      <c r="E1131" s="245" t="s">
        <v>1</v>
      </c>
      <c r="F1131" s="246" t="s">
        <v>1213</v>
      </c>
      <c r="G1131" s="244"/>
      <c r="H1131" s="247">
        <v>44.520000000000003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153</v>
      </c>
      <c r="AU1131" s="253" t="s">
        <v>151</v>
      </c>
      <c r="AV1131" s="14" t="s">
        <v>151</v>
      </c>
      <c r="AW1131" s="14" t="s">
        <v>32</v>
      </c>
      <c r="AX1131" s="14" t="s">
        <v>77</v>
      </c>
      <c r="AY1131" s="253" t="s">
        <v>142</v>
      </c>
    </row>
    <row r="1132" s="16" customFormat="1">
      <c r="A1132" s="16"/>
      <c r="B1132" s="265"/>
      <c r="C1132" s="266"/>
      <c r="D1132" s="234" t="s">
        <v>153</v>
      </c>
      <c r="E1132" s="267" t="s">
        <v>1</v>
      </c>
      <c r="F1132" s="268" t="s">
        <v>327</v>
      </c>
      <c r="G1132" s="266"/>
      <c r="H1132" s="269">
        <v>122.44</v>
      </c>
      <c r="I1132" s="270"/>
      <c r="J1132" s="266"/>
      <c r="K1132" s="266"/>
      <c r="L1132" s="271"/>
      <c r="M1132" s="272"/>
      <c r="N1132" s="273"/>
      <c r="O1132" s="273"/>
      <c r="P1132" s="273"/>
      <c r="Q1132" s="273"/>
      <c r="R1132" s="273"/>
      <c r="S1132" s="273"/>
      <c r="T1132" s="274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T1132" s="275" t="s">
        <v>153</v>
      </c>
      <c r="AU1132" s="275" t="s">
        <v>151</v>
      </c>
      <c r="AV1132" s="16" t="s">
        <v>143</v>
      </c>
      <c r="AW1132" s="16" t="s">
        <v>32</v>
      </c>
      <c r="AX1132" s="16" t="s">
        <v>77</v>
      </c>
      <c r="AY1132" s="275" t="s">
        <v>142</v>
      </c>
    </row>
    <row r="1133" s="13" customFormat="1">
      <c r="A1133" s="13"/>
      <c r="B1133" s="232"/>
      <c r="C1133" s="233"/>
      <c r="D1133" s="234" t="s">
        <v>153</v>
      </c>
      <c r="E1133" s="235" t="s">
        <v>1</v>
      </c>
      <c r="F1133" s="236" t="s">
        <v>165</v>
      </c>
      <c r="G1133" s="233"/>
      <c r="H1133" s="235" t="s">
        <v>1</v>
      </c>
      <c r="I1133" s="237"/>
      <c r="J1133" s="233"/>
      <c r="K1133" s="233"/>
      <c r="L1133" s="238"/>
      <c r="M1133" s="239"/>
      <c r="N1133" s="240"/>
      <c r="O1133" s="240"/>
      <c r="P1133" s="240"/>
      <c r="Q1133" s="240"/>
      <c r="R1133" s="240"/>
      <c r="S1133" s="240"/>
      <c r="T1133" s="241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2" t="s">
        <v>153</v>
      </c>
      <c r="AU1133" s="242" t="s">
        <v>151</v>
      </c>
      <c r="AV1133" s="13" t="s">
        <v>85</v>
      </c>
      <c r="AW1133" s="13" t="s">
        <v>32</v>
      </c>
      <c r="AX1133" s="13" t="s">
        <v>77</v>
      </c>
      <c r="AY1133" s="242" t="s">
        <v>142</v>
      </c>
    </row>
    <row r="1134" s="14" customFormat="1">
      <c r="A1134" s="14"/>
      <c r="B1134" s="243"/>
      <c r="C1134" s="244"/>
      <c r="D1134" s="234" t="s">
        <v>153</v>
      </c>
      <c r="E1134" s="245" t="s">
        <v>1</v>
      </c>
      <c r="F1134" s="246" t="s">
        <v>1214</v>
      </c>
      <c r="G1134" s="244"/>
      <c r="H1134" s="247">
        <v>117.20999999999999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153</v>
      </c>
      <c r="AU1134" s="253" t="s">
        <v>151</v>
      </c>
      <c r="AV1134" s="14" t="s">
        <v>151</v>
      </c>
      <c r="AW1134" s="14" t="s">
        <v>32</v>
      </c>
      <c r="AX1134" s="14" t="s">
        <v>77</v>
      </c>
      <c r="AY1134" s="253" t="s">
        <v>142</v>
      </c>
    </row>
    <row r="1135" s="14" customFormat="1">
      <c r="A1135" s="14"/>
      <c r="B1135" s="243"/>
      <c r="C1135" s="244"/>
      <c r="D1135" s="234" t="s">
        <v>153</v>
      </c>
      <c r="E1135" s="245" t="s">
        <v>1</v>
      </c>
      <c r="F1135" s="246" t="s">
        <v>1215</v>
      </c>
      <c r="G1135" s="244"/>
      <c r="H1135" s="247">
        <v>151.38999999999999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153</v>
      </c>
      <c r="AU1135" s="253" t="s">
        <v>151</v>
      </c>
      <c r="AV1135" s="14" t="s">
        <v>151</v>
      </c>
      <c r="AW1135" s="14" t="s">
        <v>32</v>
      </c>
      <c r="AX1135" s="14" t="s">
        <v>77</v>
      </c>
      <c r="AY1135" s="253" t="s">
        <v>142</v>
      </c>
    </row>
    <row r="1136" s="14" customFormat="1">
      <c r="A1136" s="14"/>
      <c r="B1136" s="243"/>
      <c r="C1136" s="244"/>
      <c r="D1136" s="234" t="s">
        <v>153</v>
      </c>
      <c r="E1136" s="245" t="s">
        <v>1</v>
      </c>
      <c r="F1136" s="246" t="s">
        <v>1216</v>
      </c>
      <c r="G1136" s="244"/>
      <c r="H1136" s="247">
        <v>130.12000000000001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3" t="s">
        <v>153</v>
      </c>
      <c r="AU1136" s="253" t="s">
        <v>151</v>
      </c>
      <c r="AV1136" s="14" t="s">
        <v>151</v>
      </c>
      <c r="AW1136" s="14" t="s">
        <v>32</v>
      </c>
      <c r="AX1136" s="14" t="s">
        <v>77</v>
      </c>
      <c r="AY1136" s="253" t="s">
        <v>142</v>
      </c>
    </row>
    <row r="1137" s="14" customFormat="1">
      <c r="A1137" s="14"/>
      <c r="B1137" s="243"/>
      <c r="C1137" s="244"/>
      <c r="D1137" s="234" t="s">
        <v>153</v>
      </c>
      <c r="E1137" s="245" t="s">
        <v>1</v>
      </c>
      <c r="F1137" s="246" t="s">
        <v>1217</v>
      </c>
      <c r="G1137" s="244"/>
      <c r="H1137" s="247">
        <v>96.090000000000003</v>
      </c>
      <c r="I1137" s="248"/>
      <c r="J1137" s="244"/>
      <c r="K1137" s="244"/>
      <c r="L1137" s="249"/>
      <c r="M1137" s="250"/>
      <c r="N1137" s="251"/>
      <c r="O1137" s="251"/>
      <c r="P1137" s="251"/>
      <c r="Q1137" s="251"/>
      <c r="R1137" s="251"/>
      <c r="S1137" s="251"/>
      <c r="T1137" s="25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3" t="s">
        <v>153</v>
      </c>
      <c r="AU1137" s="253" t="s">
        <v>151</v>
      </c>
      <c r="AV1137" s="14" t="s">
        <v>151</v>
      </c>
      <c r="AW1137" s="14" t="s">
        <v>32</v>
      </c>
      <c r="AX1137" s="14" t="s">
        <v>77</v>
      </c>
      <c r="AY1137" s="253" t="s">
        <v>142</v>
      </c>
    </row>
    <row r="1138" s="16" customFormat="1">
      <c r="A1138" s="16"/>
      <c r="B1138" s="265"/>
      <c r="C1138" s="266"/>
      <c r="D1138" s="234" t="s">
        <v>153</v>
      </c>
      <c r="E1138" s="267" t="s">
        <v>1</v>
      </c>
      <c r="F1138" s="268" t="s">
        <v>327</v>
      </c>
      <c r="G1138" s="266"/>
      <c r="H1138" s="269">
        <v>494.81</v>
      </c>
      <c r="I1138" s="270"/>
      <c r="J1138" s="266"/>
      <c r="K1138" s="266"/>
      <c r="L1138" s="271"/>
      <c r="M1138" s="272"/>
      <c r="N1138" s="273"/>
      <c r="O1138" s="273"/>
      <c r="P1138" s="273"/>
      <c r="Q1138" s="273"/>
      <c r="R1138" s="273"/>
      <c r="S1138" s="273"/>
      <c r="T1138" s="274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T1138" s="275" t="s">
        <v>153</v>
      </c>
      <c r="AU1138" s="275" t="s">
        <v>151</v>
      </c>
      <c r="AV1138" s="16" t="s">
        <v>143</v>
      </c>
      <c r="AW1138" s="16" t="s">
        <v>32</v>
      </c>
      <c r="AX1138" s="16" t="s">
        <v>77</v>
      </c>
      <c r="AY1138" s="275" t="s">
        <v>142</v>
      </c>
    </row>
    <row r="1139" s="13" customFormat="1">
      <c r="A1139" s="13"/>
      <c r="B1139" s="232"/>
      <c r="C1139" s="233"/>
      <c r="D1139" s="234" t="s">
        <v>153</v>
      </c>
      <c r="E1139" s="235" t="s">
        <v>1</v>
      </c>
      <c r="F1139" s="236" t="s">
        <v>208</v>
      </c>
      <c r="G1139" s="233"/>
      <c r="H1139" s="235" t="s">
        <v>1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2" t="s">
        <v>153</v>
      </c>
      <c r="AU1139" s="242" t="s">
        <v>151</v>
      </c>
      <c r="AV1139" s="13" t="s">
        <v>85</v>
      </c>
      <c r="AW1139" s="13" t="s">
        <v>32</v>
      </c>
      <c r="AX1139" s="13" t="s">
        <v>77</v>
      </c>
      <c r="AY1139" s="242" t="s">
        <v>142</v>
      </c>
    </row>
    <row r="1140" s="14" customFormat="1">
      <c r="A1140" s="14"/>
      <c r="B1140" s="243"/>
      <c r="C1140" s="244"/>
      <c r="D1140" s="234" t="s">
        <v>153</v>
      </c>
      <c r="E1140" s="245" t="s">
        <v>1</v>
      </c>
      <c r="F1140" s="246" t="s">
        <v>1218</v>
      </c>
      <c r="G1140" s="244"/>
      <c r="H1140" s="247">
        <v>75.510000000000005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153</v>
      </c>
      <c r="AU1140" s="253" t="s">
        <v>151</v>
      </c>
      <c r="AV1140" s="14" t="s">
        <v>151</v>
      </c>
      <c r="AW1140" s="14" t="s">
        <v>32</v>
      </c>
      <c r="AX1140" s="14" t="s">
        <v>77</v>
      </c>
      <c r="AY1140" s="253" t="s">
        <v>142</v>
      </c>
    </row>
    <row r="1141" s="16" customFormat="1">
      <c r="A1141" s="16"/>
      <c r="B1141" s="265"/>
      <c r="C1141" s="266"/>
      <c r="D1141" s="234" t="s">
        <v>153</v>
      </c>
      <c r="E1141" s="267" t="s">
        <v>1</v>
      </c>
      <c r="F1141" s="268" t="s">
        <v>327</v>
      </c>
      <c r="G1141" s="266"/>
      <c r="H1141" s="269">
        <v>75.510000000000005</v>
      </c>
      <c r="I1141" s="270"/>
      <c r="J1141" s="266"/>
      <c r="K1141" s="266"/>
      <c r="L1141" s="271"/>
      <c r="M1141" s="272"/>
      <c r="N1141" s="273"/>
      <c r="O1141" s="273"/>
      <c r="P1141" s="273"/>
      <c r="Q1141" s="273"/>
      <c r="R1141" s="273"/>
      <c r="S1141" s="273"/>
      <c r="T1141" s="274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75" t="s">
        <v>153</v>
      </c>
      <c r="AU1141" s="275" t="s">
        <v>151</v>
      </c>
      <c r="AV1141" s="16" t="s">
        <v>143</v>
      </c>
      <c r="AW1141" s="16" t="s">
        <v>32</v>
      </c>
      <c r="AX1141" s="16" t="s">
        <v>77</v>
      </c>
      <c r="AY1141" s="275" t="s">
        <v>142</v>
      </c>
    </row>
    <row r="1142" s="15" customFormat="1">
      <c r="A1142" s="15"/>
      <c r="B1142" s="254"/>
      <c r="C1142" s="255"/>
      <c r="D1142" s="234" t="s">
        <v>153</v>
      </c>
      <c r="E1142" s="256" t="s">
        <v>1</v>
      </c>
      <c r="F1142" s="257" t="s">
        <v>158</v>
      </c>
      <c r="G1142" s="255"/>
      <c r="H1142" s="258">
        <v>692.75999999999999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4" t="s">
        <v>153</v>
      </c>
      <c r="AU1142" s="264" t="s">
        <v>151</v>
      </c>
      <c r="AV1142" s="15" t="s">
        <v>150</v>
      </c>
      <c r="AW1142" s="15" t="s">
        <v>32</v>
      </c>
      <c r="AX1142" s="15" t="s">
        <v>85</v>
      </c>
      <c r="AY1142" s="264" t="s">
        <v>142</v>
      </c>
    </row>
    <row r="1143" s="2" customFormat="1" ht="16.5" customHeight="1">
      <c r="A1143" s="39"/>
      <c r="B1143" s="40"/>
      <c r="C1143" s="219" t="s">
        <v>1219</v>
      </c>
      <c r="D1143" s="219" t="s">
        <v>145</v>
      </c>
      <c r="E1143" s="220" t="s">
        <v>1220</v>
      </c>
      <c r="F1143" s="221" t="s">
        <v>1221</v>
      </c>
      <c r="G1143" s="222" t="s">
        <v>220</v>
      </c>
      <c r="H1143" s="223">
        <v>694.95500000000004</v>
      </c>
      <c r="I1143" s="224"/>
      <c r="J1143" s="225">
        <f>ROUND(I1143*H1143,2)</f>
        <v>0</v>
      </c>
      <c r="K1143" s="221" t="s">
        <v>149</v>
      </c>
      <c r="L1143" s="45"/>
      <c r="M1143" s="226" t="s">
        <v>1</v>
      </c>
      <c r="N1143" s="227" t="s">
        <v>43</v>
      </c>
      <c r="O1143" s="92"/>
      <c r="P1143" s="228">
        <f>O1143*H1143</f>
        <v>0</v>
      </c>
      <c r="Q1143" s="228">
        <v>1.0000000000000001E-05</v>
      </c>
      <c r="R1143" s="228">
        <f>Q1143*H1143</f>
        <v>0.0069495500000000014</v>
      </c>
      <c r="S1143" s="228">
        <v>0</v>
      </c>
      <c r="T1143" s="229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30" t="s">
        <v>242</v>
      </c>
      <c r="AT1143" s="230" t="s">
        <v>145</v>
      </c>
      <c r="AU1143" s="230" t="s">
        <v>151</v>
      </c>
      <c r="AY1143" s="18" t="s">
        <v>142</v>
      </c>
      <c r="BE1143" s="231">
        <f>IF(N1143="základní",J1143,0)</f>
        <v>0</v>
      </c>
      <c r="BF1143" s="231">
        <f>IF(N1143="snížená",J1143,0)</f>
        <v>0</v>
      </c>
      <c r="BG1143" s="231">
        <f>IF(N1143="zákl. přenesená",J1143,0)</f>
        <v>0</v>
      </c>
      <c r="BH1143" s="231">
        <f>IF(N1143="sníž. přenesená",J1143,0)</f>
        <v>0</v>
      </c>
      <c r="BI1143" s="231">
        <f>IF(N1143="nulová",J1143,0)</f>
        <v>0</v>
      </c>
      <c r="BJ1143" s="18" t="s">
        <v>151</v>
      </c>
      <c r="BK1143" s="231">
        <f>ROUND(I1143*H1143,2)</f>
        <v>0</v>
      </c>
      <c r="BL1143" s="18" t="s">
        <v>242</v>
      </c>
      <c r="BM1143" s="230" t="s">
        <v>1222</v>
      </c>
    </row>
    <row r="1144" s="13" customFormat="1">
      <c r="A1144" s="13"/>
      <c r="B1144" s="232"/>
      <c r="C1144" s="233"/>
      <c r="D1144" s="234" t="s">
        <v>153</v>
      </c>
      <c r="E1144" s="235" t="s">
        <v>1</v>
      </c>
      <c r="F1144" s="236" t="s">
        <v>163</v>
      </c>
      <c r="G1144" s="233"/>
      <c r="H1144" s="235" t="s">
        <v>1</v>
      </c>
      <c r="I1144" s="237"/>
      <c r="J1144" s="233"/>
      <c r="K1144" s="233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2" t="s">
        <v>153</v>
      </c>
      <c r="AU1144" s="242" t="s">
        <v>151</v>
      </c>
      <c r="AV1144" s="13" t="s">
        <v>85</v>
      </c>
      <c r="AW1144" s="13" t="s">
        <v>32</v>
      </c>
      <c r="AX1144" s="13" t="s">
        <v>77</v>
      </c>
      <c r="AY1144" s="242" t="s">
        <v>142</v>
      </c>
    </row>
    <row r="1145" s="14" customFormat="1">
      <c r="A1145" s="14"/>
      <c r="B1145" s="243"/>
      <c r="C1145" s="244"/>
      <c r="D1145" s="234" t="s">
        <v>153</v>
      </c>
      <c r="E1145" s="245" t="s">
        <v>1</v>
      </c>
      <c r="F1145" s="246" t="s">
        <v>1223</v>
      </c>
      <c r="G1145" s="244"/>
      <c r="H1145" s="247">
        <v>129.56999999999999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153</v>
      </c>
      <c r="AU1145" s="253" t="s">
        <v>151</v>
      </c>
      <c r="AV1145" s="14" t="s">
        <v>151</v>
      </c>
      <c r="AW1145" s="14" t="s">
        <v>32</v>
      </c>
      <c r="AX1145" s="14" t="s">
        <v>77</v>
      </c>
      <c r="AY1145" s="253" t="s">
        <v>142</v>
      </c>
    </row>
    <row r="1146" s="14" customFormat="1">
      <c r="A1146" s="14"/>
      <c r="B1146" s="243"/>
      <c r="C1146" s="244"/>
      <c r="D1146" s="234" t="s">
        <v>153</v>
      </c>
      <c r="E1146" s="245" t="s">
        <v>1</v>
      </c>
      <c r="F1146" s="246" t="s">
        <v>1224</v>
      </c>
      <c r="G1146" s="244"/>
      <c r="H1146" s="247">
        <v>52.420000000000002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153</v>
      </c>
      <c r="AU1146" s="253" t="s">
        <v>151</v>
      </c>
      <c r="AV1146" s="14" t="s">
        <v>151</v>
      </c>
      <c r="AW1146" s="14" t="s">
        <v>32</v>
      </c>
      <c r="AX1146" s="14" t="s">
        <v>77</v>
      </c>
      <c r="AY1146" s="253" t="s">
        <v>142</v>
      </c>
    </row>
    <row r="1147" s="16" customFormat="1">
      <c r="A1147" s="16"/>
      <c r="B1147" s="265"/>
      <c r="C1147" s="266"/>
      <c r="D1147" s="234" t="s">
        <v>153</v>
      </c>
      <c r="E1147" s="267" t="s">
        <v>1</v>
      </c>
      <c r="F1147" s="268" t="s">
        <v>327</v>
      </c>
      <c r="G1147" s="266"/>
      <c r="H1147" s="269">
        <v>181.99000000000001</v>
      </c>
      <c r="I1147" s="270"/>
      <c r="J1147" s="266"/>
      <c r="K1147" s="266"/>
      <c r="L1147" s="271"/>
      <c r="M1147" s="272"/>
      <c r="N1147" s="273"/>
      <c r="O1147" s="273"/>
      <c r="P1147" s="273"/>
      <c r="Q1147" s="273"/>
      <c r="R1147" s="273"/>
      <c r="S1147" s="273"/>
      <c r="T1147" s="274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T1147" s="275" t="s">
        <v>153</v>
      </c>
      <c r="AU1147" s="275" t="s">
        <v>151</v>
      </c>
      <c r="AV1147" s="16" t="s">
        <v>143</v>
      </c>
      <c r="AW1147" s="16" t="s">
        <v>32</v>
      </c>
      <c r="AX1147" s="16" t="s">
        <v>77</v>
      </c>
      <c r="AY1147" s="275" t="s">
        <v>142</v>
      </c>
    </row>
    <row r="1148" s="13" customFormat="1">
      <c r="A1148" s="13"/>
      <c r="B1148" s="232"/>
      <c r="C1148" s="233"/>
      <c r="D1148" s="234" t="s">
        <v>153</v>
      </c>
      <c r="E1148" s="235" t="s">
        <v>1</v>
      </c>
      <c r="F1148" s="236" t="s">
        <v>165</v>
      </c>
      <c r="G1148" s="233"/>
      <c r="H1148" s="235" t="s">
        <v>1</v>
      </c>
      <c r="I1148" s="237"/>
      <c r="J1148" s="233"/>
      <c r="K1148" s="233"/>
      <c r="L1148" s="238"/>
      <c r="M1148" s="239"/>
      <c r="N1148" s="240"/>
      <c r="O1148" s="240"/>
      <c r="P1148" s="240"/>
      <c r="Q1148" s="240"/>
      <c r="R1148" s="240"/>
      <c r="S1148" s="240"/>
      <c r="T1148" s="24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2" t="s">
        <v>153</v>
      </c>
      <c r="AU1148" s="242" t="s">
        <v>151</v>
      </c>
      <c r="AV1148" s="13" t="s">
        <v>85</v>
      </c>
      <c r="AW1148" s="13" t="s">
        <v>32</v>
      </c>
      <c r="AX1148" s="13" t="s">
        <v>77</v>
      </c>
      <c r="AY1148" s="242" t="s">
        <v>142</v>
      </c>
    </row>
    <row r="1149" s="14" customFormat="1">
      <c r="A1149" s="14"/>
      <c r="B1149" s="243"/>
      <c r="C1149" s="244"/>
      <c r="D1149" s="234" t="s">
        <v>153</v>
      </c>
      <c r="E1149" s="245" t="s">
        <v>1</v>
      </c>
      <c r="F1149" s="246" t="s">
        <v>1225</v>
      </c>
      <c r="G1149" s="244"/>
      <c r="H1149" s="247">
        <v>117.20999999999999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153</v>
      </c>
      <c r="AU1149" s="253" t="s">
        <v>151</v>
      </c>
      <c r="AV1149" s="14" t="s">
        <v>151</v>
      </c>
      <c r="AW1149" s="14" t="s">
        <v>32</v>
      </c>
      <c r="AX1149" s="14" t="s">
        <v>77</v>
      </c>
      <c r="AY1149" s="253" t="s">
        <v>142</v>
      </c>
    </row>
    <row r="1150" s="14" customFormat="1">
      <c r="A1150" s="14"/>
      <c r="B1150" s="243"/>
      <c r="C1150" s="244"/>
      <c r="D1150" s="234" t="s">
        <v>153</v>
      </c>
      <c r="E1150" s="245" t="s">
        <v>1</v>
      </c>
      <c r="F1150" s="246" t="s">
        <v>1226</v>
      </c>
      <c r="G1150" s="244"/>
      <c r="H1150" s="247">
        <v>174.78999999999999</v>
      </c>
      <c r="I1150" s="248"/>
      <c r="J1150" s="244"/>
      <c r="K1150" s="244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3" t="s">
        <v>153</v>
      </c>
      <c r="AU1150" s="253" t="s">
        <v>151</v>
      </c>
      <c r="AV1150" s="14" t="s">
        <v>151</v>
      </c>
      <c r="AW1150" s="14" t="s">
        <v>32</v>
      </c>
      <c r="AX1150" s="14" t="s">
        <v>77</v>
      </c>
      <c r="AY1150" s="253" t="s">
        <v>142</v>
      </c>
    </row>
    <row r="1151" s="14" customFormat="1">
      <c r="A1151" s="14"/>
      <c r="B1151" s="243"/>
      <c r="C1151" s="244"/>
      <c r="D1151" s="234" t="s">
        <v>153</v>
      </c>
      <c r="E1151" s="245" t="s">
        <v>1</v>
      </c>
      <c r="F1151" s="246" t="s">
        <v>1227</v>
      </c>
      <c r="G1151" s="244"/>
      <c r="H1151" s="247">
        <v>122.28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3" t="s">
        <v>153</v>
      </c>
      <c r="AU1151" s="253" t="s">
        <v>151</v>
      </c>
      <c r="AV1151" s="14" t="s">
        <v>151</v>
      </c>
      <c r="AW1151" s="14" t="s">
        <v>32</v>
      </c>
      <c r="AX1151" s="14" t="s">
        <v>77</v>
      </c>
      <c r="AY1151" s="253" t="s">
        <v>142</v>
      </c>
    </row>
    <row r="1152" s="14" customFormat="1">
      <c r="A1152" s="14"/>
      <c r="B1152" s="243"/>
      <c r="C1152" s="244"/>
      <c r="D1152" s="234" t="s">
        <v>153</v>
      </c>
      <c r="E1152" s="245" t="s">
        <v>1</v>
      </c>
      <c r="F1152" s="246" t="s">
        <v>1228</v>
      </c>
      <c r="G1152" s="244"/>
      <c r="H1152" s="247">
        <v>23.175000000000001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3" t="s">
        <v>153</v>
      </c>
      <c r="AU1152" s="253" t="s">
        <v>151</v>
      </c>
      <c r="AV1152" s="14" t="s">
        <v>151</v>
      </c>
      <c r="AW1152" s="14" t="s">
        <v>32</v>
      </c>
      <c r="AX1152" s="14" t="s">
        <v>77</v>
      </c>
      <c r="AY1152" s="253" t="s">
        <v>142</v>
      </c>
    </row>
    <row r="1153" s="16" customFormat="1">
      <c r="A1153" s="16"/>
      <c r="B1153" s="265"/>
      <c r="C1153" s="266"/>
      <c r="D1153" s="234" t="s">
        <v>153</v>
      </c>
      <c r="E1153" s="267" t="s">
        <v>1</v>
      </c>
      <c r="F1153" s="268" t="s">
        <v>327</v>
      </c>
      <c r="G1153" s="266"/>
      <c r="H1153" s="269">
        <v>437.45499999999998</v>
      </c>
      <c r="I1153" s="270"/>
      <c r="J1153" s="266"/>
      <c r="K1153" s="266"/>
      <c r="L1153" s="271"/>
      <c r="M1153" s="272"/>
      <c r="N1153" s="273"/>
      <c r="O1153" s="273"/>
      <c r="P1153" s="273"/>
      <c r="Q1153" s="273"/>
      <c r="R1153" s="273"/>
      <c r="S1153" s="273"/>
      <c r="T1153" s="274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T1153" s="275" t="s">
        <v>153</v>
      </c>
      <c r="AU1153" s="275" t="s">
        <v>151</v>
      </c>
      <c r="AV1153" s="16" t="s">
        <v>143</v>
      </c>
      <c r="AW1153" s="16" t="s">
        <v>32</v>
      </c>
      <c r="AX1153" s="16" t="s">
        <v>77</v>
      </c>
      <c r="AY1153" s="275" t="s">
        <v>142</v>
      </c>
    </row>
    <row r="1154" s="13" customFormat="1">
      <c r="A1154" s="13"/>
      <c r="B1154" s="232"/>
      <c r="C1154" s="233"/>
      <c r="D1154" s="234" t="s">
        <v>153</v>
      </c>
      <c r="E1154" s="235" t="s">
        <v>1</v>
      </c>
      <c r="F1154" s="236" t="s">
        <v>208</v>
      </c>
      <c r="G1154" s="233"/>
      <c r="H1154" s="235" t="s">
        <v>1</v>
      </c>
      <c r="I1154" s="237"/>
      <c r="J1154" s="233"/>
      <c r="K1154" s="233"/>
      <c r="L1154" s="238"/>
      <c r="M1154" s="239"/>
      <c r="N1154" s="240"/>
      <c r="O1154" s="240"/>
      <c r="P1154" s="240"/>
      <c r="Q1154" s="240"/>
      <c r="R1154" s="240"/>
      <c r="S1154" s="240"/>
      <c r="T1154" s="24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2" t="s">
        <v>153</v>
      </c>
      <c r="AU1154" s="242" t="s">
        <v>151</v>
      </c>
      <c r="AV1154" s="13" t="s">
        <v>85</v>
      </c>
      <c r="AW1154" s="13" t="s">
        <v>32</v>
      </c>
      <c r="AX1154" s="13" t="s">
        <v>77</v>
      </c>
      <c r="AY1154" s="242" t="s">
        <v>142</v>
      </c>
    </row>
    <row r="1155" s="14" customFormat="1">
      <c r="A1155" s="14"/>
      <c r="B1155" s="243"/>
      <c r="C1155" s="244"/>
      <c r="D1155" s="234" t="s">
        <v>153</v>
      </c>
      <c r="E1155" s="245" t="s">
        <v>1</v>
      </c>
      <c r="F1155" s="246" t="s">
        <v>1218</v>
      </c>
      <c r="G1155" s="244"/>
      <c r="H1155" s="247">
        <v>75.510000000000005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153</v>
      </c>
      <c r="AU1155" s="253" t="s">
        <v>151</v>
      </c>
      <c r="AV1155" s="14" t="s">
        <v>151</v>
      </c>
      <c r="AW1155" s="14" t="s">
        <v>32</v>
      </c>
      <c r="AX1155" s="14" t="s">
        <v>77</v>
      </c>
      <c r="AY1155" s="253" t="s">
        <v>142</v>
      </c>
    </row>
    <row r="1156" s="16" customFormat="1">
      <c r="A1156" s="16"/>
      <c r="B1156" s="265"/>
      <c r="C1156" s="266"/>
      <c r="D1156" s="234" t="s">
        <v>153</v>
      </c>
      <c r="E1156" s="267" t="s">
        <v>1</v>
      </c>
      <c r="F1156" s="268" t="s">
        <v>327</v>
      </c>
      <c r="G1156" s="266"/>
      <c r="H1156" s="269">
        <v>75.510000000000005</v>
      </c>
      <c r="I1156" s="270"/>
      <c r="J1156" s="266"/>
      <c r="K1156" s="266"/>
      <c r="L1156" s="271"/>
      <c r="M1156" s="272"/>
      <c r="N1156" s="273"/>
      <c r="O1156" s="273"/>
      <c r="P1156" s="273"/>
      <c r="Q1156" s="273"/>
      <c r="R1156" s="273"/>
      <c r="S1156" s="273"/>
      <c r="T1156" s="274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75" t="s">
        <v>153</v>
      </c>
      <c r="AU1156" s="275" t="s">
        <v>151</v>
      </c>
      <c r="AV1156" s="16" t="s">
        <v>143</v>
      </c>
      <c r="AW1156" s="16" t="s">
        <v>32</v>
      </c>
      <c r="AX1156" s="16" t="s">
        <v>77</v>
      </c>
      <c r="AY1156" s="275" t="s">
        <v>142</v>
      </c>
    </row>
    <row r="1157" s="15" customFormat="1">
      <c r="A1157" s="15"/>
      <c r="B1157" s="254"/>
      <c r="C1157" s="255"/>
      <c r="D1157" s="234" t="s">
        <v>153</v>
      </c>
      <c r="E1157" s="256" t="s">
        <v>1</v>
      </c>
      <c r="F1157" s="257" t="s">
        <v>158</v>
      </c>
      <c r="G1157" s="255"/>
      <c r="H1157" s="258">
        <v>694.95500000000004</v>
      </c>
      <c r="I1157" s="259"/>
      <c r="J1157" s="255"/>
      <c r="K1157" s="255"/>
      <c r="L1157" s="260"/>
      <c r="M1157" s="261"/>
      <c r="N1157" s="262"/>
      <c r="O1157" s="262"/>
      <c r="P1157" s="262"/>
      <c r="Q1157" s="262"/>
      <c r="R1157" s="262"/>
      <c r="S1157" s="262"/>
      <c r="T1157" s="263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64" t="s">
        <v>153</v>
      </c>
      <c r="AU1157" s="264" t="s">
        <v>151</v>
      </c>
      <c r="AV1157" s="15" t="s">
        <v>150</v>
      </c>
      <c r="AW1157" s="15" t="s">
        <v>32</v>
      </c>
      <c r="AX1157" s="15" t="s">
        <v>85</v>
      </c>
      <c r="AY1157" s="264" t="s">
        <v>142</v>
      </c>
    </row>
    <row r="1158" s="2" customFormat="1" ht="16.5" customHeight="1">
      <c r="A1158" s="39"/>
      <c r="B1158" s="40"/>
      <c r="C1158" s="276" t="s">
        <v>1229</v>
      </c>
      <c r="D1158" s="276" t="s">
        <v>384</v>
      </c>
      <c r="E1158" s="277" t="s">
        <v>1230</v>
      </c>
      <c r="F1158" s="278" t="s">
        <v>1231</v>
      </c>
      <c r="G1158" s="279" t="s">
        <v>220</v>
      </c>
      <c r="H1158" s="280">
        <v>708.85400000000004</v>
      </c>
      <c r="I1158" s="281"/>
      <c r="J1158" s="282">
        <f>ROUND(I1158*H1158,2)</f>
        <v>0</v>
      </c>
      <c r="K1158" s="278" t="s">
        <v>149</v>
      </c>
      <c r="L1158" s="283"/>
      <c r="M1158" s="284" t="s">
        <v>1</v>
      </c>
      <c r="N1158" s="285" t="s">
        <v>43</v>
      </c>
      <c r="O1158" s="92"/>
      <c r="P1158" s="228">
        <f>O1158*H1158</f>
        <v>0</v>
      </c>
      <c r="Q1158" s="228">
        <v>0.00022000000000000001</v>
      </c>
      <c r="R1158" s="228">
        <f>Q1158*H1158</f>
        <v>0.15594788000000001</v>
      </c>
      <c r="S1158" s="228">
        <v>0</v>
      </c>
      <c r="T1158" s="229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30" t="s">
        <v>408</v>
      </c>
      <c r="AT1158" s="230" t="s">
        <v>384</v>
      </c>
      <c r="AU1158" s="230" t="s">
        <v>151</v>
      </c>
      <c r="AY1158" s="18" t="s">
        <v>142</v>
      </c>
      <c r="BE1158" s="231">
        <f>IF(N1158="základní",J1158,0)</f>
        <v>0</v>
      </c>
      <c r="BF1158" s="231">
        <f>IF(N1158="snížená",J1158,0)</f>
        <v>0</v>
      </c>
      <c r="BG1158" s="231">
        <f>IF(N1158="zákl. přenesená",J1158,0)</f>
        <v>0</v>
      </c>
      <c r="BH1158" s="231">
        <f>IF(N1158="sníž. přenesená",J1158,0)</f>
        <v>0</v>
      </c>
      <c r="BI1158" s="231">
        <f>IF(N1158="nulová",J1158,0)</f>
        <v>0</v>
      </c>
      <c r="BJ1158" s="18" t="s">
        <v>151</v>
      </c>
      <c r="BK1158" s="231">
        <f>ROUND(I1158*H1158,2)</f>
        <v>0</v>
      </c>
      <c r="BL1158" s="18" t="s">
        <v>242</v>
      </c>
      <c r="BM1158" s="230" t="s">
        <v>1232</v>
      </c>
    </row>
    <row r="1159" s="14" customFormat="1">
      <c r="A1159" s="14"/>
      <c r="B1159" s="243"/>
      <c r="C1159" s="244"/>
      <c r="D1159" s="234" t="s">
        <v>153</v>
      </c>
      <c r="E1159" s="244"/>
      <c r="F1159" s="246" t="s">
        <v>1233</v>
      </c>
      <c r="G1159" s="244"/>
      <c r="H1159" s="247">
        <v>708.85400000000004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3" t="s">
        <v>153</v>
      </c>
      <c r="AU1159" s="253" t="s">
        <v>151</v>
      </c>
      <c r="AV1159" s="14" t="s">
        <v>151</v>
      </c>
      <c r="AW1159" s="14" t="s">
        <v>4</v>
      </c>
      <c r="AX1159" s="14" t="s">
        <v>85</v>
      </c>
      <c r="AY1159" s="253" t="s">
        <v>142</v>
      </c>
    </row>
    <row r="1160" s="2" customFormat="1" ht="16.5" customHeight="1">
      <c r="A1160" s="39"/>
      <c r="B1160" s="40"/>
      <c r="C1160" s="219" t="s">
        <v>1234</v>
      </c>
      <c r="D1160" s="219" t="s">
        <v>145</v>
      </c>
      <c r="E1160" s="220" t="s">
        <v>1235</v>
      </c>
      <c r="F1160" s="221" t="s">
        <v>1236</v>
      </c>
      <c r="G1160" s="222" t="s">
        <v>220</v>
      </c>
      <c r="H1160" s="223">
        <v>28.59</v>
      </c>
      <c r="I1160" s="224"/>
      <c r="J1160" s="225">
        <f>ROUND(I1160*H1160,2)</f>
        <v>0</v>
      </c>
      <c r="K1160" s="221" t="s">
        <v>149</v>
      </c>
      <c r="L1160" s="45"/>
      <c r="M1160" s="226" t="s">
        <v>1</v>
      </c>
      <c r="N1160" s="227" t="s">
        <v>43</v>
      </c>
      <c r="O1160" s="92"/>
      <c r="P1160" s="228">
        <f>O1160*H1160</f>
        <v>0</v>
      </c>
      <c r="Q1160" s="228">
        <v>1.0000000000000001E-05</v>
      </c>
      <c r="R1160" s="228">
        <f>Q1160*H1160</f>
        <v>0.00028590000000000001</v>
      </c>
      <c r="S1160" s="228">
        <v>0</v>
      </c>
      <c r="T1160" s="229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0" t="s">
        <v>242</v>
      </c>
      <c r="AT1160" s="230" t="s">
        <v>145</v>
      </c>
      <c r="AU1160" s="230" t="s">
        <v>151</v>
      </c>
      <c r="AY1160" s="18" t="s">
        <v>142</v>
      </c>
      <c r="BE1160" s="231">
        <f>IF(N1160="základní",J1160,0)</f>
        <v>0</v>
      </c>
      <c r="BF1160" s="231">
        <f>IF(N1160="snížená",J1160,0)</f>
        <v>0</v>
      </c>
      <c r="BG1160" s="231">
        <f>IF(N1160="zákl. přenesená",J1160,0)</f>
        <v>0</v>
      </c>
      <c r="BH1160" s="231">
        <f>IF(N1160="sníž. přenesená",J1160,0)</f>
        <v>0</v>
      </c>
      <c r="BI1160" s="231">
        <f>IF(N1160="nulová",J1160,0)</f>
        <v>0</v>
      </c>
      <c r="BJ1160" s="18" t="s">
        <v>151</v>
      </c>
      <c r="BK1160" s="231">
        <f>ROUND(I1160*H1160,2)</f>
        <v>0</v>
      </c>
      <c r="BL1160" s="18" t="s">
        <v>242</v>
      </c>
      <c r="BM1160" s="230" t="s">
        <v>1237</v>
      </c>
    </row>
    <row r="1161" s="13" customFormat="1">
      <c r="A1161" s="13"/>
      <c r="B1161" s="232"/>
      <c r="C1161" s="233"/>
      <c r="D1161" s="234" t="s">
        <v>153</v>
      </c>
      <c r="E1161" s="235" t="s">
        <v>1</v>
      </c>
      <c r="F1161" s="236" t="s">
        <v>735</v>
      </c>
      <c r="G1161" s="233"/>
      <c r="H1161" s="235" t="s">
        <v>1</v>
      </c>
      <c r="I1161" s="237"/>
      <c r="J1161" s="233"/>
      <c r="K1161" s="233"/>
      <c r="L1161" s="238"/>
      <c r="M1161" s="239"/>
      <c r="N1161" s="240"/>
      <c r="O1161" s="240"/>
      <c r="P1161" s="240"/>
      <c r="Q1161" s="240"/>
      <c r="R1161" s="240"/>
      <c r="S1161" s="240"/>
      <c r="T1161" s="24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2" t="s">
        <v>153</v>
      </c>
      <c r="AU1161" s="242" t="s">
        <v>151</v>
      </c>
      <c r="AV1161" s="13" t="s">
        <v>85</v>
      </c>
      <c r="AW1161" s="13" t="s">
        <v>32</v>
      </c>
      <c r="AX1161" s="13" t="s">
        <v>77</v>
      </c>
      <c r="AY1161" s="242" t="s">
        <v>142</v>
      </c>
    </row>
    <row r="1162" s="14" customFormat="1">
      <c r="A1162" s="14"/>
      <c r="B1162" s="243"/>
      <c r="C1162" s="244"/>
      <c r="D1162" s="234" t="s">
        <v>153</v>
      </c>
      <c r="E1162" s="245" t="s">
        <v>1</v>
      </c>
      <c r="F1162" s="246" t="s">
        <v>1238</v>
      </c>
      <c r="G1162" s="244"/>
      <c r="H1162" s="247">
        <v>28.59</v>
      </c>
      <c r="I1162" s="248"/>
      <c r="J1162" s="244"/>
      <c r="K1162" s="244"/>
      <c r="L1162" s="249"/>
      <c r="M1162" s="250"/>
      <c r="N1162" s="251"/>
      <c r="O1162" s="251"/>
      <c r="P1162" s="251"/>
      <c r="Q1162" s="251"/>
      <c r="R1162" s="251"/>
      <c r="S1162" s="251"/>
      <c r="T1162" s="25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3" t="s">
        <v>153</v>
      </c>
      <c r="AU1162" s="253" t="s">
        <v>151</v>
      </c>
      <c r="AV1162" s="14" t="s">
        <v>151</v>
      </c>
      <c r="AW1162" s="14" t="s">
        <v>32</v>
      </c>
      <c r="AX1162" s="14" t="s">
        <v>85</v>
      </c>
      <c r="AY1162" s="253" t="s">
        <v>142</v>
      </c>
    </row>
    <row r="1163" s="2" customFormat="1" ht="16.5" customHeight="1">
      <c r="A1163" s="39"/>
      <c r="B1163" s="40"/>
      <c r="C1163" s="276" t="s">
        <v>1239</v>
      </c>
      <c r="D1163" s="276" t="s">
        <v>384</v>
      </c>
      <c r="E1163" s="277" t="s">
        <v>1240</v>
      </c>
      <c r="F1163" s="278" t="s">
        <v>1241</v>
      </c>
      <c r="G1163" s="279" t="s">
        <v>220</v>
      </c>
      <c r="H1163" s="280">
        <v>29.161999999999999</v>
      </c>
      <c r="I1163" s="281"/>
      <c r="J1163" s="282">
        <f>ROUND(I1163*H1163,2)</f>
        <v>0</v>
      </c>
      <c r="K1163" s="278" t="s">
        <v>149</v>
      </c>
      <c r="L1163" s="283"/>
      <c r="M1163" s="284" t="s">
        <v>1</v>
      </c>
      <c r="N1163" s="285" t="s">
        <v>43</v>
      </c>
      <c r="O1163" s="92"/>
      <c r="P1163" s="228">
        <f>O1163*H1163</f>
        <v>0</v>
      </c>
      <c r="Q1163" s="228">
        <v>0.00029999999999999997</v>
      </c>
      <c r="R1163" s="228">
        <f>Q1163*H1163</f>
        <v>0.0087485999999999987</v>
      </c>
      <c r="S1163" s="228">
        <v>0</v>
      </c>
      <c r="T1163" s="229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0" t="s">
        <v>408</v>
      </c>
      <c r="AT1163" s="230" t="s">
        <v>384</v>
      </c>
      <c r="AU1163" s="230" t="s">
        <v>151</v>
      </c>
      <c r="AY1163" s="18" t="s">
        <v>142</v>
      </c>
      <c r="BE1163" s="231">
        <f>IF(N1163="základní",J1163,0)</f>
        <v>0</v>
      </c>
      <c r="BF1163" s="231">
        <f>IF(N1163="snížená",J1163,0)</f>
        <v>0</v>
      </c>
      <c r="BG1163" s="231">
        <f>IF(N1163="zákl. přenesená",J1163,0)</f>
        <v>0</v>
      </c>
      <c r="BH1163" s="231">
        <f>IF(N1163="sníž. přenesená",J1163,0)</f>
        <v>0</v>
      </c>
      <c r="BI1163" s="231">
        <f>IF(N1163="nulová",J1163,0)</f>
        <v>0</v>
      </c>
      <c r="BJ1163" s="18" t="s">
        <v>151</v>
      </c>
      <c r="BK1163" s="231">
        <f>ROUND(I1163*H1163,2)</f>
        <v>0</v>
      </c>
      <c r="BL1163" s="18" t="s">
        <v>242</v>
      </c>
      <c r="BM1163" s="230" t="s">
        <v>1242</v>
      </c>
    </row>
    <row r="1164" s="14" customFormat="1">
      <c r="A1164" s="14"/>
      <c r="B1164" s="243"/>
      <c r="C1164" s="244"/>
      <c r="D1164" s="234" t="s">
        <v>153</v>
      </c>
      <c r="E1164" s="244"/>
      <c r="F1164" s="246" t="s">
        <v>1243</v>
      </c>
      <c r="G1164" s="244"/>
      <c r="H1164" s="247">
        <v>29.161999999999999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3" t="s">
        <v>153</v>
      </c>
      <c r="AU1164" s="253" t="s">
        <v>151</v>
      </c>
      <c r="AV1164" s="14" t="s">
        <v>151</v>
      </c>
      <c r="AW1164" s="14" t="s">
        <v>4</v>
      </c>
      <c r="AX1164" s="14" t="s">
        <v>85</v>
      </c>
      <c r="AY1164" s="253" t="s">
        <v>142</v>
      </c>
    </row>
    <row r="1165" s="2" customFormat="1" ht="16.5" customHeight="1">
      <c r="A1165" s="39"/>
      <c r="B1165" s="40"/>
      <c r="C1165" s="219" t="s">
        <v>1244</v>
      </c>
      <c r="D1165" s="219" t="s">
        <v>145</v>
      </c>
      <c r="E1165" s="220" t="s">
        <v>1245</v>
      </c>
      <c r="F1165" s="221" t="s">
        <v>1246</v>
      </c>
      <c r="G1165" s="222" t="s">
        <v>220</v>
      </c>
      <c r="H1165" s="223">
        <v>48.200000000000003</v>
      </c>
      <c r="I1165" s="224"/>
      <c r="J1165" s="225">
        <f>ROUND(I1165*H1165,2)</f>
        <v>0</v>
      </c>
      <c r="K1165" s="221" t="s">
        <v>149</v>
      </c>
      <c r="L1165" s="45"/>
      <c r="M1165" s="226" t="s">
        <v>1</v>
      </c>
      <c r="N1165" s="227" t="s">
        <v>43</v>
      </c>
      <c r="O1165" s="92"/>
      <c r="P1165" s="228">
        <f>O1165*H1165</f>
        <v>0</v>
      </c>
      <c r="Q1165" s="228">
        <v>0</v>
      </c>
      <c r="R1165" s="228">
        <f>Q1165*H1165</f>
        <v>0</v>
      </c>
      <c r="S1165" s="228">
        <v>0</v>
      </c>
      <c r="T1165" s="229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30" t="s">
        <v>242</v>
      </c>
      <c r="AT1165" s="230" t="s">
        <v>145</v>
      </c>
      <c r="AU1165" s="230" t="s">
        <v>151</v>
      </c>
      <c r="AY1165" s="18" t="s">
        <v>142</v>
      </c>
      <c r="BE1165" s="231">
        <f>IF(N1165="základní",J1165,0)</f>
        <v>0</v>
      </c>
      <c r="BF1165" s="231">
        <f>IF(N1165="snížená",J1165,0)</f>
        <v>0</v>
      </c>
      <c r="BG1165" s="231">
        <f>IF(N1165="zákl. přenesená",J1165,0)</f>
        <v>0</v>
      </c>
      <c r="BH1165" s="231">
        <f>IF(N1165="sníž. přenesená",J1165,0)</f>
        <v>0</v>
      </c>
      <c r="BI1165" s="231">
        <f>IF(N1165="nulová",J1165,0)</f>
        <v>0</v>
      </c>
      <c r="BJ1165" s="18" t="s">
        <v>151</v>
      </c>
      <c r="BK1165" s="231">
        <f>ROUND(I1165*H1165,2)</f>
        <v>0</v>
      </c>
      <c r="BL1165" s="18" t="s">
        <v>242</v>
      </c>
      <c r="BM1165" s="230" t="s">
        <v>1247</v>
      </c>
    </row>
    <row r="1166" s="13" customFormat="1">
      <c r="A1166" s="13"/>
      <c r="B1166" s="232"/>
      <c r="C1166" s="233"/>
      <c r="D1166" s="234" t="s">
        <v>153</v>
      </c>
      <c r="E1166" s="235" t="s">
        <v>1</v>
      </c>
      <c r="F1166" s="236" t="s">
        <v>163</v>
      </c>
      <c r="G1166" s="233"/>
      <c r="H1166" s="235" t="s">
        <v>1</v>
      </c>
      <c r="I1166" s="237"/>
      <c r="J1166" s="233"/>
      <c r="K1166" s="233"/>
      <c r="L1166" s="238"/>
      <c r="M1166" s="239"/>
      <c r="N1166" s="240"/>
      <c r="O1166" s="240"/>
      <c r="P1166" s="240"/>
      <c r="Q1166" s="240"/>
      <c r="R1166" s="240"/>
      <c r="S1166" s="240"/>
      <c r="T1166" s="24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2" t="s">
        <v>153</v>
      </c>
      <c r="AU1166" s="242" t="s">
        <v>151</v>
      </c>
      <c r="AV1166" s="13" t="s">
        <v>85</v>
      </c>
      <c r="AW1166" s="13" t="s">
        <v>32</v>
      </c>
      <c r="AX1166" s="13" t="s">
        <v>77</v>
      </c>
      <c r="AY1166" s="242" t="s">
        <v>142</v>
      </c>
    </row>
    <row r="1167" s="14" customFormat="1">
      <c r="A1167" s="14"/>
      <c r="B1167" s="243"/>
      <c r="C1167" s="244"/>
      <c r="D1167" s="234" t="s">
        <v>153</v>
      </c>
      <c r="E1167" s="245" t="s">
        <v>1</v>
      </c>
      <c r="F1167" s="246" t="s">
        <v>1248</v>
      </c>
      <c r="G1167" s="244"/>
      <c r="H1167" s="247">
        <v>19.300000000000001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153</v>
      </c>
      <c r="AU1167" s="253" t="s">
        <v>151</v>
      </c>
      <c r="AV1167" s="14" t="s">
        <v>151</v>
      </c>
      <c r="AW1167" s="14" t="s">
        <v>32</v>
      </c>
      <c r="AX1167" s="14" t="s">
        <v>77</v>
      </c>
      <c r="AY1167" s="253" t="s">
        <v>142</v>
      </c>
    </row>
    <row r="1168" s="13" customFormat="1">
      <c r="A1168" s="13"/>
      <c r="B1168" s="232"/>
      <c r="C1168" s="233"/>
      <c r="D1168" s="234" t="s">
        <v>153</v>
      </c>
      <c r="E1168" s="235" t="s">
        <v>1</v>
      </c>
      <c r="F1168" s="236" t="s">
        <v>165</v>
      </c>
      <c r="G1168" s="233"/>
      <c r="H1168" s="235" t="s">
        <v>1</v>
      </c>
      <c r="I1168" s="237"/>
      <c r="J1168" s="233"/>
      <c r="K1168" s="233"/>
      <c r="L1168" s="238"/>
      <c r="M1168" s="239"/>
      <c r="N1168" s="240"/>
      <c r="O1168" s="240"/>
      <c r="P1168" s="240"/>
      <c r="Q1168" s="240"/>
      <c r="R1168" s="240"/>
      <c r="S1168" s="240"/>
      <c r="T1168" s="24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2" t="s">
        <v>153</v>
      </c>
      <c r="AU1168" s="242" t="s">
        <v>151</v>
      </c>
      <c r="AV1168" s="13" t="s">
        <v>85</v>
      </c>
      <c r="AW1168" s="13" t="s">
        <v>32</v>
      </c>
      <c r="AX1168" s="13" t="s">
        <v>77</v>
      </c>
      <c r="AY1168" s="242" t="s">
        <v>142</v>
      </c>
    </row>
    <row r="1169" s="14" customFormat="1">
      <c r="A1169" s="14"/>
      <c r="B1169" s="243"/>
      <c r="C1169" s="244"/>
      <c r="D1169" s="234" t="s">
        <v>153</v>
      </c>
      <c r="E1169" s="245" t="s">
        <v>1</v>
      </c>
      <c r="F1169" s="246" t="s">
        <v>1249</v>
      </c>
      <c r="G1169" s="244"/>
      <c r="H1169" s="247">
        <v>23.899999999999999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153</v>
      </c>
      <c r="AU1169" s="253" t="s">
        <v>151</v>
      </c>
      <c r="AV1169" s="14" t="s">
        <v>151</v>
      </c>
      <c r="AW1169" s="14" t="s">
        <v>32</v>
      </c>
      <c r="AX1169" s="14" t="s">
        <v>77</v>
      </c>
      <c r="AY1169" s="253" t="s">
        <v>142</v>
      </c>
    </row>
    <row r="1170" s="13" customFormat="1">
      <c r="A1170" s="13"/>
      <c r="B1170" s="232"/>
      <c r="C1170" s="233"/>
      <c r="D1170" s="234" t="s">
        <v>153</v>
      </c>
      <c r="E1170" s="235" t="s">
        <v>1</v>
      </c>
      <c r="F1170" s="236" t="s">
        <v>208</v>
      </c>
      <c r="G1170" s="233"/>
      <c r="H1170" s="235" t="s">
        <v>1</v>
      </c>
      <c r="I1170" s="237"/>
      <c r="J1170" s="233"/>
      <c r="K1170" s="233"/>
      <c r="L1170" s="238"/>
      <c r="M1170" s="239"/>
      <c r="N1170" s="240"/>
      <c r="O1170" s="240"/>
      <c r="P1170" s="240"/>
      <c r="Q1170" s="240"/>
      <c r="R1170" s="240"/>
      <c r="S1170" s="240"/>
      <c r="T1170" s="24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2" t="s">
        <v>153</v>
      </c>
      <c r="AU1170" s="242" t="s">
        <v>151</v>
      </c>
      <c r="AV1170" s="13" t="s">
        <v>85</v>
      </c>
      <c r="AW1170" s="13" t="s">
        <v>32</v>
      </c>
      <c r="AX1170" s="13" t="s">
        <v>77</v>
      </c>
      <c r="AY1170" s="242" t="s">
        <v>142</v>
      </c>
    </row>
    <row r="1171" s="14" customFormat="1">
      <c r="A1171" s="14"/>
      <c r="B1171" s="243"/>
      <c r="C1171" s="244"/>
      <c r="D1171" s="234" t="s">
        <v>153</v>
      </c>
      <c r="E1171" s="245" t="s">
        <v>1</v>
      </c>
      <c r="F1171" s="246" t="s">
        <v>1250</v>
      </c>
      <c r="G1171" s="244"/>
      <c r="H1171" s="247">
        <v>5</v>
      </c>
      <c r="I1171" s="248"/>
      <c r="J1171" s="244"/>
      <c r="K1171" s="244"/>
      <c r="L1171" s="249"/>
      <c r="M1171" s="250"/>
      <c r="N1171" s="251"/>
      <c r="O1171" s="251"/>
      <c r="P1171" s="251"/>
      <c r="Q1171" s="251"/>
      <c r="R1171" s="251"/>
      <c r="S1171" s="251"/>
      <c r="T1171" s="25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3" t="s">
        <v>153</v>
      </c>
      <c r="AU1171" s="253" t="s">
        <v>151</v>
      </c>
      <c r="AV1171" s="14" t="s">
        <v>151</v>
      </c>
      <c r="AW1171" s="14" t="s">
        <v>32</v>
      </c>
      <c r="AX1171" s="14" t="s">
        <v>77</v>
      </c>
      <c r="AY1171" s="253" t="s">
        <v>142</v>
      </c>
    </row>
    <row r="1172" s="15" customFormat="1">
      <c r="A1172" s="15"/>
      <c r="B1172" s="254"/>
      <c r="C1172" s="255"/>
      <c r="D1172" s="234" t="s">
        <v>153</v>
      </c>
      <c r="E1172" s="256" t="s">
        <v>1</v>
      </c>
      <c r="F1172" s="257" t="s">
        <v>158</v>
      </c>
      <c r="G1172" s="255"/>
      <c r="H1172" s="258">
        <v>48.200000000000003</v>
      </c>
      <c r="I1172" s="259"/>
      <c r="J1172" s="255"/>
      <c r="K1172" s="255"/>
      <c r="L1172" s="260"/>
      <c r="M1172" s="261"/>
      <c r="N1172" s="262"/>
      <c r="O1172" s="262"/>
      <c r="P1172" s="262"/>
      <c r="Q1172" s="262"/>
      <c r="R1172" s="262"/>
      <c r="S1172" s="262"/>
      <c r="T1172" s="263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64" t="s">
        <v>153</v>
      </c>
      <c r="AU1172" s="264" t="s">
        <v>151</v>
      </c>
      <c r="AV1172" s="15" t="s">
        <v>150</v>
      </c>
      <c r="AW1172" s="15" t="s">
        <v>32</v>
      </c>
      <c r="AX1172" s="15" t="s">
        <v>85</v>
      </c>
      <c r="AY1172" s="264" t="s">
        <v>142</v>
      </c>
    </row>
    <row r="1173" s="2" customFormat="1" ht="16.5" customHeight="1">
      <c r="A1173" s="39"/>
      <c r="B1173" s="40"/>
      <c r="C1173" s="276" t="s">
        <v>1251</v>
      </c>
      <c r="D1173" s="276" t="s">
        <v>384</v>
      </c>
      <c r="E1173" s="277" t="s">
        <v>1252</v>
      </c>
      <c r="F1173" s="278" t="s">
        <v>1253</v>
      </c>
      <c r="G1173" s="279" t="s">
        <v>220</v>
      </c>
      <c r="H1173" s="280">
        <v>49.164000000000001</v>
      </c>
      <c r="I1173" s="281"/>
      <c r="J1173" s="282">
        <f>ROUND(I1173*H1173,2)</f>
        <v>0</v>
      </c>
      <c r="K1173" s="278" t="s">
        <v>149</v>
      </c>
      <c r="L1173" s="283"/>
      <c r="M1173" s="284" t="s">
        <v>1</v>
      </c>
      <c r="N1173" s="285" t="s">
        <v>43</v>
      </c>
      <c r="O1173" s="92"/>
      <c r="P1173" s="228">
        <f>O1173*H1173</f>
        <v>0</v>
      </c>
      <c r="Q1173" s="228">
        <v>0.00016000000000000001</v>
      </c>
      <c r="R1173" s="228">
        <f>Q1173*H1173</f>
        <v>0.00786624</v>
      </c>
      <c r="S1173" s="228">
        <v>0</v>
      </c>
      <c r="T1173" s="229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30" t="s">
        <v>408</v>
      </c>
      <c r="AT1173" s="230" t="s">
        <v>384</v>
      </c>
      <c r="AU1173" s="230" t="s">
        <v>151</v>
      </c>
      <c r="AY1173" s="18" t="s">
        <v>142</v>
      </c>
      <c r="BE1173" s="231">
        <f>IF(N1173="základní",J1173,0)</f>
        <v>0</v>
      </c>
      <c r="BF1173" s="231">
        <f>IF(N1173="snížená",J1173,0)</f>
        <v>0</v>
      </c>
      <c r="BG1173" s="231">
        <f>IF(N1173="zákl. přenesená",J1173,0)</f>
        <v>0</v>
      </c>
      <c r="BH1173" s="231">
        <f>IF(N1173="sníž. přenesená",J1173,0)</f>
        <v>0</v>
      </c>
      <c r="BI1173" s="231">
        <f>IF(N1173="nulová",J1173,0)</f>
        <v>0</v>
      </c>
      <c r="BJ1173" s="18" t="s">
        <v>151</v>
      </c>
      <c r="BK1173" s="231">
        <f>ROUND(I1173*H1173,2)</f>
        <v>0</v>
      </c>
      <c r="BL1173" s="18" t="s">
        <v>242</v>
      </c>
      <c r="BM1173" s="230" t="s">
        <v>1254</v>
      </c>
    </row>
    <row r="1174" s="14" customFormat="1">
      <c r="A1174" s="14"/>
      <c r="B1174" s="243"/>
      <c r="C1174" s="244"/>
      <c r="D1174" s="234" t="s">
        <v>153</v>
      </c>
      <c r="E1174" s="244"/>
      <c r="F1174" s="246" t="s">
        <v>1255</v>
      </c>
      <c r="G1174" s="244"/>
      <c r="H1174" s="247">
        <v>49.164000000000001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153</v>
      </c>
      <c r="AU1174" s="253" t="s">
        <v>151</v>
      </c>
      <c r="AV1174" s="14" t="s">
        <v>151</v>
      </c>
      <c r="AW1174" s="14" t="s">
        <v>4</v>
      </c>
      <c r="AX1174" s="14" t="s">
        <v>85</v>
      </c>
      <c r="AY1174" s="253" t="s">
        <v>142</v>
      </c>
    </row>
    <row r="1175" s="2" customFormat="1" ht="24.15" customHeight="1">
      <c r="A1175" s="39"/>
      <c r="B1175" s="40"/>
      <c r="C1175" s="219" t="s">
        <v>1256</v>
      </c>
      <c r="D1175" s="219" t="s">
        <v>145</v>
      </c>
      <c r="E1175" s="220" t="s">
        <v>1257</v>
      </c>
      <c r="F1175" s="221" t="s">
        <v>1258</v>
      </c>
      <c r="G1175" s="222" t="s">
        <v>183</v>
      </c>
      <c r="H1175" s="223">
        <v>6.649</v>
      </c>
      <c r="I1175" s="224"/>
      <c r="J1175" s="225">
        <f>ROUND(I1175*H1175,2)</f>
        <v>0</v>
      </c>
      <c r="K1175" s="221" t="s">
        <v>149</v>
      </c>
      <c r="L1175" s="45"/>
      <c r="M1175" s="226" t="s">
        <v>1</v>
      </c>
      <c r="N1175" s="227" t="s">
        <v>43</v>
      </c>
      <c r="O1175" s="92"/>
      <c r="P1175" s="228">
        <f>O1175*H1175</f>
        <v>0</v>
      </c>
      <c r="Q1175" s="228">
        <v>0</v>
      </c>
      <c r="R1175" s="228">
        <f>Q1175*H1175</f>
        <v>0</v>
      </c>
      <c r="S1175" s="228">
        <v>0</v>
      </c>
      <c r="T1175" s="229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0" t="s">
        <v>242</v>
      </c>
      <c r="AT1175" s="230" t="s">
        <v>145</v>
      </c>
      <c r="AU1175" s="230" t="s">
        <v>151</v>
      </c>
      <c r="AY1175" s="18" t="s">
        <v>142</v>
      </c>
      <c r="BE1175" s="231">
        <f>IF(N1175="základní",J1175,0)</f>
        <v>0</v>
      </c>
      <c r="BF1175" s="231">
        <f>IF(N1175="snížená",J1175,0)</f>
        <v>0</v>
      </c>
      <c r="BG1175" s="231">
        <f>IF(N1175="zákl. přenesená",J1175,0)</f>
        <v>0</v>
      </c>
      <c r="BH1175" s="231">
        <f>IF(N1175="sníž. přenesená",J1175,0)</f>
        <v>0</v>
      </c>
      <c r="BI1175" s="231">
        <f>IF(N1175="nulová",J1175,0)</f>
        <v>0</v>
      </c>
      <c r="BJ1175" s="18" t="s">
        <v>151</v>
      </c>
      <c r="BK1175" s="231">
        <f>ROUND(I1175*H1175,2)</f>
        <v>0</v>
      </c>
      <c r="BL1175" s="18" t="s">
        <v>242</v>
      </c>
      <c r="BM1175" s="230" t="s">
        <v>1259</v>
      </c>
    </row>
    <row r="1176" s="12" customFormat="1" ht="22.8" customHeight="1">
      <c r="A1176" s="12"/>
      <c r="B1176" s="203"/>
      <c r="C1176" s="204"/>
      <c r="D1176" s="205" t="s">
        <v>76</v>
      </c>
      <c r="E1176" s="217" t="s">
        <v>1260</v>
      </c>
      <c r="F1176" s="217" t="s">
        <v>1261</v>
      </c>
      <c r="G1176" s="204"/>
      <c r="H1176" s="204"/>
      <c r="I1176" s="207"/>
      <c r="J1176" s="218">
        <f>BK1176</f>
        <v>0</v>
      </c>
      <c r="K1176" s="204"/>
      <c r="L1176" s="209"/>
      <c r="M1176" s="210"/>
      <c r="N1176" s="211"/>
      <c r="O1176" s="211"/>
      <c r="P1176" s="212">
        <f>SUM(P1177:P1304)</f>
        <v>0</v>
      </c>
      <c r="Q1176" s="211"/>
      <c r="R1176" s="212">
        <f>SUM(R1177:R1304)</f>
        <v>7.0583156000000002</v>
      </c>
      <c r="S1176" s="211"/>
      <c r="T1176" s="213">
        <f>SUM(T1177:T1304)</f>
        <v>5.3359055999999994</v>
      </c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R1176" s="214" t="s">
        <v>151</v>
      </c>
      <c r="AT1176" s="215" t="s">
        <v>76</v>
      </c>
      <c r="AU1176" s="215" t="s">
        <v>85</v>
      </c>
      <c r="AY1176" s="214" t="s">
        <v>142</v>
      </c>
      <c r="BK1176" s="216">
        <f>SUM(BK1177:BK1304)</f>
        <v>0</v>
      </c>
    </row>
    <row r="1177" s="2" customFormat="1" ht="16.5" customHeight="1">
      <c r="A1177" s="39"/>
      <c r="B1177" s="40"/>
      <c r="C1177" s="219" t="s">
        <v>1262</v>
      </c>
      <c r="D1177" s="219" t="s">
        <v>145</v>
      </c>
      <c r="E1177" s="220" t="s">
        <v>1263</v>
      </c>
      <c r="F1177" s="221" t="s">
        <v>1264</v>
      </c>
      <c r="G1177" s="222" t="s">
        <v>148</v>
      </c>
      <c r="H1177" s="223">
        <v>307.98399999999998</v>
      </c>
      <c r="I1177" s="224"/>
      <c r="J1177" s="225">
        <f>ROUND(I1177*H1177,2)</f>
        <v>0</v>
      </c>
      <c r="K1177" s="221" t="s">
        <v>149</v>
      </c>
      <c r="L1177" s="45"/>
      <c r="M1177" s="226" t="s">
        <v>1</v>
      </c>
      <c r="N1177" s="227" t="s">
        <v>43</v>
      </c>
      <c r="O1177" s="92"/>
      <c r="P1177" s="228">
        <f>O1177*H1177</f>
        <v>0</v>
      </c>
      <c r="Q1177" s="228">
        <v>0.00029999999999999997</v>
      </c>
      <c r="R1177" s="228">
        <f>Q1177*H1177</f>
        <v>0.092395199999999983</v>
      </c>
      <c r="S1177" s="228">
        <v>0</v>
      </c>
      <c r="T1177" s="229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30" t="s">
        <v>242</v>
      </c>
      <c r="AT1177" s="230" t="s">
        <v>145</v>
      </c>
      <c r="AU1177" s="230" t="s">
        <v>151</v>
      </c>
      <c r="AY1177" s="18" t="s">
        <v>142</v>
      </c>
      <c r="BE1177" s="231">
        <f>IF(N1177="základní",J1177,0)</f>
        <v>0</v>
      </c>
      <c r="BF1177" s="231">
        <f>IF(N1177="snížená",J1177,0)</f>
        <v>0</v>
      </c>
      <c r="BG1177" s="231">
        <f>IF(N1177="zákl. přenesená",J1177,0)</f>
        <v>0</v>
      </c>
      <c r="BH1177" s="231">
        <f>IF(N1177="sníž. přenesená",J1177,0)</f>
        <v>0</v>
      </c>
      <c r="BI1177" s="231">
        <f>IF(N1177="nulová",J1177,0)</f>
        <v>0</v>
      </c>
      <c r="BJ1177" s="18" t="s">
        <v>151</v>
      </c>
      <c r="BK1177" s="231">
        <f>ROUND(I1177*H1177,2)</f>
        <v>0</v>
      </c>
      <c r="BL1177" s="18" t="s">
        <v>242</v>
      </c>
      <c r="BM1177" s="230" t="s">
        <v>1265</v>
      </c>
    </row>
    <row r="1178" s="13" customFormat="1">
      <c r="A1178" s="13"/>
      <c r="B1178" s="232"/>
      <c r="C1178" s="233"/>
      <c r="D1178" s="234" t="s">
        <v>153</v>
      </c>
      <c r="E1178" s="235" t="s">
        <v>1</v>
      </c>
      <c r="F1178" s="236" t="s">
        <v>163</v>
      </c>
      <c r="G1178" s="233"/>
      <c r="H1178" s="235" t="s">
        <v>1</v>
      </c>
      <c r="I1178" s="237"/>
      <c r="J1178" s="233"/>
      <c r="K1178" s="233"/>
      <c r="L1178" s="238"/>
      <c r="M1178" s="239"/>
      <c r="N1178" s="240"/>
      <c r="O1178" s="240"/>
      <c r="P1178" s="240"/>
      <c r="Q1178" s="240"/>
      <c r="R1178" s="240"/>
      <c r="S1178" s="240"/>
      <c r="T1178" s="24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2" t="s">
        <v>153</v>
      </c>
      <c r="AU1178" s="242" t="s">
        <v>151</v>
      </c>
      <c r="AV1178" s="13" t="s">
        <v>85</v>
      </c>
      <c r="AW1178" s="13" t="s">
        <v>32</v>
      </c>
      <c r="AX1178" s="13" t="s">
        <v>77</v>
      </c>
      <c r="AY1178" s="242" t="s">
        <v>142</v>
      </c>
    </row>
    <row r="1179" s="14" customFormat="1">
      <c r="A1179" s="14"/>
      <c r="B1179" s="243"/>
      <c r="C1179" s="244"/>
      <c r="D1179" s="234" t="s">
        <v>153</v>
      </c>
      <c r="E1179" s="245" t="s">
        <v>1</v>
      </c>
      <c r="F1179" s="246" t="s">
        <v>1266</v>
      </c>
      <c r="G1179" s="244"/>
      <c r="H1179" s="247">
        <v>49.75</v>
      </c>
      <c r="I1179" s="248"/>
      <c r="J1179" s="244"/>
      <c r="K1179" s="244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3" t="s">
        <v>153</v>
      </c>
      <c r="AU1179" s="253" t="s">
        <v>151</v>
      </c>
      <c r="AV1179" s="14" t="s">
        <v>151</v>
      </c>
      <c r="AW1179" s="14" t="s">
        <v>32</v>
      </c>
      <c r="AX1179" s="14" t="s">
        <v>77</v>
      </c>
      <c r="AY1179" s="253" t="s">
        <v>142</v>
      </c>
    </row>
    <row r="1180" s="14" customFormat="1">
      <c r="A1180" s="14"/>
      <c r="B1180" s="243"/>
      <c r="C1180" s="244"/>
      <c r="D1180" s="234" t="s">
        <v>153</v>
      </c>
      <c r="E1180" s="245" t="s">
        <v>1</v>
      </c>
      <c r="F1180" s="246" t="s">
        <v>1267</v>
      </c>
      <c r="G1180" s="244"/>
      <c r="H1180" s="247">
        <v>36.899999999999999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153</v>
      </c>
      <c r="AU1180" s="253" t="s">
        <v>151</v>
      </c>
      <c r="AV1180" s="14" t="s">
        <v>151</v>
      </c>
      <c r="AW1180" s="14" t="s">
        <v>32</v>
      </c>
      <c r="AX1180" s="14" t="s">
        <v>77</v>
      </c>
      <c r="AY1180" s="253" t="s">
        <v>142</v>
      </c>
    </row>
    <row r="1181" s="14" customFormat="1">
      <c r="A1181" s="14"/>
      <c r="B1181" s="243"/>
      <c r="C1181" s="244"/>
      <c r="D1181" s="234" t="s">
        <v>153</v>
      </c>
      <c r="E1181" s="245" t="s">
        <v>1</v>
      </c>
      <c r="F1181" s="246" t="s">
        <v>1268</v>
      </c>
      <c r="G1181" s="244"/>
      <c r="H1181" s="247">
        <v>16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3" t="s">
        <v>153</v>
      </c>
      <c r="AU1181" s="253" t="s">
        <v>151</v>
      </c>
      <c r="AV1181" s="14" t="s">
        <v>151</v>
      </c>
      <c r="AW1181" s="14" t="s">
        <v>32</v>
      </c>
      <c r="AX1181" s="14" t="s">
        <v>77</v>
      </c>
      <c r="AY1181" s="253" t="s">
        <v>142</v>
      </c>
    </row>
    <row r="1182" s="14" customFormat="1">
      <c r="A1182" s="14"/>
      <c r="B1182" s="243"/>
      <c r="C1182" s="244"/>
      <c r="D1182" s="234" t="s">
        <v>153</v>
      </c>
      <c r="E1182" s="245" t="s">
        <v>1</v>
      </c>
      <c r="F1182" s="246" t="s">
        <v>1269</v>
      </c>
      <c r="G1182" s="244"/>
      <c r="H1182" s="247">
        <v>27.800000000000001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153</v>
      </c>
      <c r="AU1182" s="253" t="s">
        <v>151</v>
      </c>
      <c r="AV1182" s="14" t="s">
        <v>151</v>
      </c>
      <c r="AW1182" s="14" t="s">
        <v>32</v>
      </c>
      <c r="AX1182" s="14" t="s">
        <v>77</v>
      </c>
      <c r="AY1182" s="253" t="s">
        <v>142</v>
      </c>
    </row>
    <row r="1183" s="14" customFormat="1">
      <c r="A1183" s="14"/>
      <c r="B1183" s="243"/>
      <c r="C1183" s="244"/>
      <c r="D1183" s="234" t="s">
        <v>153</v>
      </c>
      <c r="E1183" s="245" t="s">
        <v>1</v>
      </c>
      <c r="F1183" s="246" t="s">
        <v>1270</v>
      </c>
      <c r="G1183" s="244"/>
      <c r="H1183" s="247">
        <v>23.399999999999999</v>
      </c>
      <c r="I1183" s="248"/>
      <c r="J1183" s="244"/>
      <c r="K1183" s="244"/>
      <c r="L1183" s="249"/>
      <c r="M1183" s="250"/>
      <c r="N1183" s="251"/>
      <c r="O1183" s="251"/>
      <c r="P1183" s="251"/>
      <c r="Q1183" s="251"/>
      <c r="R1183" s="251"/>
      <c r="S1183" s="251"/>
      <c r="T1183" s="25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3" t="s">
        <v>153</v>
      </c>
      <c r="AU1183" s="253" t="s">
        <v>151</v>
      </c>
      <c r="AV1183" s="14" t="s">
        <v>151</v>
      </c>
      <c r="AW1183" s="14" t="s">
        <v>32</v>
      </c>
      <c r="AX1183" s="14" t="s">
        <v>77</v>
      </c>
      <c r="AY1183" s="253" t="s">
        <v>142</v>
      </c>
    </row>
    <row r="1184" s="14" customFormat="1">
      <c r="A1184" s="14"/>
      <c r="B1184" s="243"/>
      <c r="C1184" s="244"/>
      <c r="D1184" s="234" t="s">
        <v>153</v>
      </c>
      <c r="E1184" s="245" t="s">
        <v>1</v>
      </c>
      <c r="F1184" s="246" t="s">
        <v>1271</v>
      </c>
      <c r="G1184" s="244"/>
      <c r="H1184" s="247">
        <v>19.280000000000001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153</v>
      </c>
      <c r="AU1184" s="253" t="s">
        <v>151</v>
      </c>
      <c r="AV1184" s="14" t="s">
        <v>151</v>
      </c>
      <c r="AW1184" s="14" t="s">
        <v>32</v>
      </c>
      <c r="AX1184" s="14" t="s">
        <v>77</v>
      </c>
      <c r="AY1184" s="253" t="s">
        <v>142</v>
      </c>
    </row>
    <row r="1185" s="16" customFormat="1">
      <c r="A1185" s="16"/>
      <c r="B1185" s="265"/>
      <c r="C1185" s="266"/>
      <c r="D1185" s="234" t="s">
        <v>153</v>
      </c>
      <c r="E1185" s="267" t="s">
        <v>1</v>
      </c>
      <c r="F1185" s="268" t="s">
        <v>327</v>
      </c>
      <c r="G1185" s="266"/>
      <c r="H1185" s="269">
        <v>173.13</v>
      </c>
      <c r="I1185" s="270"/>
      <c r="J1185" s="266"/>
      <c r="K1185" s="266"/>
      <c r="L1185" s="271"/>
      <c r="M1185" s="272"/>
      <c r="N1185" s="273"/>
      <c r="O1185" s="273"/>
      <c r="P1185" s="273"/>
      <c r="Q1185" s="273"/>
      <c r="R1185" s="273"/>
      <c r="S1185" s="273"/>
      <c r="T1185" s="274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75" t="s">
        <v>153</v>
      </c>
      <c r="AU1185" s="275" t="s">
        <v>151</v>
      </c>
      <c r="AV1185" s="16" t="s">
        <v>143</v>
      </c>
      <c r="AW1185" s="16" t="s">
        <v>32</v>
      </c>
      <c r="AX1185" s="16" t="s">
        <v>77</v>
      </c>
      <c r="AY1185" s="275" t="s">
        <v>142</v>
      </c>
    </row>
    <row r="1186" s="13" customFormat="1">
      <c r="A1186" s="13"/>
      <c r="B1186" s="232"/>
      <c r="C1186" s="233"/>
      <c r="D1186" s="234" t="s">
        <v>153</v>
      </c>
      <c r="E1186" s="235" t="s">
        <v>1</v>
      </c>
      <c r="F1186" s="236" t="s">
        <v>165</v>
      </c>
      <c r="G1186" s="233"/>
      <c r="H1186" s="235" t="s">
        <v>1</v>
      </c>
      <c r="I1186" s="237"/>
      <c r="J1186" s="233"/>
      <c r="K1186" s="233"/>
      <c r="L1186" s="238"/>
      <c r="M1186" s="239"/>
      <c r="N1186" s="240"/>
      <c r="O1186" s="240"/>
      <c r="P1186" s="240"/>
      <c r="Q1186" s="240"/>
      <c r="R1186" s="240"/>
      <c r="S1186" s="240"/>
      <c r="T1186" s="24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2" t="s">
        <v>153</v>
      </c>
      <c r="AU1186" s="242" t="s">
        <v>151</v>
      </c>
      <c r="AV1186" s="13" t="s">
        <v>85</v>
      </c>
      <c r="AW1186" s="13" t="s">
        <v>32</v>
      </c>
      <c r="AX1186" s="13" t="s">
        <v>77</v>
      </c>
      <c r="AY1186" s="242" t="s">
        <v>142</v>
      </c>
    </row>
    <row r="1187" s="14" customFormat="1">
      <c r="A1187" s="14"/>
      <c r="B1187" s="243"/>
      <c r="C1187" s="244"/>
      <c r="D1187" s="234" t="s">
        <v>153</v>
      </c>
      <c r="E1187" s="245" t="s">
        <v>1</v>
      </c>
      <c r="F1187" s="246" t="s">
        <v>1272</v>
      </c>
      <c r="G1187" s="244"/>
      <c r="H1187" s="247">
        <v>20.344999999999999</v>
      </c>
      <c r="I1187" s="248"/>
      <c r="J1187" s="244"/>
      <c r="K1187" s="244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3" t="s">
        <v>153</v>
      </c>
      <c r="AU1187" s="253" t="s">
        <v>151</v>
      </c>
      <c r="AV1187" s="14" t="s">
        <v>151</v>
      </c>
      <c r="AW1187" s="14" t="s">
        <v>32</v>
      </c>
      <c r="AX1187" s="14" t="s">
        <v>77</v>
      </c>
      <c r="AY1187" s="253" t="s">
        <v>142</v>
      </c>
    </row>
    <row r="1188" s="14" customFormat="1">
      <c r="A1188" s="14"/>
      <c r="B1188" s="243"/>
      <c r="C1188" s="244"/>
      <c r="D1188" s="234" t="s">
        <v>153</v>
      </c>
      <c r="E1188" s="245" t="s">
        <v>1</v>
      </c>
      <c r="F1188" s="246" t="s">
        <v>1273</v>
      </c>
      <c r="G1188" s="244"/>
      <c r="H1188" s="247">
        <v>8.25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153</v>
      </c>
      <c r="AU1188" s="253" t="s">
        <v>151</v>
      </c>
      <c r="AV1188" s="14" t="s">
        <v>151</v>
      </c>
      <c r="AW1188" s="14" t="s">
        <v>32</v>
      </c>
      <c r="AX1188" s="14" t="s">
        <v>77</v>
      </c>
      <c r="AY1188" s="253" t="s">
        <v>142</v>
      </c>
    </row>
    <row r="1189" s="14" customFormat="1">
      <c r="A1189" s="14"/>
      <c r="B1189" s="243"/>
      <c r="C1189" s="244"/>
      <c r="D1189" s="234" t="s">
        <v>153</v>
      </c>
      <c r="E1189" s="245" t="s">
        <v>1</v>
      </c>
      <c r="F1189" s="246" t="s">
        <v>1274</v>
      </c>
      <c r="G1189" s="244"/>
      <c r="H1189" s="247">
        <v>9.4649999999999999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153</v>
      </c>
      <c r="AU1189" s="253" t="s">
        <v>151</v>
      </c>
      <c r="AV1189" s="14" t="s">
        <v>151</v>
      </c>
      <c r="AW1189" s="14" t="s">
        <v>32</v>
      </c>
      <c r="AX1189" s="14" t="s">
        <v>77</v>
      </c>
      <c r="AY1189" s="253" t="s">
        <v>142</v>
      </c>
    </row>
    <row r="1190" s="14" customFormat="1">
      <c r="A1190" s="14"/>
      <c r="B1190" s="243"/>
      <c r="C1190" s="244"/>
      <c r="D1190" s="234" t="s">
        <v>153</v>
      </c>
      <c r="E1190" s="245" t="s">
        <v>1</v>
      </c>
      <c r="F1190" s="246" t="s">
        <v>1275</v>
      </c>
      <c r="G1190" s="244"/>
      <c r="H1190" s="247">
        <v>9.0060000000000002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153</v>
      </c>
      <c r="AU1190" s="253" t="s">
        <v>151</v>
      </c>
      <c r="AV1190" s="14" t="s">
        <v>151</v>
      </c>
      <c r="AW1190" s="14" t="s">
        <v>32</v>
      </c>
      <c r="AX1190" s="14" t="s">
        <v>77</v>
      </c>
      <c r="AY1190" s="253" t="s">
        <v>142</v>
      </c>
    </row>
    <row r="1191" s="14" customFormat="1">
      <c r="A1191" s="14"/>
      <c r="B1191" s="243"/>
      <c r="C1191" s="244"/>
      <c r="D1191" s="234" t="s">
        <v>153</v>
      </c>
      <c r="E1191" s="245" t="s">
        <v>1</v>
      </c>
      <c r="F1191" s="246" t="s">
        <v>1276</v>
      </c>
      <c r="G1191" s="244"/>
      <c r="H1191" s="247">
        <v>17.52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153</v>
      </c>
      <c r="AU1191" s="253" t="s">
        <v>151</v>
      </c>
      <c r="AV1191" s="14" t="s">
        <v>151</v>
      </c>
      <c r="AW1191" s="14" t="s">
        <v>32</v>
      </c>
      <c r="AX1191" s="14" t="s">
        <v>77</v>
      </c>
      <c r="AY1191" s="253" t="s">
        <v>142</v>
      </c>
    </row>
    <row r="1192" s="14" customFormat="1">
      <c r="A1192" s="14"/>
      <c r="B1192" s="243"/>
      <c r="C1192" s="244"/>
      <c r="D1192" s="234" t="s">
        <v>153</v>
      </c>
      <c r="E1192" s="245" t="s">
        <v>1</v>
      </c>
      <c r="F1192" s="246" t="s">
        <v>1277</v>
      </c>
      <c r="G1192" s="244"/>
      <c r="H1192" s="247">
        <v>9.8149999999999995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153</v>
      </c>
      <c r="AU1192" s="253" t="s">
        <v>151</v>
      </c>
      <c r="AV1192" s="14" t="s">
        <v>151</v>
      </c>
      <c r="AW1192" s="14" t="s">
        <v>32</v>
      </c>
      <c r="AX1192" s="14" t="s">
        <v>77</v>
      </c>
      <c r="AY1192" s="253" t="s">
        <v>142</v>
      </c>
    </row>
    <row r="1193" s="14" customFormat="1">
      <c r="A1193" s="14"/>
      <c r="B1193" s="243"/>
      <c r="C1193" s="244"/>
      <c r="D1193" s="234" t="s">
        <v>153</v>
      </c>
      <c r="E1193" s="245" t="s">
        <v>1</v>
      </c>
      <c r="F1193" s="246" t="s">
        <v>1278</v>
      </c>
      <c r="G1193" s="244"/>
      <c r="H1193" s="247">
        <v>8.5860000000000003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153</v>
      </c>
      <c r="AU1193" s="253" t="s">
        <v>151</v>
      </c>
      <c r="AV1193" s="14" t="s">
        <v>151</v>
      </c>
      <c r="AW1193" s="14" t="s">
        <v>32</v>
      </c>
      <c r="AX1193" s="14" t="s">
        <v>77</v>
      </c>
      <c r="AY1193" s="253" t="s">
        <v>142</v>
      </c>
    </row>
    <row r="1194" s="14" customFormat="1">
      <c r="A1194" s="14"/>
      <c r="B1194" s="243"/>
      <c r="C1194" s="244"/>
      <c r="D1194" s="234" t="s">
        <v>153</v>
      </c>
      <c r="E1194" s="245" t="s">
        <v>1</v>
      </c>
      <c r="F1194" s="246" t="s">
        <v>1279</v>
      </c>
      <c r="G1194" s="244"/>
      <c r="H1194" s="247">
        <v>8.3759999999999994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153</v>
      </c>
      <c r="AU1194" s="253" t="s">
        <v>151</v>
      </c>
      <c r="AV1194" s="14" t="s">
        <v>151</v>
      </c>
      <c r="AW1194" s="14" t="s">
        <v>32</v>
      </c>
      <c r="AX1194" s="14" t="s">
        <v>77</v>
      </c>
      <c r="AY1194" s="253" t="s">
        <v>142</v>
      </c>
    </row>
    <row r="1195" s="14" customFormat="1">
      <c r="A1195" s="14"/>
      <c r="B1195" s="243"/>
      <c r="C1195" s="244"/>
      <c r="D1195" s="234" t="s">
        <v>153</v>
      </c>
      <c r="E1195" s="245" t="s">
        <v>1</v>
      </c>
      <c r="F1195" s="246" t="s">
        <v>1280</v>
      </c>
      <c r="G1195" s="244"/>
      <c r="H1195" s="247">
        <v>15.621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153</v>
      </c>
      <c r="AU1195" s="253" t="s">
        <v>151</v>
      </c>
      <c r="AV1195" s="14" t="s">
        <v>151</v>
      </c>
      <c r="AW1195" s="14" t="s">
        <v>32</v>
      </c>
      <c r="AX1195" s="14" t="s">
        <v>77</v>
      </c>
      <c r="AY1195" s="253" t="s">
        <v>142</v>
      </c>
    </row>
    <row r="1196" s="14" customFormat="1">
      <c r="A1196" s="14"/>
      <c r="B1196" s="243"/>
      <c r="C1196" s="244"/>
      <c r="D1196" s="234" t="s">
        <v>153</v>
      </c>
      <c r="E1196" s="245" t="s">
        <v>1</v>
      </c>
      <c r="F1196" s="246" t="s">
        <v>1281</v>
      </c>
      <c r="G1196" s="244"/>
      <c r="H1196" s="247">
        <v>4.5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3" t="s">
        <v>153</v>
      </c>
      <c r="AU1196" s="253" t="s">
        <v>151</v>
      </c>
      <c r="AV1196" s="14" t="s">
        <v>151</v>
      </c>
      <c r="AW1196" s="14" t="s">
        <v>32</v>
      </c>
      <c r="AX1196" s="14" t="s">
        <v>77</v>
      </c>
      <c r="AY1196" s="253" t="s">
        <v>142</v>
      </c>
    </row>
    <row r="1197" s="16" customFormat="1">
      <c r="A1197" s="16"/>
      <c r="B1197" s="265"/>
      <c r="C1197" s="266"/>
      <c r="D1197" s="234" t="s">
        <v>153</v>
      </c>
      <c r="E1197" s="267" t="s">
        <v>1</v>
      </c>
      <c r="F1197" s="268" t="s">
        <v>327</v>
      </c>
      <c r="G1197" s="266"/>
      <c r="H1197" s="269">
        <v>111.484</v>
      </c>
      <c r="I1197" s="270"/>
      <c r="J1197" s="266"/>
      <c r="K1197" s="266"/>
      <c r="L1197" s="271"/>
      <c r="M1197" s="272"/>
      <c r="N1197" s="273"/>
      <c r="O1197" s="273"/>
      <c r="P1197" s="273"/>
      <c r="Q1197" s="273"/>
      <c r="R1197" s="273"/>
      <c r="S1197" s="273"/>
      <c r="T1197" s="274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T1197" s="275" t="s">
        <v>153</v>
      </c>
      <c r="AU1197" s="275" t="s">
        <v>151</v>
      </c>
      <c r="AV1197" s="16" t="s">
        <v>143</v>
      </c>
      <c r="AW1197" s="16" t="s">
        <v>32</v>
      </c>
      <c r="AX1197" s="16" t="s">
        <v>77</v>
      </c>
      <c r="AY1197" s="275" t="s">
        <v>142</v>
      </c>
    </row>
    <row r="1198" s="13" customFormat="1">
      <c r="A1198" s="13"/>
      <c r="B1198" s="232"/>
      <c r="C1198" s="233"/>
      <c r="D1198" s="234" t="s">
        <v>153</v>
      </c>
      <c r="E1198" s="235" t="s">
        <v>1</v>
      </c>
      <c r="F1198" s="236" t="s">
        <v>208</v>
      </c>
      <c r="G1198" s="233"/>
      <c r="H1198" s="235" t="s">
        <v>1</v>
      </c>
      <c r="I1198" s="237"/>
      <c r="J1198" s="233"/>
      <c r="K1198" s="233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2" t="s">
        <v>153</v>
      </c>
      <c r="AU1198" s="242" t="s">
        <v>151</v>
      </c>
      <c r="AV1198" s="13" t="s">
        <v>85</v>
      </c>
      <c r="AW1198" s="13" t="s">
        <v>32</v>
      </c>
      <c r="AX1198" s="13" t="s">
        <v>77</v>
      </c>
      <c r="AY1198" s="242" t="s">
        <v>142</v>
      </c>
    </row>
    <row r="1199" s="14" customFormat="1">
      <c r="A1199" s="14"/>
      <c r="B1199" s="243"/>
      <c r="C1199" s="244"/>
      <c r="D1199" s="234" t="s">
        <v>153</v>
      </c>
      <c r="E1199" s="245" t="s">
        <v>1</v>
      </c>
      <c r="F1199" s="246" t="s">
        <v>1282</v>
      </c>
      <c r="G1199" s="244"/>
      <c r="H1199" s="247">
        <v>9.8699999999999992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153</v>
      </c>
      <c r="AU1199" s="253" t="s">
        <v>151</v>
      </c>
      <c r="AV1199" s="14" t="s">
        <v>151</v>
      </c>
      <c r="AW1199" s="14" t="s">
        <v>32</v>
      </c>
      <c r="AX1199" s="14" t="s">
        <v>77</v>
      </c>
      <c r="AY1199" s="253" t="s">
        <v>142</v>
      </c>
    </row>
    <row r="1200" s="14" customFormat="1">
      <c r="A1200" s="14"/>
      <c r="B1200" s="243"/>
      <c r="C1200" s="244"/>
      <c r="D1200" s="234" t="s">
        <v>153</v>
      </c>
      <c r="E1200" s="245" t="s">
        <v>1</v>
      </c>
      <c r="F1200" s="246" t="s">
        <v>1283</v>
      </c>
      <c r="G1200" s="244"/>
      <c r="H1200" s="247">
        <v>6.0599999999999996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153</v>
      </c>
      <c r="AU1200" s="253" t="s">
        <v>151</v>
      </c>
      <c r="AV1200" s="14" t="s">
        <v>151</v>
      </c>
      <c r="AW1200" s="14" t="s">
        <v>32</v>
      </c>
      <c r="AX1200" s="14" t="s">
        <v>77</v>
      </c>
      <c r="AY1200" s="253" t="s">
        <v>142</v>
      </c>
    </row>
    <row r="1201" s="14" customFormat="1">
      <c r="A1201" s="14"/>
      <c r="B1201" s="243"/>
      <c r="C1201" s="244"/>
      <c r="D1201" s="234" t="s">
        <v>153</v>
      </c>
      <c r="E1201" s="245" t="s">
        <v>1</v>
      </c>
      <c r="F1201" s="246" t="s">
        <v>1284</v>
      </c>
      <c r="G1201" s="244"/>
      <c r="H1201" s="247">
        <v>7.4400000000000004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153</v>
      </c>
      <c r="AU1201" s="253" t="s">
        <v>151</v>
      </c>
      <c r="AV1201" s="14" t="s">
        <v>151</v>
      </c>
      <c r="AW1201" s="14" t="s">
        <v>32</v>
      </c>
      <c r="AX1201" s="14" t="s">
        <v>77</v>
      </c>
      <c r="AY1201" s="253" t="s">
        <v>142</v>
      </c>
    </row>
    <row r="1202" s="16" customFormat="1">
      <c r="A1202" s="16"/>
      <c r="B1202" s="265"/>
      <c r="C1202" s="266"/>
      <c r="D1202" s="234" t="s">
        <v>153</v>
      </c>
      <c r="E1202" s="267" t="s">
        <v>1</v>
      </c>
      <c r="F1202" s="268" t="s">
        <v>327</v>
      </c>
      <c r="G1202" s="266"/>
      <c r="H1202" s="269">
        <v>23.370000000000001</v>
      </c>
      <c r="I1202" s="270"/>
      <c r="J1202" s="266"/>
      <c r="K1202" s="266"/>
      <c r="L1202" s="271"/>
      <c r="M1202" s="272"/>
      <c r="N1202" s="273"/>
      <c r="O1202" s="273"/>
      <c r="P1202" s="273"/>
      <c r="Q1202" s="273"/>
      <c r="R1202" s="273"/>
      <c r="S1202" s="273"/>
      <c r="T1202" s="274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T1202" s="275" t="s">
        <v>153</v>
      </c>
      <c r="AU1202" s="275" t="s">
        <v>151</v>
      </c>
      <c r="AV1202" s="16" t="s">
        <v>143</v>
      </c>
      <c r="AW1202" s="16" t="s">
        <v>32</v>
      </c>
      <c r="AX1202" s="16" t="s">
        <v>77</v>
      </c>
      <c r="AY1202" s="275" t="s">
        <v>142</v>
      </c>
    </row>
    <row r="1203" s="15" customFormat="1">
      <c r="A1203" s="15"/>
      <c r="B1203" s="254"/>
      <c r="C1203" s="255"/>
      <c r="D1203" s="234" t="s">
        <v>153</v>
      </c>
      <c r="E1203" s="256" t="s">
        <v>1</v>
      </c>
      <c r="F1203" s="257" t="s">
        <v>158</v>
      </c>
      <c r="G1203" s="255"/>
      <c r="H1203" s="258">
        <v>307.98399999999998</v>
      </c>
      <c r="I1203" s="259"/>
      <c r="J1203" s="255"/>
      <c r="K1203" s="255"/>
      <c r="L1203" s="260"/>
      <c r="M1203" s="261"/>
      <c r="N1203" s="262"/>
      <c r="O1203" s="262"/>
      <c r="P1203" s="262"/>
      <c r="Q1203" s="262"/>
      <c r="R1203" s="262"/>
      <c r="S1203" s="262"/>
      <c r="T1203" s="263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4" t="s">
        <v>153</v>
      </c>
      <c r="AU1203" s="264" t="s">
        <v>151</v>
      </c>
      <c r="AV1203" s="15" t="s">
        <v>150</v>
      </c>
      <c r="AW1203" s="15" t="s">
        <v>32</v>
      </c>
      <c r="AX1203" s="15" t="s">
        <v>85</v>
      </c>
      <c r="AY1203" s="264" t="s">
        <v>142</v>
      </c>
    </row>
    <row r="1204" s="2" customFormat="1" ht="24.15" customHeight="1">
      <c r="A1204" s="39"/>
      <c r="B1204" s="40"/>
      <c r="C1204" s="219" t="s">
        <v>1285</v>
      </c>
      <c r="D1204" s="219" t="s">
        <v>145</v>
      </c>
      <c r="E1204" s="220" t="s">
        <v>1286</v>
      </c>
      <c r="F1204" s="221" t="s">
        <v>1287</v>
      </c>
      <c r="G1204" s="222" t="s">
        <v>148</v>
      </c>
      <c r="H1204" s="223">
        <v>12</v>
      </c>
      <c r="I1204" s="224"/>
      <c r="J1204" s="225">
        <f>ROUND(I1204*H1204,2)</f>
        <v>0</v>
      </c>
      <c r="K1204" s="221" t="s">
        <v>149</v>
      </c>
      <c r="L1204" s="45"/>
      <c r="M1204" s="226" t="s">
        <v>1</v>
      </c>
      <c r="N1204" s="227" t="s">
        <v>43</v>
      </c>
      <c r="O1204" s="92"/>
      <c r="P1204" s="228">
        <f>O1204*H1204</f>
        <v>0</v>
      </c>
      <c r="Q1204" s="228">
        <v>0.0015</v>
      </c>
      <c r="R1204" s="228">
        <f>Q1204*H1204</f>
        <v>0.018000000000000002</v>
      </c>
      <c r="S1204" s="228">
        <v>0</v>
      </c>
      <c r="T1204" s="229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0" t="s">
        <v>242</v>
      </c>
      <c r="AT1204" s="230" t="s">
        <v>145</v>
      </c>
      <c r="AU1204" s="230" t="s">
        <v>151</v>
      </c>
      <c r="AY1204" s="18" t="s">
        <v>142</v>
      </c>
      <c r="BE1204" s="231">
        <f>IF(N1204="základní",J1204,0)</f>
        <v>0</v>
      </c>
      <c r="BF1204" s="231">
        <f>IF(N1204="snížená",J1204,0)</f>
        <v>0</v>
      </c>
      <c r="BG1204" s="231">
        <f>IF(N1204="zákl. přenesená",J1204,0)</f>
        <v>0</v>
      </c>
      <c r="BH1204" s="231">
        <f>IF(N1204="sníž. přenesená",J1204,0)</f>
        <v>0</v>
      </c>
      <c r="BI1204" s="231">
        <f>IF(N1204="nulová",J1204,0)</f>
        <v>0</v>
      </c>
      <c r="BJ1204" s="18" t="s">
        <v>151</v>
      </c>
      <c r="BK1204" s="231">
        <f>ROUND(I1204*H1204,2)</f>
        <v>0</v>
      </c>
      <c r="BL1204" s="18" t="s">
        <v>242</v>
      </c>
      <c r="BM1204" s="230" t="s">
        <v>1288</v>
      </c>
    </row>
    <row r="1205" s="13" customFormat="1">
      <c r="A1205" s="13"/>
      <c r="B1205" s="232"/>
      <c r="C1205" s="233"/>
      <c r="D1205" s="234" t="s">
        <v>153</v>
      </c>
      <c r="E1205" s="235" t="s">
        <v>1</v>
      </c>
      <c r="F1205" s="236" t="s">
        <v>1289</v>
      </c>
      <c r="G1205" s="233"/>
      <c r="H1205" s="235" t="s">
        <v>1</v>
      </c>
      <c r="I1205" s="237"/>
      <c r="J1205" s="233"/>
      <c r="K1205" s="233"/>
      <c r="L1205" s="238"/>
      <c r="M1205" s="239"/>
      <c r="N1205" s="240"/>
      <c r="O1205" s="240"/>
      <c r="P1205" s="240"/>
      <c r="Q1205" s="240"/>
      <c r="R1205" s="240"/>
      <c r="S1205" s="240"/>
      <c r="T1205" s="24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2" t="s">
        <v>153</v>
      </c>
      <c r="AU1205" s="242" t="s">
        <v>151</v>
      </c>
      <c r="AV1205" s="13" t="s">
        <v>85</v>
      </c>
      <c r="AW1205" s="13" t="s">
        <v>32</v>
      </c>
      <c r="AX1205" s="13" t="s">
        <v>77</v>
      </c>
      <c r="AY1205" s="242" t="s">
        <v>142</v>
      </c>
    </row>
    <row r="1206" s="14" customFormat="1">
      <c r="A1206" s="14"/>
      <c r="B1206" s="243"/>
      <c r="C1206" s="244"/>
      <c r="D1206" s="234" t="s">
        <v>153</v>
      </c>
      <c r="E1206" s="245" t="s">
        <v>1</v>
      </c>
      <c r="F1206" s="246" t="s">
        <v>1290</v>
      </c>
      <c r="G1206" s="244"/>
      <c r="H1206" s="247">
        <v>12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153</v>
      </c>
      <c r="AU1206" s="253" t="s">
        <v>151</v>
      </c>
      <c r="AV1206" s="14" t="s">
        <v>151</v>
      </c>
      <c r="AW1206" s="14" t="s">
        <v>32</v>
      </c>
      <c r="AX1206" s="14" t="s">
        <v>85</v>
      </c>
      <c r="AY1206" s="253" t="s">
        <v>142</v>
      </c>
    </row>
    <row r="1207" s="2" customFormat="1" ht="16.5" customHeight="1">
      <c r="A1207" s="39"/>
      <c r="B1207" s="40"/>
      <c r="C1207" s="219" t="s">
        <v>1291</v>
      </c>
      <c r="D1207" s="219" t="s">
        <v>145</v>
      </c>
      <c r="E1207" s="220" t="s">
        <v>1292</v>
      </c>
      <c r="F1207" s="221" t="s">
        <v>1293</v>
      </c>
      <c r="G1207" s="222" t="s">
        <v>220</v>
      </c>
      <c r="H1207" s="223">
        <v>8</v>
      </c>
      <c r="I1207" s="224"/>
      <c r="J1207" s="225">
        <f>ROUND(I1207*H1207,2)</f>
        <v>0</v>
      </c>
      <c r="K1207" s="221" t="s">
        <v>149</v>
      </c>
      <c r="L1207" s="45"/>
      <c r="M1207" s="226" t="s">
        <v>1</v>
      </c>
      <c r="N1207" s="227" t="s">
        <v>43</v>
      </c>
      <c r="O1207" s="92"/>
      <c r="P1207" s="228">
        <f>O1207*H1207</f>
        <v>0</v>
      </c>
      <c r="Q1207" s="228">
        <v>0.00021000000000000001</v>
      </c>
      <c r="R1207" s="228">
        <f>Q1207*H1207</f>
        <v>0.0016800000000000001</v>
      </c>
      <c r="S1207" s="228">
        <v>0</v>
      </c>
      <c r="T1207" s="229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30" t="s">
        <v>242</v>
      </c>
      <c r="AT1207" s="230" t="s">
        <v>145</v>
      </c>
      <c r="AU1207" s="230" t="s">
        <v>151</v>
      </c>
      <c r="AY1207" s="18" t="s">
        <v>142</v>
      </c>
      <c r="BE1207" s="231">
        <f>IF(N1207="základní",J1207,0)</f>
        <v>0</v>
      </c>
      <c r="BF1207" s="231">
        <f>IF(N1207="snížená",J1207,0)</f>
        <v>0</v>
      </c>
      <c r="BG1207" s="231">
        <f>IF(N1207="zákl. přenesená",J1207,0)</f>
        <v>0</v>
      </c>
      <c r="BH1207" s="231">
        <f>IF(N1207="sníž. přenesená",J1207,0)</f>
        <v>0</v>
      </c>
      <c r="BI1207" s="231">
        <f>IF(N1207="nulová",J1207,0)</f>
        <v>0</v>
      </c>
      <c r="BJ1207" s="18" t="s">
        <v>151</v>
      </c>
      <c r="BK1207" s="231">
        <f>ROUND(I1207*H1207,2)</f>
        <v>0</v>
      </c>
      <c r="BL1207" s="18" t="s">
        <v>242</v>
      </c>
      <c r="BM1207" s="230" t="s">
        <v>1294</v>
      </c>
    </row>
    <row r="1208" s="13" customFormat="1">
      <c r="A1208" s="13"/>
      <c r="B1208" s="232"/>
      <c r="C1208" s="233"/>
      <c r="D1208" s="234" t="s">
        <v>153</v>
      </c>
      <c r="E1208" s="235" t="s">
        <v>1</v>
      </c>
      <c r="F1208" s="236" t="s">
        <v>1289</v>
      </c>
      <c r="G1208" s="233"/>
      <c r="H1208" s="235" t="s">
        <v>1</v>
      </c>
      <c r="I1208" s="237"/>
      <c r="J1208" s="233"/>
      <c r="K1208" s="233"/>
      <c r="L1208" s="238"/>
      <c r="M1208" s="239"/>
      <c r="N1208" s="240"/>
      <c r="O1208" s="240"/>
      <c r="P1208" s="240"/>
      <c r="Q1208" s="240"/>
      <c r="R1208" s="240"/>
      <c r="S1208" s="240"/>
      <c r="T1208" s="24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2" t="s">
        <v>153</v>
      </c>
      <c r="AU1208" s="242" t="s">
        <v>151</v>
      </c>
      <c r="AV1208" s="13" t="s">
        <v>85</v>
      </c>
      <c r="AW1208" s="13" t="s">
        <v>32</v>
      </c>
      <c r="AX1208" s="13" t="s">
        <v>77</v>
      </c>
      <c r="AY1208" s="242" t="s">
        <v>142</v>
      </c>
    </row>
    <row r="1209" s="14" customFormat="1">
      <c r="A1209" s="14"/>
      <c r="B1209" s="243"/>
      <c r="C1209" s="244"/>
      <c r="D1209" s="234" t="s">
        <v>153</v>
      </c>
      <c r="E1209" s="245" t="s">
        <v>1</v>
      </c>
      <c r="F1209" s="246" t="s">
        <v>1295</v>
      </c>
      <c r="G1209" s="244"/>
      <c r="H1209" s="247">
        <v>8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3" t="s">
        <v>153</v>
      </c>
      <c r="AU1209" s="253" t="s">
        <v>151</v>
      </c>
      <c r="AV1209" s="14" t="s">
        <v>151</v>
      </c>
      <c r="AW1209" s="14" t="s">
        <v>32</v>
      </c>
      <c r="AX1209" s="14" t="s">
        <v>85</v>
      </c>
      <c r="AY1209" s="253" t="s">
        <v>142</v>
      </c>
    </row>
    <row r="1210" s="2" customFormat="1" ht="16.5" customHeight="1">
      <c r="A1210" s="39"/>
      <c r="B1210" s="40"/>
      <c r="C1210" s="219" t="s">
        <v>1296</v>
      </c>
      <c r="D1210" s="219" t="s">
        <v>145</v>
      </c>
      <c r="E1210" s="220" t="s">
        <v>1297</v>
      </c>
      <c r="F1210" s="221" t="s">
        <v>1298</v>
      </c>
      <c r="G1210" s="222" t="s">
        <v>148</v>
      </c>
      <c r="H1210" s="223">
        <v>187.78999999999999</v>
      </c>
      <c r="I1210" s="224"/>
      <c r="J1210" s="225">
        <f>ROUND(I1210*H1210,2)</f>
        <v>0</v>
      </c>
      <c r="K1210" s="221" t="s">
        <v>149</v>
      </c>
      <c r="L1210" s="45"/>
      <c r="M1210" s="226" t="s">
        <v>1</v>
      </c>
      <c r="N1210" s="227" t="s">
        <v>43</v>
      </c>
      <c r="O1210" s="92"/>
      <c r="P1210" s="228">
        <f>O1210*H1210</f>
        <v>0</v>
      </c>
      <c r="Q1210" s="228">
        <v>0.0044999999999999997</v>
      </c>
      <c r="R1210" s="228">
        <f>Q1210*H1210</f>
        <v>0.84505499999999989</v>
      </c>
      <c r="S1210" s="228">
        <v>0</v>
      </c>
      <c r="T1210" s="229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0" t="s">
        <v>242</v>
      </c>
      <c r="AT1210" s="230" t="s">
        <v>145</v>
      </c>
      <c r="AU1210" s="230" t="s">
        <v>151</v>
      </c>
      <c r="AY1210" s="18" t="s">
        <v>142</v>
      </c>
      <c r="BE1210" s="231">
        <f>IF(N1210="základní",J1210,0)</f>
        <v>0</v>
      </c>
      <c r="BF1210" s="231">
        <f>IF(N1210="snížená",J1210,0)</f>
        <v>0</v>
      </c>
      <c r="BG1210" s="231">
        <f>IF(N1210="zákl. přenesená",J1210,0)</f>
        <v>0</v>
      </c>
      <c r="BH1210" s="231">
        <f>IF(N1210="sníž. přenesená",J1210,0)</f>
        <v>0</v>
      </c>
      <c r="BI1210" s="231">
        <f>IF(N1210="nulová",J1210,0)</f>
        <v>0</v>
      </c>
      <c r="BJ1210" s="18" t="s">
        <v>151</v>
      </c>
      <c r="BK1210" s="231">
        <f>ROUND(I1210*H1210,2)</f>
        <v>0</v>
      </c>
      <c r="BL1210" s="18" t="s">
        <v>242</v>
      </c>
      <c r="BM1210" s="230" t="s">
        <v>1299</v>
      </c>
    </row>
    <row r="1211" s="13" customFormat="1">
      <c r="A1211" s="13"/>
      <c r="B1211" s="232"/>
      <c r="C1211" s="233"/>
      <c r="D1211" s="234" t="s">
        <v>153</v>
      </c>
      <c r="E1211" s="235" t="s">
        <v>1</v>
      </c>
      <c r="F1211" s="236" t="s">
        <v>1300</v>
      </c>
      <c r="G1211" s="233"/>
      <c r="H1211" s="235" t="s">
        <v>1</v>
      </c>
      <c r="I1211" s="237"/>
      <c r="J1211" s="233"/>
      <c r="K1211" s="233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2" t="s">
        <v>153</v>
      </c>
      <c r="AU1211" s="242" t="s">
        <v>151</v>
      </c>
      <c r="AV1211" s="13" t="s">
        <v>85</v>
      </c>
      <c r="AW1211" s="13" t="s">
        <v>32</v>
      </c>
      <c r="AX1211" s="13" t="s">
        <v>77</v>
      </c>
      <c r="AY1211" s="242" t="s">
        <v>142</v>
      </c>
    </row>
    <row r="1212" s="13" customFormat="1">
      <c r="A1212" s="13"/>
      <c r="B1212" s="232"/>
      <c r="C1212" s="233"/>
      <c r="D1212" s="234" t="s">
        <v>153</v>
      </c>
      <c r="E1212" s="235" t="s">
        <v>1</v>
      </c>
      <c r="F1212" s="236" t="s">
        <v>163</v>
      </c>
      <c r="G1212" s="233"/>
      <c r="H1212" s="235" t="s">
        <v>1</v>
      </c>
      <c r="I1212" s="237"/>
      <c r="J1212" s="233"/>
      <c r="K1212" s="233"/>
      <c r="L1212" s="238"/>
      <c r="M1212" s="239"/>
      <c r="N1212" s="240"/>
      <c r="O1212" s="240"/>
      <c r="P1212" s="240"/>
      <c r="Q1212" s="240"/>
      <c r="R1212" s="240"/>
      <c r="S1212" s="240"/>
      <c r="T1212" s="24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2" t="s">
        <v>153</v>
      </c>
      <c r="AU1212" s="242" t="s">
        <v>151</v>
      </c>
      <c r="AV1212" s="13" t="s">
        <v>85</v>
      </c>
      <c r="AW1212" s="13" t="s">
        <v>32</v>
      </c>
      <c r="AX1212" s="13" t="s">
        <v>77</v>
      </c>
      <c r="AY1212" s="242" t="s">
        <v>142</v>
      </c>
    </row>
    <row r="1213" s="14" customFormat="1">
      <c r="A1213" s="14"/>
      <c r="B1213" s="243"/>
      <c r="C1213" s="244"/>
      <c r="D1213" s="234" t="s">
        <v>153</v>
      </c>
      <c r="E1213" s="245" t="s">
        <v>1</v>
      </c>
      <c r="F1213" s="246" t="s">
        <v>1301</v>
      </c>
      <c r="G1213" s="244"/>
      <c r="H1213" s="247">
        <v>49.700000000000003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153</v>
      </c>
      <c r="AU1213" s="253" t="s">
        <v>151</v>
      </c>
      <c r="AV1213" s="14" t="s">
        <v>151</v>
      </c>
      <c r="AW1213" s="14" t="s">
        <v>32</v>
      </c>
      <c r="AX1213" s="14" t="s">
        <v>77</v>
      </c>
      <c r="AY1213" s="253" t="s">
        <v>142</v>
      </c>
    </row>
    <row r="1214" s="14" customFormat="1">
      <c r="A1214" s="14"/>
      <c r="B1214" s="243"/>
      <c r="C1214" s="244"/>
      <c r="D1214" s="234" t="s">
        <v>153</v>
      </c>
      <c r="E1214" s="245" t="s">
        <v>1</v>
      </c>
      <c r="F1214" s="246" t="s">
        <v>1302</v>
      </c>
      <c r="G1214" s="244"/>
      <c r="H1214" s="247">
        <v>34.799999999999997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3" t="s">
        <v>153</v>
      </c>
      <c r="AU1214" s="253" t="s">
        <v>151</v>
      </c>
      <c r="AV1214" s="14" t="s">
        <v>151</v>
      </c>
      <c r="AW1214" s="14" t="s">
        <v>32</v>
      </c>
      <c r="AX1214" s="14" t="s">
        <v>77</v>
      </c>
      <c r="AY1214" s="253" t="s">
        <v>142</v>
      </c>
    </row>
    <row r="1215" s="14" customFormat="1">
      <c r="A1215" s="14"/>
      <c r="B1215" s="243"/>
      <c r="C1215" s="244"/>
      <c r="D1215" s="234" t="s">
        <v>153</v>
      </c>
      <c r="E1215" s="245" t="s">
        <v>1</v>
      </c>
      <c r="F1215" s="246" t="s">
        <v>1303</v>
      </c>
      <c r="G1215" s="244"/>
      <c r="H1215" s="247">
        <v>14.779999999999999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153</v>
      </c>
      <c r="AU1215" s="253" t="s">
        <v>151</v>
      </c>
      <c r="AV1215" s="14" t="s">
        <v>151</v>
      </c>
      <c r="AW1215" s="14" t="s">
        <v>32</v>
      </c>
      <c r="AX1215" s="14" t="s">
        <v>77</v>
      </c>
      <c r="AY1215" s="253" t="s">
        <v>142</v>
      </c>
    </row>
    <row r="1216" s="16" customFormat="1">
      <c r="A1216" s="16"/>
      <c r="B1216" s="265"/>
      <c r="C1216" s="266"/>
      <c r="D1216" s="234" t="s">
        <v>153</v>
      </c>
      <c r="E1216" s="267" t="s">
        <v>1</v>
      </c>
      <c r="F1216" s="268" t="s">
        <v>327</v>
      </c>
      <c r="G1216" s="266"/>
      <c r="H1216" s="269">
        <v>99.280000000000001</v>
      </c>
      <c r="I1216" s="270"/>
      <c r="J1216" s="266"/>
      <c r="K1216" s="266"/>
      <c r="L1216" s="271"/>
      <c r="M1216" s="272"/>
      <c r="N1216" s="273"/>
      <c r="O1216" s="273"/>
      <c r="P1216" s="273"/>
      <c r="Q1216" s="273"/>
      <c r="R1216" s="273"/>
      <c r="S1216" s="273"/>
      <c r="T1216" s="274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T1216" s="275" t="s">
        <v>153</v>
      </c>
      <c r="AU1216" s="275" t="s">
        <v>151</v>
      </c>
      <c r="AV1216" s="16" t="s">
        <v>143</v>
      </c>
      <c r="AW1216" s="16" t="s">
        <v>32</v>
      </c>
      <c r="AX1216" s="16" t="s">
        <v>77</v>
      </c>
      <c r="AY1216" s="275" t="s">
        <v>142</v>
      </c>
    </row>
    <row r="1217" s="13" customFormat="1">
      <c r="A1217" s="13"/>
      <c r="B1217" s="232"/>
      <c r="C1217" s="233"/>
      <c r="D1217" s="234" t="s">
        <v>153</v>
      </c>
      <c r="E1217" s="235" t="s">
        <v>1</v>
      </c>
      <c r="F1217" s="236" t="s">
        <v>165</v>
      </c>
      <c r="G1217" s="233"/>
      <c r="H1217" s="235" t="s">
        <v>1</v>
      </c>
      <c r="I1217" s="237"/>
      <c r="J1217" s="233"/>
      <c r="K1217" s="233"/>
      <c r="L1217" s="238"/>
      <c r="M1217" s="239"/>
      <c r="N1217" s="240"/>
      <c r="O1217" s="240"/>
      <c r="P1217" s="240"/>
      <c r="Q1217" s="240"/>
      <c r="R1217" s="240"/>
      <c r="S1217" s="240"/>
      <c r="T1217" s="24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2" t="s">
        <v>153</v>
      </c>
      <c r="AU1217" s="242" t="s">
        <v>151</v>
      </c>
      <c r="AV1217" s="13" t="s">
        <v>85</v>
      </c>
      <c r="AW1217" s="13" t="s">
        <v>32</v>
      </c>
      <c r="AX1217" s="13" t="s">
        <v>77</v>
      </c>
      <c r="AY1217" s="242" t="s">
        <v>142</v>
      </c>
    </row>
    <row r="1218" s="14" customFormat="1">
      <c r="A1218" s="14"/>
      <c r="B1218" s="243"/>
      <c r="C1218" s="244"/>
      <c r="D1218" s="234" t="s">
        <v>153</v>
      </c>
      <c r="E1218" s="245" t="s">
        <v>1</v>
      </c>
      <c r="F1218" s="246" t="s">
        <v>1304</v>
      </c>
      <c r="G1218" s="244"/>
      <c r="H1218" s="247">
        <v>19.100000000000001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153</v>
      </c>
      <c r="AU1218" s="253" t="s">
        <v>151</v>
      </c>
      <c r="AV1218" s="14" t="s">
        <v>151</v>
      </c>
      <c r="AW1218" s="14" t="s">
        <v>32</v>
      </c>
      <c r="AX1218" s="14" t="s">
        <v>77</v>
      </c>
      <c r="AY1218" s="253" t="s">
        <v>142</v>
      </c>
    </row>
    <row r="1219" s="14" customFormat="1">
      <c r="A1219" s="14"/>
      <c r="B1219" s="243"/>
      <c r="C1219" s="244"/>
      <c r="D1219" s="234" t="s">
        <v>153</v>
      </c>
      <c r="E1219" s="245" t="s">
        <v>1</v>
      </c>
      <c r="F1219" s="246" t="s">
        <v>1305</v>
      </c>
      <c r="G1219" s="244"/>
      <c r="H1219" s="247">
        <v>18.620000000000001</v>
      </c>
      <c r="I1219" s="248"/>
      <c r="J1219" s="244"/>
      <c r="K1219" s="244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3" t="s">
        <v>153</v>
      </c>
      <c r="AU1219" s="253" t="s">
        <v>151</v>
      </c>
      <c r="AV1219" s="14" t="s">
        <v>151</v>
      </c>
      <c r="AW1219" s="14" t="s">
        <v>32</v>
      </c>
      <c r="AX1219" s="14" t="s">
        <v>77</v>
      </c>
      <c r="AY1219" s="253" t="s">
        <v>142</v>
      </c>
    </row>
    <row r="1220" s="14" customFormat="1">
      <c r="A1220" s="14"/>
      <c r="B1220" s="243"/>
      <c r="C1220" s="244"/>
      <c r="D1220" s="234" t="s">
        <v>153</v>
      </c>
      <c r="E1220" s="245" t="s">
        <v>1</v>
      </c>
      <c r="F1220" s="246" t="s">
        <v>1306</v>
      </c>
      <c r="G1220" s="244"/>
      <c r="H1220" s="247">
        <v>27.420000000000002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153</v>
      </c>
      <c r="AU1220" s="253" t="s">
        <v>151</v>
      </c>
      <c r="AV1220" s="14" t="s">
        <v>151</v>
      </c>
      <c r="AW1220" s="14" t="s">
        <v>32</v>
      </c>
      <c r="AX1220" s="14" t="s">
        <v>77</v>
      </c>
      <c r="AY1220" s="253" t="s">
        <v>142</v>
      </c>
    </row>
    <row r="1221" s="16" customFormat="1">
      <c r="A1221" s="16"/>
      <c r="B1221" s="265"/>
      <c r="C1221" s="266"/>
      <c r="D1221" s="234" t="s">
        <v>153</v>
      </c>
      <c r="E1221" s="267" t="s">
        <v>1</v>
      </c>
      <c r="F1221" s="268" t="s">
        <v>327</v>
      </c>
      <c r="G1221" s="266"/>
      <c r="H1221" s="269">
        <v>65.140000000000001</v>
      </c>
      <c r="I1221" s="270"/>
      <c r="J1221" s="266"/>
      <c r="K1221" s="266"/>
      <c r="L1221" s="271"/>
      <c r="M1221" s="272"/>
      <c r="N1221" s="273"/>
      <c r="O1221" s="273"/>
      <c r="P1221" s="273"/>
      <c r="Q1221" s="273"/>
      <c r="R1221" s="273"/>
      <c r="S1221" s="273"/>
      <c r="T1221" s="274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T1221" s="275" t="s">
        <v>153</v>
      </c>
      <c r="AU1221" s="275" t="s">
        <v>151</v>
      </c>
      <c r="AV1221" s="16" t="s">
        <v>143</v>
      </c>
      <c r="AW1221" s="16" t="s">
        <v>32</v>
      </c>
      <c r="AX1221" s="16" t="s">
        <v>77</v>
      </c>
      <c r="AY1221" s="275" t="s">
        <v>142</v>
      </c>
    </row>
    <row r="1222" s="13" customFormat="1">
      <c r="A1222" s="13"/>
      <c r="B1222" s="232"/>
      <c r="C1222" s="233"/>
      <c r="D1222" s="234" t="s">
        <v>153</v>
      </c>
      <c r="E1222" s="235" t="s">
        <v>1</v>
      </c>
      <c r="F1222" s="236" t="s">
        <v>208</v>
      </c>
      <c r="G1222" s="233"/>
      <c r="H1222" s="235" t="s">
        <v>1</v>
      </c>
      <c r="I1222" s="237"/>
      <c r="J1222" s="233"/>
      <c r="K1222" s="233"/>
      <c r="L1222" s="238"/>
      <c r="M1222" s="239"/>
      <c r="N1222" s="240"/>
      <c r="O1222" s="240"/>
      <c r="P1222" s="240"/>
      <c r="Q1222" s="240"/>
      <c r="R1222" s="240"/>
      <c r="S1222" s="240"/>
      <c r="T1222" s="24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2" t="s">
        <v>153</v>
      </c>
      <c r="AU1222" s="242" t="s">
        <v>151</v>
      </c>
      <c r="AV1222" s="13" t="s">
        <v>85</v>
      </c>
      <c r="AW1222" s="13" t="s">
        <v>32</v>
      </c>
      <c r="AX1222" s="13" t="s">
        <v>77</v>
      </c>
      <c r="AY1222" s="242" t="s">
        <v>142</v>
      </c>
    </row>
    <row r="1223" s="14" customFormat="1">
      <c r="A1223" s="14"/>
      <c r="B1223" s="243"/>
      <c r="C1223" s="244"/>
      <c r="D1223" s="234" t="s">
        <v>153</v>
      </c>
      <c r="E1223" s="245" t="s">
        <v>1</v>
      </c>
      <c r="F1223" s="246" t="s">
        <v>1282</v>
      </c>
      <c r="G1223" s="244"/>
      <c r="H1223" s="247">
        <v>9.8699999999999992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3" t="s">
        <v>153</v>
      </c>
      <c r="AU1223" s="253" t="s">
        <v>151</v>
      </c>
      <c r="AV1223" s="14" t="s">
        <v>151</v>
      </c>
      <c r="AW1223" s="14" t="s">
        <v>32</v>
      </c>
      <c r="AX1223" s="14" t="s">
        <v>77</v>
      </c>
      <c r="AY1223" s="253" t="s">
        <v>142</v>
      </c>
    </row>
    <row r="1224" s="14" customFormat="1">
      <c r="A1224" s="14"/>
      <c r="B1224" s="243"/>
      <c r="C1224" s="244"/>
      <c r="D1224" s="234" t="s">
        <v>153</v>
      </c>
      <c r="E1224" s="245" t="s">
        <v>1</v>
      </c>
      <c r="F1224" s="246" t="s">
        <v>1283</v>
      </c>
      <c r="G1224" s="244"/>
      <c r="H1224" s="247">
        <v>6.0599999999999996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3" t="s">
        <v>153</v>
      </c>
      <c r="AU1224" s="253" t="s">
        <v>151</v>
      </c>
      <c r="AV1224" s="14" t="s">
        <v>151</v>
      </c>
      <c r="AW1224" s="14" t="s">
        <v>32</v>
      </c>
      <c r="AX1224" s="14" t="s">
        <v>77</v>
      </c>
      <c r="AY1224" s="253" t="s">
        <v>142</v>
      </c>
    </row>
    <row r="1225" s="14" customFormat="1">
      <c r="A1225" s="14"/>
      <c r="B1225" s="243"/>
      <c r="C1225" s="244"/>
      <c r="D1225" s="234" t="s">
        <v>153</v>
      </c>
      <c r="E1225" s="245" t="s">
        <v>1</v>
      </c>
      <c r="F1225" s="246" t="s">
        <v>1284</v>
      </c>
      <c r="G1225" s="244"/>
      <c r="H1225" s="247">
        <v>7.4400000000000004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153</v>
      </c>
      <c r="AU1225" s="253" t="s">
        <v>151</v>
      </c>
      <c r="AV1225" s="14" t="s">
        <v>151</v>
      </c>
      <c r="AW1225" s="14" t="s">
        <v>32</v>
      </c>
      <c r="AX1225" s="14" t="s">
        <v>77</v>
      </c>
      <c r="AY1225" s="253" t="s">
        <v>142</v>
      </c>
    </row>
    <row r="1226" s="16" customFormat="1">
      <c r="A1226" s="16"/>
      <c r="B1226" s="265"/>
      <c r="C1226" s="266"/>
      <c r="D1226" s="234" t="s">
        <v>153</v>
      </c>
      <c r="E1226" s="267" t="s">
        <v>1</v>
      </c>
      <c r="F1226" s="268" t="s">
        <v>327</v>
      </c>
      <c r="G1226" s="266"/>
      <c r="H1226" s="269">
        <v>23.370000000000001</v>
      </c>
      <c r="I1226" s="270"/>
      <c r="J1226" s="266"/>
      <c r="K1226" s="266"/>
      <c r="L1226" s="271"/>
      <c r="M1226" s="272"/>
      <c r="N1226" s="273"/>
      <c r="O1226" s="273"/>
      <c r="P1226" s="273"/>
      <c r="Q1226" s="273"/>
      <c r="R1226" s="273"/>
      <c r="S1226" s="273"/>
      <c r="T1226" s="274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T1226" s="275" t="s">
        <v>153</v>
      </c>
      <c r="AU1226" s="275" t="s">
        <v>151</v>
      </c>
      <c r="AV1226" s="16" t="s">
        <v>143</v>
      </c>
      <c r="AW1226" s="16" t="s">
        <v>32</v>
      </c>
      <c r="AX1226" s="16" t="s">
        <v>77</v>
      </c>
      <c r="AY1226" s="275" t="s">
        <v>142</v>
      </c>
    </row>
    <row r="1227" s="15" customFormat="1">
      <c r="A1227" s="15"/>
      <c r="B1227" s="254"/>
      <c r="C1227" s="255"/>
      <c r="D1227" s="234" t="s">
        <v>153</v>
      </c>
      <c r="E1227" s="256" t="s">
        <v>1</v>
      </c>
      <c r="F1227" s="257" t="s">
        <v>158</v>
      </c>
      <c r="G1227" s="255"/>
      <c r="H1227" s="258">
        <v>187.78999999999999</v>
      </c>
      <c r="I1227" s="259"/>
      <c r="J1227" s="255"/>
      <c r="K1227" s="255"/>
      <c r="L1227" s="260"/>
      <c r="M1227" s="261"/>
      <c r="N1227" s="262"/>
      <c r="O1227" s="262"/>
      <c r="P1227" s="262"/>
      <c r="Q1227" s="262"/>
      <c r="R1227" s="262"/>
      <c r="S1227" s="262"/>
      <c r="T1227" s="263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64" t="s">
        <v>153</v>
      </c>
      <c r="AU1227" s="264" t="s">
        <v>151</v>
      </c>
      <c r="AV1227" s="15" t="s">
        <v>150</v>
      </c>
      <c r="AW1227" s="15" t="s">
        <v>32</v>
      </c>
      <c r="AX1227" s="15" t="s">
        <v>85</v>
      </c>
      <c r="AY1227" s="264" t="s">
        <v>142</v>
      </c>
    </row>
    <row r="1228" s="2" customFormat="1" ht="24.15" customHeight="1">
      <c r="A1228" s="39"/>
      <c r="B1228" s="40"/>
      <c r="C1228" s="219" t="s">
        <v>1307</v>
      </c>
      <c r="D1228" s="219" t="s">
        <v>145</v>
      </c>
      <c r="E1228" s="220" t="s">
        <v>1308</v>
      </c>
      <c r="F1228" s="221" t="s">
        <v>1309</v>
      </c>
      <c r="G1228" s="222" t="s">
        <v>148</v>
      </c>
      <c r="H1228" s="223">
        <v>196.173</v>
      </c>
      <c r="I1228" s="224"/>
      <c r="J1228" s="225">
        <f>ROUND(I1228*H1228,2)</f>
        <v>0</v>
      </c>
      <c r="K1228" s="221" t="s">
        <v>149</v>
      </c>
      <c r="L1228" s="45"/>
      <c r="M1228" s="226" t="s">
        <v>1</v>
      </c>
      <c r="N1228" s="227" t="s">
        <v>43</v>
      </c>
      <c r="O1228" s="92"/>
      <c r="P1228" s="228">
        <f>O1228*H1228</f>
        <v>0</v>
      </c>
      <c r="Q1228" s="228">
        <v>0</v>
      </c>
      <c r="R1228" s="228">
        <f>Q1228*H1228</f>
        <v>0</v>
      </c>
      <c r="S1228" s="228">
        <v>0.027199999999999998</v>
      </c>
      <c r="T1228" s="229">
        <f>S1228*H1228</f>
        <v>5.3359055999999994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30" t="s">
        <v>242</v>
      </c>
      <c r="AT1228" s="230" t="s">
        <v>145</v>
      </c>
      <c r="AU1228" s="230" t="s">
        <v>151</v>
      </c>
      <c r="AY1228" s="18" t="s">
        <v>142</v>
      </c>
      <c r="BE1228" s="231">
        <f>IF(N1228="základní",J1228,0)</f>
        <v>0</v>
      </c>
      <c r="BF1228" s="231">
        <f>IF(N1228="snížená",J1228,0)</f>
        <v>0</v>
      </c>
      <c r="BG1228" s="231">
        <f>IF(N1228="zákl. přenesená",J1228,0)</f>
        <v>0</v>
      </c>
      <c r="BH1228" s="231">
        <f>IF(N1228="sníž. přenesená",J1228,0)</f>
        <v>0</v>
      </c>
      <c r="BI1228" s="231">
        <f>IF(N1228="nulová",J1228,0)</f>
        <v>0</v>
      </c>
      <c r="BJ1228" s="18" t="s">
        <v>151</v>
      </c>
      <c r="BK1228" s="231">
        <f>ROUND(I1228*H1228,2)</f>
        <v>0</v>
      </c>
      <c r="BL1228" s="18" t="s">
        <v>242</v>
      </c>
      <c r="BM1228" s="230" t="s">
        <v>1310</v>
      </c>
    </row>
    <row r="1229" s="13" customFormat="1">
      <c r="A1229" s="13"/>
      <c r="B1229" s="232"/>
      <c r="C1229" s="233"/>
      <c r="D1229" s="234" t="s">
        <v>153</v>
      </c>
      <c r="E1229" s="235" t="s">
        <v>1</v>
      </c>
      <c r="F1229" s="236" t="s">
        <v>163</v>
      </c>
      <c r="G1229" s="233"/>
      <c r="H1229" s="235" t="s">
        <v>1</v>
      </c>
      <c r="I1229" s="237"/>
      <c r="J1229" s="233"/>
      <c r="K1229" s="233"/>
      <c r="L1229" s="238"/>
      <c r="M1229" s="239"/>
      <c r="N1229" s="240"/>
      <c r="O1229" s="240"/>
      <c r="P1229" s="240"/>
      <c r="Q1229" s="240"/>
      <c r="R1229" s="240"/>
      <c r="S1229" s="240"/>
      <c r="T1229" s="24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2" t="s">
        <v>153</v>
      </c>
      <c r="AU1229" s="242" t="s">
        <v>151</v>
      </c>
      <c r="AV1229" s="13" t="s">
        <v>85</v>
      </c>
      <c r="AW1229" s="13" t="s">
        <v>32</v>
      </c>
      <c r="AX1229" s="13" t="s">
        <v>77</v>
      </c>
      <c r="AY1229" s="242" t="s">
        <v>142</v>
      </c>
    </row>
    <row r="1230" s="13" customFormat="1">
      <c r="A1230" s="13"/>
      <c r="B1230" s="232"/>
      <c r="C1230" s="233"/>
      <c r="D1230" s="234" t="s">
        <v>153</v>
      </c>
      <c r="E1230" s="235" t="s">
        <v>1</v>
      </c>
      <c r="F1230" s="236" t="s">
        <v>1311</v>
      </c>
      <c r="G1230" s="233"/>
      <c r="H1230" s="235" t="s">
        <v>1</v>
      </c>
      <c r="I1230" s="237"/>
      <c r="J1230" s="233"/>
      <c r="K1230" s="233"/>
      <c r="L1230" s="238"/>
      <c r="M1230" s="239"/>
      <c r="N1230" s="240"/>
      <c r="O1230" s="240"/>
      <c r="P1230" s="240"/>
      <c r="Q1230" s="240"/>
      <c r="R1230" s="240"/>
      <c r="S1230" s="240"/>
      <c r="T1230" s="24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2" t="s">
        <v>153</v>
      </c>
      <c r="AU1230" s="242" t="s">
        <v>151</v>
      </c>
      <c r="AV1230" s="13" t="s">
        <v>85</v>
      </c>
      <c r="AW1230" s="13" t="s">
        <v>32</v>
      </c>
      <c r="AX1230" s="13" t="s">
        <v>77</v>
      </c>
      <c r="AY1230" s="242" t="s">
        <v>142</v>
      </c>
    </row>
    <row r="1231" s="14" customFormat="1">
      <c r="A1231" s="14"/>
      <c r="B1231" s="243"/>
      <c r="C1231" s="244"/>
      <c r="D1231" s="234" t="s">
        <v>153</v>
      </c>
      <c r="E1231" s="245" t="s">
        <v>1</v>
      </c>
      <c r="F1231" s="246" t="s">
        <v>1312</v>
      </c>
      <c r="G1231" s="244"/>
      <c r="H1231" s="247">
        <v>68.989999999999995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153</v>
      </c>
      <c r="AU1231" s="253" t="s">
        <v>151</v>
      </c>
      <c r="AV1231" s="14" t="s">
        <v>151</v>
      </c>
      <c r="AW1231" s="14" t="s">
        <v>32</v>
      </c>
      <c r="AX1231" s="14" t="s">
        <v>77</v>
      </c>
      <c r="AY1231" s="253" t="s">
        <v>142</v>
      </c>
    </row>
    <row r="1232" s="14" customFormat="1">
      <c r="A1232" s="14"/>
      <c r="B1232" s="243"/>
      <c r="C1232" s="244"/>
      <c r="D1232" s="234" t="s">
        <v>153</v>
      </c>
      <c r="E1232" s="245" t="s">
        <v>1</v>
      </c>
      <c r="F1232" s="246" t="s">
        <v>1313</v>
      </c>
      <c r="G1232" s="244"/>
      <c r="H1232" s="247">
        <v>21.260000000000002</v>
      </c>
      <c r="I1232" s="248"/>
      <c r="J1232" s="244"/>
      <c r="K1232" s="244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3" t="s">
        <v>153</v>
      </c>
      <c r="AU1232" s="253" t="s">
        <v>151</v>
      </c>
      <c r="AV1232" s="14" t="s">
        <v>151</v>
      </c>
      <c r="AW1232" s="14" t="s">
        <v>32</v>
      </c>
      <c r="AX1232" s="14" t="s">
        <v>77</v>
      </c>
      <c r="AY1232" s="253" t="s">
        <v>142</v>
      </c>
    </row>
    <row r="1233" s="14" customFormat="1">
      <c r="A1233" s="14"/>
      <c r="B1233" s="243"/>
      <c r="C1233" s="244"/>
      <c r="D1233" s="234" t="s">
        <v>153</v>
      </c>
      <c r="E1233" s="245" t="s">
        <v>1</v>
      </c>
      <c r="F1233" s="246" t="s">
        <v>1314</v>
      </c>
      <c r="G1233" s="244"/>
      <c r="H1233" s="247">
        <v>21.120000000000001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153</v>
      </c>
      <c r="AU1233" s="253" t="s">
        <v>151</v>
      </c>
      <c r="AV1233" s="14" t="s">
        <v>151</v>
      </c>
      <c r="AW1233" s="14" t="s">
        <v>32</v>
      </c>
      <c r="AX1233" s="14" t="s">
        <v>77</v>
      </c>
      <c r="AY1233" s="253" t="s">
        <v>142</v>
      </c>
    </row>
    <row r="1234" s="16" customFormat="1">
      <c r="A1234" s="16"/>
      <c r="B1234" s="265"/>
      <c r="C1234" s="266"/>
      <c r="D1234" s="234" t="s">
        <v>153</v>
      </c>
      <c r="E1234" s="267" t="s">
        <v>1</v>
      </c>
      <c r="F1234" s="268" t="s">
        <v>327</v>
      </c>
      <c r="G1234" s="266"/>
      <c r="H1234" s="269">
        <v>111.37000000000001</v>
      </c>
      <c r="I1234" s="270"/>
      <c r="J1234" s="266"/>
      <c r="K1234" s="266"/>
      <c r="L1234" s="271"/>
      <c r="M1234" s="272"/>
      <c r="N1234" s="273"/>
      <c r="O1234" s="273"/>
      <c r="P1234" s="273"/>
      <c r="Q1234" s="273"/>
      <c r="R1234" s="273"/>
      <c r="S1234" s="273"/>
      <c r="T1234" s="274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T1234" s="275" t="s">
        <v>153</v>
      </c>
      <c r="AU1234" s="275" t="s">
        <v>151</v>
      </c>
      <c r="AV1234" s="16" t="s">
        <v>143</v>
      </c>
      <c r="AW1234" s="16" t="s">
        <v>32</v>
      </c>
      <c r="AX1234" s="16" t="s">
        <v>77</v>
      </c>
      <c r="AY1234" s="275" t="s">
        <v>142</v>
      </c>
    </row>
    <row r="1235" s="13" customFormat="1">
      <c r="A1235" s="13"/>
      <c r="B1235" s="232"/>
      <c r="C1235" s="233"/>
      <c r="D1235" s="234" t="s">
        <v>153</v>
      </c>
      <c r="E1235" s="235" t="s">
        <v>1</v>
      </c>
      <c r="F1235" s="236" t="s">
        <v>165</v>
      </c>
      <c r="G1235" s="233"/>
      <c r="H1235" s="235" t="s">
        <v>1</v>
      </c>
      <c r="I1235" s="237"/>
      <c r="J1235" s="233"/>
      <c r="K1235" s="233"/>
      <c r="L1235" s="238"/>
      <c r="M1235" s="239"/>
      <c r="N1235" s="240"/>
      <c r="O1235" s="240"/>
      <c r="P1235" s="240"/>
      <c r="Q1235" s="240"/>
      <c r="R1235" s="240"/>
      <c r="S1235" s="240"/>
      <c r="T1235" s="241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2" t="s">
        <v>153</v>
      </c>
      <c r="AU1235" s="242" t="s">
        <v>151</v>
      </c>
      <c r="AV1235" s="13" t="s">
        <v>85</v>
      </c>
      <c r="AW1235" s="13" t="s">
        <v>32</v>
      </c>
      <c r="AX1235" s="13" t="s">
        <v>77</v>
      </c>
      <c r="AY1235" s="242" t="s">
        <v>142</v>
      </c>
    </row>
    <row r="1236" s="13" customFormat="1">
      <c r="A1236" s="13"/>
      <c r="B1236" s="232"/>
      <c r="C1236" s="233"/>
      <c r="D1236" s="234" t="s">
        <v>153</v>
      </c>
      <c r="E1236" s="235" t="s">
        <v>1</v>
      </c>
      <c r="F1236" s="236" t="s">
        <v>1315</v>
      </c>
      <c r="G1236" s="233"/>
      <c r="H1236" s="235" t="s">
        <v>1</v>
      </c>
      <c r="I1236" s="237"/>
      <c r="J1236" s="233"/>
      <c r="K1236" s="233"/>
      <c r="L1236" s="238"/>
      <c r="M1236" s="239"/>
      <c r="N1236" s="240"/>
      <c r="O1236" s="240"/>
      <c r="P1236" s="240"/>
      <c r="Q1236" s="240"/>
      <c r="R1236" s="240"/>
      <c r="S1236" s="240"/>
      <c r="T1236" s="241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2" t="s">
        <v>153</v>
      </c>
      <c r="AU1236" s="242" t="s">
        <v>151</v>
      </c>
      <c r="AV1236" s="13" t="s">
        <v>85</v>
      </c>
      <c r="AW1236" s="13" t="s">
        <v>32</v>
      </c>
      <c r="AX1236" s="13" t="s">
        <v>77</v>
      </c>
      <c r="AY1236" s="242" t="s">
        <v>142</v>
      </c>
    </row>
    <row r="1237" s="14" customFormat="1">
      <c r="A1237" s="14"/>
      <c r="B1237" s="243"/>
      <c r="C1237" s="244"/>
      <c r="D1237" s="234" t="s">
        <v>153</v>
      </c>
      <c r="E1237" s="245" t="s">
        <v>1</v>
      </c>
      <c r="F1237" s="246" t="s">
        <v>1316</v>
      </c>
      <c r="G1237" s="244"/>
      <c r="H1237" s="247">
        <v>32.719999999999999</v>
      </c>
      <c r="I1237" s="248"/>
      <c r="J1237" s="244"/>
      <c r="K1237" s="244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3" t="s">
        <v>153</v>
      </c>
      <c r="AU1237" s="253" t="s">
        <v>151</v>
      </c>
      <c r="AV1237" s="14" t="s">
        <v>151</v>
      </c>
      <c r="AW1237" s="14" t="s">
        <v>32</v>
      </c>
      <c r="AX1237" s="14" t="s">
        <v>77</v>
      </c>
      <c r="AY1237" s="253" t="s">
        <v>142</v>
      </c>
    </row>
    <row r="1238" s="14" customFormat="1">
      <c r="A1238" s="14"/>
      <c r="B1238" s="243"/>
      <c r="C1238" s="244"/>
      <c r="D1238" s="234" t="s">
        <v>153</v>
      </c>
      <c r="E1238" s="245" t="s">
        <v>1</v>
      </c>
      <c r="F1238" s="246" t="s">
        <v>1317</v>
      </c>
      <c r="G1238" s="244"/>
      <c r="H1238" s="247">
        <v>25.193000000000001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153</v>
      </c>
      <c r="AU1238" s="253" t="s">
        <v>151</v>
      </c>
      <c r="AV1238" s="14" t="s">
        <v>151</v>
      </c>
      <c r="AW1238" s="14" t="s">
        <v>32</v>
      </c>
      <c r="AX1238" s="14" t="s">
        <v>77</v>
      </c>
      <c r="AY1238" s="253" t="s">
        <v>142</v>
      </c>
    </row>
    <row r="1239" s="14" customFormat="1">
      <c r="A1239" s="14"/>
      <c r="B1239" s="243"/>
      <c r="C1239" s="244"/>
      <c r="D1239" s="234" t="s">
        <v>153</v>
      </c>
      <c r="E1239" s="245" t="s">
        <v>1</v>
      </c>
      <c r="F1239" s="246" t="s">
        <v>1318</v>
      </c>
      <c r="G1239" s="244"/>
      <c r="H1239" s="247">
        <v>8.9399999999999995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153</v>
      </c>
      <c r="AU1239" s="253" t="s">
        <v>151</v>
      </c>
      <c r="AV1239" s="14" t="s">
        <v>151</v>
      </c>
      <c r="AW1239" s="14" t="s">
        <v>32</v>
      </c>
      <c r="AX1239" s="14" t="s">
        <v>77</v>
      </c>
      <c r="AY1239" s="253" t="s">
        <v>142</v>
      </c>
    </row>
    <row r="1240" s="16" customFormat="1">
      <c r="A1240" s="16"/>
      <c r="B1240" s="265"/>
      <c r="C1240" s="266"/>
      <c r="D1240" s="234" t="s">
        <v>153</v>
      </c>
      <c r="E1240" s="267" t="s">
        <v>1</v>
      </c>
      <c r="F1240" s="268" t="s">
        <v>327</v>
      </c>
      <c r="G1240" s="266"/>
      <c r="H1240" s="269">
        <v>66.852999999999994</v>
      </c>
      <c r="I1240" s="270"/>
      <c r="J1240" s="266"/>
      <c r="K1240" s="266"/>
      <c r="L1240" s="271"/>
      <c r="M1240" s="272"/>
      <c r="N1240" s="273"/>
      <c r="O1240" s="273"/>
      <c r="P1240" s="273"/>
      <c r="Q1240" s="273"/>
      <c r="R1240" s="273"/>
      <c r="S1240" s="273"/>
      <c r="T1240" s="274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T1240" s="275" t="s">
        <v>153</v>
      </c>
      <c r="AU1240" s="275" t="s">
        <v>151</v>
      </c>
      <c r="AV1240" s="16" t="s">
        <v>143</v>
      </c>
      <c r="AW1240" s="16" t="s">
        <v>32</v>
      </c>
      <c r="AX1240" s="16" t="s">
        <v>77</v>
      </c>
      <c r="AY1240" s="275" t="s">
        <v>142</v>
      </c>
    </row>
    <row r="1241" s="13" customFormat="1">
      <c r="A1241" s="13"/>
      <c r="B1241" s="232"/>
      <c r="C1241" s="233"/>
      <c r="D1241" s="234" t="s">
        <v>153</v>
      </c>
      <c r="E1241" s="235" t="s">
        <v>1</v>
      </c>
      <c r="F1241" s="236" t="s">
        <v>208</v>
      </c>
      <c r="G1241" s="233"/>
      <c r="H1241" s="235" t="s">
        <v>1</v>
      </c>
      <c r="I1241" s="237"/>
      <c r="J1241" s="233"/>
      <c r="K1241" s="233"/>
      <c r="L1241" s="238"/>
      <c r="M1241" s="239"/>
      <c r="N1241" s="240"/>
      <c r="O1241" s="240"/>
      <c r="P1241" s="240"/>
      <c r="Q1241" s="240"/>
      <c r="R1241" s="240"/>
      <c r="S1241" s="240"/>
      <c r="T1241" s="24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2" t="s">
        <v>153</v>
      </c>
      <c r="AU1241" s="242" t="s">
        <v>151</v>
      </c>
      <c r="AV1241" s="13" t="s">
        <v>85</v>
      </c>
      <c r="AW1241" s="13" t="s">
        <v>32</v>
      </c>
      <c r="AX1241" s="13" t="s">
        <v>77</v>
      </c>
      <c r="AY1241" s="242" t="s">
        <v>142</v>
      </c>
    </row>
    <row r="1242" s="13" customFormat="1">
      <c r="A1242" s="13"/>
      <c r="B1242" s="232"/>
      <c r="C1242" s="233"/>
      <c r="D1242" s="234" t="s">
        <v>153</v>
      </c>
      <c r="E1242" s="235" t="s">
        <v>1</v>
      </c>
      <c r="F1242" s="236" t="s">
        <v>1319</v>
      </c>
      <c r="G1242" s="233"/>
      <c r="H1242" s="235" t="s">
        <v>1</v>
      </c>
      <c r="I1242" s="237"/>
      <c r="J1242" s="233"/>
      <c r="K1242" s="233"/>
      <c r="L1242" s="238"/>
      <c r="M1242" s="239"/>
      <c r="N1242" s="240"/>
      <c r="O1242" s="240"/>
      <c r="P1242" s="240"/>
      <c r="Q1242" s="240"/>
      <c r="R1242" s="240"/>
      <c r="S1242" s="240"/>
      <c r="T1242" s="24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2" t="s">
        <v>153</v>
      </c>
      <c r="AU1242" s="242" t="s">
        <v>151</v>
      </c>
      <c r="AV1242" s="13" t="s">
        <v>85</v>
      </c>
      <c r="AW1242" s="13" t="s">
        <v>32</v>
      </c>
      <c r="AX1242" s="13" t="s">
        <v>77</v>
      </c>
      <c r="AY1242" s="242" t="s">
        <v>142</v>
      </c>
    </row>
    <row r="1243" s="14" customFormat="1">
      <c r="A1243" s="14"/>
      <c r="B1243" s="243"/>
      <c r="C1243" s="244"/>
      <c r="D1243" s="234" t="s">
        <v>153</v>
      </c>
      <c r="E1243" s="245" t="s">
        <v>1</v>
      </c>
      <c r="F1243" s="246" t="s">
        <v>1320</v>
      </c>
      <c r="G1243" s="244"/>
      <c r="H1243" s="247">
        <v>17.949999999999999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153</v>
      </c>
      <c r="AU1243" s="253" t="s">
        <v>151</v>
      </c>
      <c r="AV1243" s="14" t="s">
        <v>151</v>
      </c>
      <c r="AW1243" s="14" t="s">
        <v>32</v>
      </c>
      <c r="AX1243" s="14" t="s">
        <v>77</v>
      </c>
      <c r="AY1243" s="253" t="s">
        <v>142</v>
      </c>
    </row>
    <row r="1244" s="16" customFormat="1">
      <c r="A1244" s="16"/>
      <c r="B1244" s="265"/>
      <c r="C1244" s="266"/>
      <c r="D1244" s="234" t="s">
        <v>153</v>
      </c>
      <c r="E1244" s="267" t="s">
        <v>1</v>
      </c>
      <c r="F1244" s="268" t="s">
        <v>327</v>
      </c>
      <c r="G1244" s="266"/>
      <c r="H1244" s="269">
        <v>17.949999999999999</v>
      </c>
      <c r="I1244" s="270"/>
      <c r="J1244" s="266"/>
      <c r="K1244" s="266"/>
      <c r="L1244" s="271"/>
      <c r="M1244" s="272"/>
      <c r="N1244" s="273"/>
      <c r="O1244" s="273"/>
      <c r="P1244" s="273"/>
      <c r="Q1244" s="273"/>
      <c r="R1244" s="273"/>
      <c r="S1244" s="273"/>
      <c r="T1244" s="274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T1244" s="275" t="s">
        <v>153</v>
      </c>
      <c r="AU1244" s="275" t="s">
        <v>151</v>
      </c>
      <c r="AV1244" s="16" t="s">
        <v>143</v>
      </c>
      <c r="AW1244" s="16" t="s">
        <v>32</v>
      </c>
      <c r="AX1244" s="16" t="s">
        <v>77</v>
      </c>
      <c r="AY1244" s="275" t="s">
        <v>142</v>
      </c>
    </row>
    <row r="1245" s="15" customFormat="1">
      <c r="A1245" s="15"/>
      <c r="B1245" s="254"/>
      <c r="C1245" s="255"/>
      <c r="D1245" s="234" t="s">
        <v>153</v>
      </c>
      <c r="E1245" s="256" t="s">
        <v>1</v>
      </c>
      <c r="F1245" s="257" t="s">
        <v>158</v>
      </c>
      <c r="G1245" s="255"/>
      <c r="H1245" s="258">
        <v>196.173</v>
      </c>
      <c r="I1245" s="259"/>
      <c r="J1245" s="255"/>
      <c r="K1245" s="255"/>
      <c r="L1245" s="260"/>
      <c r="M1245" s="261"/>
      <c r="N1245" s="262"/>
      <c r="O1245" s="262"/>
      <c r="P1245" s="262"/>
      <c r="Q1245" s="262"/>
      <c r="R1245" s="262"/>
      <c r="S1245" s="262"/>
      <c r="T1245" s="263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64" t="s">
        <v>153</v>
      </c>
      <c r="AU1245" s="264" t="s">
        <v>151</v>
      </c>
      <c r="AV1245" s="15" t="s">
        <v>150</v>
      </c>
      <c r="AW1245" s="15" t="s">
        <v>32</v>
      </c>
      <c r="AX1245" s="15" t="s">
        <v>85</v>
      </c>
      <c r="AY1245" s="264" t="s">
        <v>142</v>
      </c>
    </row>
    <row r="1246" s="2" customFormat="1" ht="33" customHeight="1">
      <c r="A1246" s="39"/>
      <c r="B1246" s="40"/>
      <c r="C1246" s="219" t="s">
        <v>1321</v>
      </c>
      <c r="D1246" s="219" t="s">
        <v>145</v>
      </c>
      <c r="E1246" s="220" t="s">
        <v>1322</v>
      </c>
      <c r="F1246" s="221" t="s">
        <v>1323</v>
      </c>
      <c r="G1246" s="222" t="s">
        <v>148</v>
      </c>
      <c r="H1246" s="223">
        <v>307.98399999999998</v>
      </c>
      <c r="I1246" s="224"/>
      <c r="J1246" s="225">
        <f>ROUND(I1246*H1246,2)</f>
        <v>0</v>
      </c>
      <c r="K1246" s="221" t="s">
        <v>149</v>
      </c>
      <c r="L1246" s="45"/>
      <c r="M1246" s="226" t="s">
        <v>1</v>
      </c>
      <c r="N1246" s="227" t="s">
        <v>43</v>
      </c>
      <c r="O1246" s="92"/>
      <c r="P1246" s="228">
        <f>O1246*H1246</f>
        <v>0</v>
      </c>
      <c r="Q1246" s="228">
        <v>0.0053</v>
      </c>
      <c r="R1246" s="228">
        <f>Q1246*H1246</f>
        <v>1.6323151999999999</v>
      </c>
      <c r="S1246" s="228">
        <v>0</v>
      </c>
      <c r="T1246" s="229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0" t="s">
        <v>242</v>
      </c>
      <c r="AT1246" s="230" t="s">
        <v>145</v>
      </c>
      <c r="AU1246" s="230" t="s">
        <v>151</v>
      </c>
      <c r="AY1246" s="18" t="s">
        <v>142</v>
      </c>
      <c r="BE1246" s="231">
        <f>IF(N1246="základní",J1246,0)</f>
        <v>0</v>
      </c>
      <c r="BF1246" s="231">
        <f>IF(N1246="snížená",J1246,0)</f>
        <v>0</v>
      </c>
      <c r="BG1246" s="231">
        <f>IF(N1246="zákl. přenesená",J1246,0)</f>
        <v>0</v>
      </c>
      <c r="BH1246" s="231">
        <f>IF(N1246="sníž. přenesená",J1246,0)</f>
        <v>0</v>
      </c>
      <c r="BI1246" s="231">
        <f>IF(N1246="nulová",J1246,0)</f>
        <v>0</v>
      </c>
      <c r="BJ1246" s="18" t="s">
        <v>151</v>
      </c>
      <c r="BK1246" s="231">
        <f>ROUND(I1246*H1246,2)</f>
        <v>0</v>
      </c>
      <c r="BL1246" s="18" t="s">
        <v>242</v>
      </c>
      <c r="BM1246" s="230" t="s">
        <v>1324</v>
      </c>
    </row>
    <row r="1247" s="2" customFormat="1" ht="16.5" customHeight="1">
      <c r="A1247" s="39"/>
      <c r="B1247" s="40"/>
      <c r="C1247" s="276" t="s">
        <v>1325</v>
      </c>
      <c r="D1247" s="276" t="s">
        <v>384</v>
      </c>
      <c r="E1247" s="277" t="s">
        <v>1326</v>
      </c>
      <c r="F1247" s="278" t="s">
        <v>1327</v>
      </c>
      <c r="G1247" s="279" t="s">
        <v>148</v>
      </c>
      <c r="H1247" s="280">
        <v>338.78199999999998</v>
      </c>
      <c r="I1247" s="281"/>
      <c r="J1247" s="282">
        <f>ROUND(I1247*H1247,2)</f>
        <v>0</v>
      </c>
      <c r="K1247" s="278" t="s">
        <v>149</v>
      </c>
      <c r="L1247" s="283"/>
      <c r="M1247" s="284" t="s">
        <v>1</v>
      </c>
      <c r="N1247" s="285" t="s">
        <v>43</v>
      </c>
      <c r="O1247" s="92"/>
      <c r="P1247" s="228">
        <f>O1247*H1247</f>
        <v>0</v>
      </c>
      <c r="Q1247" s="228">
        <v>0.0126</v>
      </c>
      <c r="R1247" s="228">
        <f>Q1247*H1247</f>
        <v>4.2686532000000001</v>
      </c>
      <c r="S1247" s="228">
        <v>0</v>
      </c>
      <c r="T1247" s="229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30" t="s">
        <v>408</v>
      </c>
      <c r="AT1247" s="230" t="s">
        <v>384</v>
      </c>
      <c r="AU1247" s="230" t="s">
        <v>151</v>
      </c>
      <c r="AY1247" s="18" t="s">
        <v>142</v>
      </c>
      <c r="BE1247" s="231">
        <f>IF(N1247="základní",J1247,0)</f>
        <v>0</v>
      </c>
      <c r="BF1247" s="231">
        <f>IF(N1247="snížená",J1247,0)</f>
        <v>0</v>
      </c>
      <c r="BG1247" s="231">
        <f>IF(N1247="zákl. přenesená",J1247,0)</f>
        <v>0</v>
      </c>
      <c r="BH1247" s="231">
        <f>IF(N1247="sníž. přenesená",J1247,0)</f>
        <v>0</v>
      </c>
      <c r="BI1247" s="231">
        <f>IF(N1247="nulová",J1247,0)</f>
        <v>0</v>
      </c>
      <c r="BJ1247" s="18" t="s">
        <v>151</v>
      </c>
      <c r="BK1247" s="231">
        <f>ROUND(I1247*H1247,2)</f>
        <v>0</v>
      </c>
      <c r="BL1247" s="18" t="s">
        <v>242</v>
      </c>
      <c r="BM1247" s="230" t="s">
        <v>1328</v>
      </c>
    </row>
    <row r="1248" s="14" customFormat="1">
      <c r="A1248" s="14"/>
      <c r="B1248" s="243"/>
      <c r="C1248" s="244"/>
      <c r="D1248" s="234" t="s">
        <v>153</v>
      </c>
      <c r="E1248" s="244"/>
      <c r="F1248" s="246" t="s">
        <v>1329</v>
      </c>
      <c r="G1248" s="244"/>
      <c r="H1248" s="247">
        <v>338.78199999999998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153</v>
      </c>
      <c r="AU1248" s="253" t="s">
        <v>151</v>
      </c>
      <c r="AV1248" s="14" t="s">
        <v>151</v>
      </c>
      <c r="AW1248" s="14" t="s">
        <v>4</v>
      </c>
      <c r="AX1248" s="14" t="s">
        <v>85</v>
      </c>
      <c r="AY1248" s="253" t="s">
        <v>142</v>
      </c>
    </row>
    <row r="1249" s="2" customFormat="1" ht="24.15" customHeight="1">
      <c r="A1249" s="39"/>
      <c r="B1249" s="40"/>
      <c r="C1249" s="219" t="s">
        <v>1330</v>
      </c>
      <c r="D1249" s="219" t="s">
        <v>145</v>
      </c>
      <c r="E1249" s="220" t="s">
        <v>1331</v>
      </c>
      <c r="F1249" s="221" t="s">
        <v>1332</v>
      </c>
      <c r="G1249" s="222" t="s">
        <v>148</v>
      </c>
      <c r="H1249" s="223">
        <v>12</v>
      </c>
      <c r="I1249" s="224"/>
      <c r="J1249" s="225">
        <f>ROUND(I1249*H1249,2)</f>
        <v>0</v>
      </c>
      <c r="K1249" s="221" t="s">
        <v>149</v>
      </c>
      <c r="L1249" s="45"/>
      <c r="M1249" s="226" t="s">
        <v>1</v>
      </c>
      <c r="N1249" s="227" t="s">
        <v>43</v>
      </c>
      <c r="O1249" s="92"/>
      <c r="P1249" s="228">
        <f>O1249*H1249</f>
        <v>0</v>
      </c>
      <c r="Q1249" s="228">
        <v>0.00063000000000000003</v>
      </c>
      <c r="R1249" s="228">
        <f>Q1249*H1249</f>
        <v>0.0075600000000000007</v>
      </c>
      <c r="S1249" s="228">
        <v>0</v>
      </c>
      <c r="T1249" s="229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30" t="s">
        <v>242</v>
      </c>
      <c r="AT1249" s="230" t="s">
        <v>145</v>
      </c>
      <c r="AU1249" s="230" t="s">
        <v>151</v>
      </c>
      <c r="AY1249" s="18" t="s">
        <v>142</v>
      </c>
      <c r="BE1249" s="231">
        <f>IF(N1249="základní",J1249,0)</f>
        <v>0</v>
      </c>
      <c r="BF1249" s="231">
        <f>IF(N1249="snížená",J1249,0)</f>
        <v>0</v>
      </c>
      <c r="BG1249" s="231">
        <f>IF(N1249="zákl. přenesená",J1249,0)</f>
        <v>0</v>
      </c>
      <c r="BH1249" s="231">
        <f>IF(N1249="sníž. přenesená",J1249,0)</f>
        <v>0</v>
      </c>
      <c r="BI1249" s="231">
        <f>IF(N1249="nulová",J1249,0)</f>
        <v>0</v>
      </c>
      <c r="BJ1249" s="18" t="s">
        <v>151</v>
      </c>
      <c r="BK1249" s="231">
        <f>ROUND(I1249*H1249,2)</f>
        <v>0</v>
      </c>
      <c r="BL1249" s="18" t="s">
        <v>242</v>
      </c>
      <c r="BM1249" s="230" t="s">
        <v>1333</v>
      </c>
    </row>
    <row r="1250" s="13" customFormat="1">
      <c r="A1250" s="13"/>
      <c r="B1250" s="232"/>
      <c r="C1250" s="233"/>
      <c r="D1250" s="234" t="s">
        <v>153</v>
      </c>
      <c r="E1250" s="235" t="s">
        <v>1</v>
      </c>
      <c r="F1250" s="236" t="s">
        <v>1334</v>
      </c>
      <c r="G1250" s="233"/>
      <c r="H1250" s="235" t="s">
        <v>1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153</v>
      </c>
      <c r="AU1250" s="242" t="s">
        <v>151</v>
      </c>
      <c r="AV1250" s="13" t="s">
        <v>85</v>
      </c>
      <c r="AW1250" s="13" t="s">
        <v>32</v>
      </c>
      <c r="AX1250" s="13" t="s">
        <v>77</v>
      </c>
      <c r="AY1250" s="242" t="s">
        <v>142</v>
      </c>
    </row>
    <row r="1251" s="14" customFormat="1">
      <c r="A1251" s="14"/>
      <c r="B1251" s="243"/>
      <c r="C1251" s="244"/>
      <c r="D1251" s="234" t="s">
        <v>153</v>
      </c>
      <c r="E1251" s="245" t="s">
        <v>1</v>
      </c>
      <c r="F1251" s="246" t="s">
        <v>1335</v>
      </c>
      <c r="G1251" s="244"/>
      <c r="H1251" s="247">
        <v>6.4000000000000004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153</v>
      </c>
      <c r="AU1251" s="253" t="s">
        <v>151</v>
      </c>
      <c r="AV1251" s="14" t="s">
        <v>151</v>
      </c>
      <c r="AW1251" s="14" t="s">
        <v>32</v>
      </c>
      <c r="AX1251" s="14" t="s">
        <v>77</v>
      </c>
      <c r="AY1251" s="253" t="s">
        <v>142</v>
      </c>
    </row>
    <row r="1252" s="13" customFormat="1">
      <c r="A1252" s="13"/>
      <c r="B1252" s="232"/>
      <c r="C1252" s="233"/>
      <c r="D1252" s="234" t="s">
        <v>153</v>
      </c>
      <c r="E1252" s="235" t="s">
        <v>1</v>
      </c>
      <c r="F1252" s="236" t="s">
        <v>1336</v>
      </c>
      <c r="G1252" s="233"/>
      <c r="H1252" s="235" t="s">
        <v>1</v>
      </c>
      <c r="I1252" s="237"/>
      <c r="J1252" s="233"/>
      <c r="K1252" s="233"/>
      <c r="L1252" s="238"/>
      <c r="M1252" s="239"/>
      <c r="N1252" s="240"/>
      <c r="O1252" s="240"/>
      <c r="P1252" s="240"/>
      <c r="Q1252" s="240"/>
      <c r="R1252" s="240"/>
      <c r="S1252" s="240"/>
      <c r="T1252" s="24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2" t="s">
        <v>153</v>
      </c>
      <c r="AU1252" s="242" t="s">
        <v>151</v>
      </c>
      <c r="AV1252" s="13" t="s">
        <v>85</v>
      </c>
      <c r="AW1252" s="13" t="s">
        <v>32</v>
      </c>
      <c r="AX1252" s="13" t="s">
        <v>77</v>
      </c>
      <c r="AY1252" s="242" t="s">
        <v>142</v>
      </c>
    </row>
    <row r="1253" s="14" customFormat="1">
      <c r="A1253" s="14"/>
      <c r="B1253" s="243"/>
      <c r="C1253" s="244"/>
      <c r="D1253" s="234" t="s">
        <v>153</v>
      </c>
      <c r="E1253" s="245" t="s">
        <v>1</v>
      </c>
      <c r="F1253" s="246" t="s">
        <v>1337</v>
      </c>
      <c r="G1253" s="244"/>
      <c r="H1253" s="247">
        <v>4.7999999999999998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153</v>
      </c>
      <c r="AU1253" s="253" t="s">
        <v>151</v>
      </c>
      <c r="AV1253" s="14" t="s">
        <v>151</v>
      </c>
      <c r="AW1253" s="14" t="s">
        <v>32</v>
      </c>
      <c r="AX1253" s="14" t="s">
        <v>77</v>
      </c>
      <c r="AY1253" s="253" t="s">
        <v>142</v>
      </c>
    </row>
    <row r="1254" s="13" customFormat="1">
      <c r="A1254" s="13"/>
      <c r="B1254" s="232"/>
      <c r="C1254" s="233"/>
      <c r="D1254" s="234" t="s">
        <v>153</v>
      </c>
      <c r="E1254" s="235" t="s">
        <v>1</v>
      </c>
      <c r="F1254" s="236" t="s">
        <v>1338</v>
      </c>
      <c r="G1254" s="233"/>
      <c r="H1254" s="235" t="s">
        <v>1</v>
      </c>
      <c r="I1254" s="237"/>
      <c r="J1254" s="233"/>
      <c r="K1254" s="233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2" t="s">
        <v>153</v>
      </c>
      <c r="AU1254" s="242" t="s">
        <v>151</v>
      </c>
      <c r="AV1254" s="13" t="s">
        <v>85</v>
      </c>
      <c r="AW1254" s="13" t="s">
        <v>32</v>
      </c>
      <c r="AX1254" s="13" t="s">
        <v>77</v>
      </c>
      <c r="AY1254" s="242" t="s">
        <v>142</v>
      </c>
    </row>
    <row r="1255" s="14" customFormat="1">
      <c r="A1255" s="14"/>
      <c r="B1255" s="243"/>
      <c r="C1255" s="244"/>
      <c r="D1255" s="234" t="s">
        <v>153</v>
      </c>
      <c r="E1255" s="245" t="s">
        <v>1</v>
      </c>
      <c r="F1255" s="246" t="s">
        <v>1339</v>
      </c>
      <c r="G1255" s="244"/>
      <c r="H1255" s="247">
        <v>0.80000000000000004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153</v>
      </c>
      <c r="AU1255" s="253" t="s">
        <v>151</v>
      </c>
      <c r="AV1255" s="14" t="s">
        <v>151</v>
      </c>
      <c r="AW1255" s="14" t="s">
        <v>32</v>
      </c>
      <c r="AX1255" s="14" t="s">
        <v>77</v>
      </c>
      <c r="AY1255" s="253" t="s">
        <v>142</v>
      </c>
    </row>
    <row r="1256" s="15" customFormat="1">
      <c r="A1256" s="15"/>
      <c r="B1256" s="254"/>
      <c r="C1256" s="255"/>
      <c r="D1256" s="234" t="s">
        <v>153</v>
      </c>
      <c r="E1256" s="256" t="s">
        <v>1</v>
      </c>
      <c r="F1256" s="257" t="s">
        <v>158</v>
      </c>
      <c r="G1256" s="255"/>
      <c r="H1256" s="258">
        <v>12</v>
      </c>
      <c r="I1256" s="259"/>
      <c r="J1256" s="255"/>
      <c r="K1256" s="255"/>
      <c r="L1256" s="260"/>
      <c r="M1256" s="261"/>
      <c r="N1256" s="262"/>
      <c r="O1256" s="262"/>
      <c r="P1256" s="262"/>
      <c r="Q1256" s="262"/>
      <c r="R1256" s="262"/>
      <c r="S1256" s="262"/>
      <c r="T1256" s="263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64" t="s">
        <v>153</v>
      </c>
      <c r="AU1256" s="264" t="s">
        <v>151</v>
      </c>
      <c r="AV1256" s="15" t="s">
        <v>150</v>
      </c>
      <c r="AW1256" s="15" t="s">
        <v>32</v>
      </c>
      <c r="AX1256" s="15" t="s">
        <v>85</v>
      </c>
      <c r="AY1256" s="264" t="s">
        <v>142</v>
      </c>
    </row>
    <row r="1257" s="2" customFormat="1" ht="24.15" customHeight="1">
      <c r="A1257" s="39"/>
      <c r="B1257" s="40"/>
      <c r="C1257" s="276" t="s">
        <v>1340</v>
      </c>
      <c r="D1257" s="276" t="s">
        <v>384</v>
      </c>
      <c r="E1257" s="277" t="s">
        <v>1341</v>
      </c>
      <c r="F1257" s="278" t="s">
        <v>1342</v>
      </c>
      <c r="G1257" s="279" t="s">
        <v>148</v>
      </c>
      <c r="H1257" s="280">
        <v>13.199999999999999</v>
      </c>
      <c r="I1257" s="281"/>
      <c r="J1257" s="282">
        <f>ROUND(I1257*H1257,2)</f>
        <v>0</v>
      </c>
      <c r="K1257" s="278" t="s">
        <v>149</v>
      </c>
      <c r="L1257" s="283"/>
      <c r="M1257" s="284" t="s">
        <v>1</v>
      </c>
      <c r="N1257" s="285" t="s">
        <v>43</v>
      </c>
      <c r="O1257" s="92"/>
      <c r="P1257" s="228">
        <f>O1257*H1257</f>
        <v>0</v>
      </c>
      <c r="Q1257" s="228">
        <v>0.0074999999999999997</v>
      </c>
      <c r="R1257" s="228">
        <f>Q1257*H1257</f>
        <v>0.098999999999999991</v>
      </c>
      <c r="S1257" s="228">
        <v>0</v>
      </c>
      <c r="T1257" s="229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30" t="s">
        <v>408</v>
      </c>
      <c r="AT1257" s="230" t="s">
        <v>384</v>
      </c>
      <c r="AU1257" s="230" t="s">
        <v>151</v>
      </c>
      <c r="AY1257" s="18" t="s">
        <v>142</v>
      </c>
      <c r="BE1257" s="231">
        <f>IF(N1257="základní",J1257,0)</f>
        <v>0</v>
      </c>
      <c r="BF1257" s="231">
        <f>IF(N1257="snížená",J1257,0)</f>
        <v>0</v>
      </c>
      <c r="BG1257" s="231">
        <f>IF(N1257="zákl. přenesená",J1257,0)</f>
        <v>0</v>
      </c>
      <c r="BH1257" s="231">
        <f>IF(N1257="sníž. přenesená",J1257,0)</f>
        <v>0</v>
      </c>
      <c r="BI1257" s="231">
        <f>IF(N1257="nulová",J1257,0)</f>
        <v>0</v>
      </c>
      <c r="BJ1257" s="18" t="s">
        <v>151</v>
      </c>
      <c r="BK1257" s="231">
        <f>ROUND(I1257*H1257,2)</f>
        <v>0</v>
      </c>
      <c r="BL1257" s="18" t="s">
        <v>242</v>
      </c>
      <c r="BM1257" s="230" t="s">
        <v>1343</v>
      </c>
    </row>
    <row r="1258" s="14" customFormat="1">
      <c r="A1258" s="14"/>
      <c r="B1258" s="243"/>
      <c r="C1258" s="244"/>
      <c r="D1258" s="234" t="s">
        <v>153</v>
      </c>
      <c r="E1258" s="244"/>
      <c r="F1258" s="246" t="s">
        <v>1344</v>
      </c>
      <c r="G1258" s="244"/>
      <c r="H1258" s="247">
        <v>13.199999999999999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153</v>
      </c>
      <c r="AU1258" s="253" t="s">
        <v>151</v>
      </c>
      <c r="AV1258" s="14" t="s">
        <v>151</v>
      </c>
      <c r="AW1258" s="14" t="s">
        <v>4</v>
      </c>
      <c r="AX1258" s="14" t="s">
        <v>85</v>
      </c>
      <c r="AY1258" s="253" t="s">
        <v>142</v>
      </c>
    </row>
    <row r="1259" s="2" customFormat="1" ht="21.75" customHeight="1">
      <c r="A1259" s="39"/>
      <c r="B1259" s="40"/>
      <c r="C1259" s="219" t="s">
        <v>1345</v>
      </c>
      <c r="D1259" s="219" t="s">
        <v>145</v>
      </c>
      <c r="E1259" s="220" t="s">
        <v>1346</v>
      </c>
      <c r="F1259" s="221" t="s">
        <v>1347</v>
      </c>
      <c r="G1259" s="222" t="s">
        <v>220</v>
      </c>
      <c r="H1259" s="223">
        <v>176.78999999999999</v>
      </c>
      <c r="I1259" s="224"/>
      <c r="J1259" s="225">
        <f>ROUND(I1259*H1259,2)</f>
        <v>0</v>
      </c>
      <c r="K1259" s="221" t="s">
        <v>149</v>
      </c>
      <c r="L1259" s="45"/>
      <c r="M1259" s="226" t="s">
        <v>1</v>
      </c>
      <c r="N1259" s="227" t="s">
        <v>43</v>
      </c>
      <c r="O1259" s="92"/>
      <c r="P1259" s="228">
        <f>O1259*H1259</f>
        <v>0</v>
      </c>
      <c r="Q1259" s="228">
        <v>0.00050000000000000001</v>
      </c>
      <c r="R1259" s="228">
        <f>Q1259*H1259</f>
        <v>0.088395000000000001</v>
      </c>
      <c r="S1259" s="228">
        <v>0</v>
      </c>
      <c r="T1259" s="229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30" t="s">
        <v>242</v>
      </c>
      <c r="AT1259" s="230" t="s">
        <v>145</v>
      </c>
      <c r="AU1259" s="230" t="s">
        <v>151</v>
      </c>
      <c r="AY1259" s="18" t="s">
        <v>142</v>
      </c>
      <c r="BE1259" s="231">
        <f>IF(N1259="základní",J1259,0)</f>
        <v>0</v>
      </c>
      <c r="BF1259" s="231">
        <f>IF(N1259="snížená",J1259,0)</f>
        <v>0</v>
      </c>
      <c r="BG1259" s="231">
        <f>IF(N1259="zákl. přenesená",J1259,0)</f>
        <v>0</v>
      </c>
      <c r="BH1259" s="231">
        <f>IF(N1259="sníž. přenesená",J1259,0)</f>
        <v>0</v>
      </c>
      <c r="BI1259" s="231">
        <f>IF(N1259="nulová",J1259,0)</f>
        <v>0</v>
      </c>
      <c r="BJ1259" s="18" t="s">
        <v>151</v>
      </c>
      <c r="BK1259" s="231">
        <f>ROUND(I1259*H1259,2)</f>
        <v>0</v>
      </c>
      <c r="BL1259" s="18" t="s">
        <v>242</v>
      </c>
      <c r="BM1259" s="230" t="s">
        <v>1348</v>
      </c>
    </row>
    <row r="1260" s="13" customFormat="1">
      <c r="A1260" s="13"/>
      <c r="B1260" s="232"/>
      <c r="C1260" s="233"/>
      <c r="D1260" s="234" t="s">
        <v>153</v>
      </c>
      <c r="E1260" s="235" t="s">
        <v>1</v>
      </c>
      <c r="F1260" s="236" t="s">
        <v>163</v>
      </c>
      <c r="G1260" s="233"/>
      <c r="H1260" s="235" t="s">
        <v>1</v>
      </c>
      <c r="I1260" s="237"/>
      <c r="J1260" s="233"/>
      <c r="K1260" s="233"/>
      <c r="L1260" s="238"/>
      <c r="M1260" s="239"/>
      <c r="N1260" s="240"/>
      <c r="O1260" s="240"/>
      <c r="P1260" s="240"/>
      <c r="Q1260" s="240"/>
      <c r="R1260" s="240"/>
      <c r="S1260" s="240"/>
      <c r="T1260" s="24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2" t="s">
        <v>153</v>
      </c>
      <c r="AU1260" s="242" t="s">
        <v>151</v>
      </c>
      <c r="AV1260" s="13" t="s">
        <v>85</v>
      </c>
      <c r="AW1260" s="13" t="s">
        <v>32</v>
      </c>
      <c r="AX1260" s="13" t="s">
        <v>77</v>
      </c>
      <c r="AY1260" s="242" t="s">
        <v>142</v>
      </c>
    </row>
    <row r="1261" s="14" customFormat="1">
      <c r="A1261" s="14"/>
      <c r="B1261" s="243"/>
      <c r="C1261" s="244"/>
      <c r="D1261" s="234" t="s">
        <v>153</v>
      </c>
      <c r="E1261" s="245" t="s">
        <v>1</v>
      </c>
      <c r="F1261" s="246" t="s">
        <v>1349</v>
      </c>
      <c r="G1261" s="244"/>
      <c r="H1261" s="247">
        <v>28.109999999999999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153</v>
      </c>
      <c r="AU1261" s="253" t="s">
        <v>151</v>
      </c>
      <c r="AV1261" s="14" t="s">
        <v>151</v>
      </c>
      <c r="AW1261" s="14" t="s">
        <v>32</v>
      </c>
      <c r="AX1261" s="14" t="s">
        <v>77</v>
      </c>
      <c r="AY1261" s="253" t="s">
        <v>142</v>
      </c>
    </row>
    <row r="1262" s="14" customFormat="1">
      <c r="A1262" s="14"/>
      <c r="B1262" s="243"/>
      <c r="C1262" s="244"/>
      <c r="D1262" s="234" t="s">
        <v>153</v>
      </c>
      <c r="E1262" s="245" t="s">
        <v>1</v>
      </c>
      <c r="F1262" s="246" t="s">
        <v>1350</v>
      </c>
      <c r="G1262" s="244"/>
      <c r="H1262" s="247">
        <v>23.050000000000001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3" t="s">
        <v>153</v>
      </c>
      <c r="AU1262" s="253" t="s">
        <v>151</v>
      </c>
      <c r="AV1262" s="14" t="s">
        <v>151</v>
      </c>
      <c r="AW1262" s="14" t="s">
        <v>32</v>
      </c>
      <c r="AX1262" s="14" t="s">
        <v>77</v>
      </c>
      <c r="AY1262" s="253" t="s">
        <v>142</v>
      </c>
    </row>
    <row r="1263" s="14" customFormat="1">
      <c r="A1263" s="14"/>
      <c r="B1263" s="243"/>
      <c r="C1263" s="244"/>
      <c r="D1263" s="234" t="s">
        <v>153</v>
      </c>
      <c r="E1263" s="245" t="s">
        <v>1</v>
      </c>
      <c r="F1263" s="246" t="s">
        <v>1351</v>
      </c>
      <c r="G1263" s="244"/>
      <c r="H1263" s="247">
        <v>9.1999999999999993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153</v>
      </c>
      <c r="AU1263" s="253" t="s">
        <v>151</v>
      </c>
      <c r="AV1263" s="14" t="s">
        <v>151</v>
      </c>
      <c r="AW1263" s="14" t="s">
        <v>32</v>
      </c>
      <c r="AX1263" s="14" t="s">
        <v>77</v>
      </c>
      <c r="AY1263" s="253" t="s">
        <v>142</v>
      </c>
    </row>
    <row r="1264" s="14" customFormat="1">
      <c r="A1264" s="14"/>
      <c r="B1264" s="243"/>
      <c r="C1264" s="244"/>
      <c r="D1264" s="234" t="s">
        <v>153</v>
      </c>
      <c r="E1264" s="245" t="s">
        <v>1</v>
      </c>
      <c r="F1264" s="246" t="s">
        <v>1352</v>
      </c>
      <c r="G1264" s="244"/>
      <c r="H1264" s="247">
        <v>16.800000000000001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153</v>
      </c>
      <c r="AU1264" s="253" t="s">
        <v>151</v>
      </c>
      <c r="AV1264" s="14" t="s">
        <v>151</v>
      </c>
      <c r="AW1264" s="14" t="s">
        <v>32</v>
      </c>
      <c r="AX1264" s="14" t="s">
        <v>77</v>
      </c>
      <c r="AY1264" s="253" t="s">
        <v>142</v>
      </c>
    </row>
    <row r="1265" s="14" customFormat="1">
      <c r="A1265" s="14"/>
      <c r="B1265" s="243"/>
      <c r="C1265" s="244"/>
      <c r="D1265" s="234" t="s">
        <v>153</v>
      </c>
      <c r="E1265" s="245" t="s">
        <v>1</v>
      </c>
      <c r="F1265" s="246" t="s">
        <v>1353</v>
      </c>
      <c r="G1265" s="244"/>
      <c r="H1265" s="247">
        <v>13.5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153</v>
      </c>
      <c r="AU1265" s="253" t="s">
        <v>151</v>
      </c>
      <c r="AV1265" s="14" t="s">
        <v>151</v>
      </c>
      <c r="AW1265" s="14" t="s">
        <v>32</v>
      </c>
      <c r="AX1265" s="14" t="s">
        <v>77</v>
      </c>
      <c r="AY1265" s="253" t="s">
        <v>142</v>
      </c>
    </row>
    <row r="1266" s="14" customFormat="1">
      <c r="A1266" s="14"/>
      <c r="B1266" s="243"/>
      <c r="C1266" s="244"/>
      <c r="D1266" s="234" t="s">
        <v>153</v>
      </c>
      <c r="E1266" s="245" t="s">
        <v>1</v>
      </c>
      <c r="F1266" s="246" t="s">
        <v>1354</v>
      </c>
      <c r="G1266" s="244"/>
      <c r="H1266" s="247">
        <v>11.44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153</v>
      </c>
      <c r="AU1266" s="253" t="s">
        <v>151</v>
      </c>
      <c r="AV1266" s="14" t="s">
        <v>151</v>
      </c>
      <c r="AW1266" s="14" t="s">
        <v>32</v>
      </c>
      <c r="AX1266" s="14" t="s">
        <v>77</v>
      </c>
      <c r="AY1266" s="253" t="s">
        <v>142</v>
      </c>
    </row>
    <row r="1267" s="16" customFormat="1">
      <c r="A1267" s="16"/>
      <c r="B1267" s="265"/>
      <c r="C1267" s="266"/>
      <c r="D1267" s="234" t="s">
        <v>153</v>
      </c>
      <c r="E1267" s="267" t="s">
        <v>1</v>
      </c>
      <c r="F1267" s="268" t="s">
        <v>327</v>
      </c>
      <c r="G1267" s="266"/>
      <c r="H1267" s="269">
        <v>102.09999999999999</v>
      </c>
      <c r="I1267" s="270"/>
      <c r="J1267" s="266"/>
      <c r="K1267" s="266"/>
      <c r="L1267" s="271"/>
      <c r="M1267" s="272"/>
      <c r="N1267" s="273"/>
      <c r="O1267" s="273"/>
      <c r="P1267" s="273"/>
      <c r="Q1267" s="273"/>
      <c r="R1267" s="273"/>
      <c r="S1267" s="273"/>
      <c r="T1267" s="274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75" t="s">
        <v>153</v>
      </c>
      <c r="AU1267" s="275" t="s">
        <v>151</v>
      </c>
      <c r="AV1267" s="16" t="s">
        <v>143</v>
      </c>
      <c r="AW1267" s="16" t="s">
        <v>32</v>
      </c>
      <c r="AX1267" s="16" t="s">
        <v>77</v>
      </c>
      <c r="AY1267" s="275" t="s">
        <v>142</v>
      </c>
    </row>
    <row r="1268" s="13" customFormat="1">
      <c r="A1268" s="13"/>
      <c r="B1268" s="232"/>
      <c r="C1268" s="233"/>
      <c r="D1268" s="234" t="s">
        <v>153</v>
      </c>
      <c r="E1268" s="235" t="s">
        <v>1</v>
      </c>
      <c r="F1268" s="236" t="s">
        <v>165</v>
      </c>
      <c r="G1268" s="233"/>
      <c r="H1268" s="235" t="s">
        <v>1</v>
      </c>
      <c r="I1268" s="237"/>
      <c r="J1268" s="233"/>
      <c r="K1268" s="233"/>
      <c r="L1268" s="238"/>
      <c r="M1268" s="239"/>
      <c r="N1268" s="240"/>
      <c r="O1268" s="240"/>
      <c r="P1268" s="240"/>
      <c r="Q1268" s="240"/>
      <c r="R1268" s="240"/>
      <c r="S1268" s="240"/>
      <c r="T1268" s="24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2" t="s">
        <v>153</v>
      </c>
      <c r="AU1268" s="242" t="s">
        <v>151</v>
      </c>
      <c r="AV1268" s="13" t="s">
        <v>85</v>
      </c>
      <c r="AW1268" s="13" t="s">
        <v>32</v>
      </c>
      <c r="AX1268" s="13" t="s">
        <v>77</v>
      </c>
      <c r="AY1268" s="242" t="s">
        <v>142</v>
      </c>
    </row>
    <row r="1269" s="14" customFormat="1">
      <c r="A1269" s="14"/>
      <c r="B1269" s="243"/>
      <c r="C1269" s="244"/>
      <c r="D1269" s="234" t="s">
        <v>153</v>
      </c>
      <c r="E1269" s="245" t="s">
        <v>1</v>
      </c>
      <c r="F1269" s="246" t="s">
        <v>1355</v>
      </c>
      <c r="G1269" s="244"/>
      <c r="H1269" s="247">
        <v>10.449999999999999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153</v>
      </c>
      <c r="AU1269" s="253" t="s">
        <v>151</v>
      </c>
      <c r="AV1269" s="14" t="s">
        <v>151</v>
      </c>
      <c r="AW1269" s="14" t="s">
        <v>32</v>
      </c>
      <c r="AX1269" s="14" t="s">
        <v>77</v>
      </c>
      <c r="AY1269" s="253" t="s">
        <v>142</v>
      </c>
    </row>
    <row r="1270" s="14" customFormat="1">
      <c r="A1270" s="14"/>
      <c r="B1270" s="243"/>
      <c r="C1270" s="244"/>
      <c r="D1270" s="234" t="s">
        <v>153</v>
      </c>
      <c r="E1270" s="245" t="s">
        <v>1</v>
      </c>
      <c r="F1270" s="246" t="s">
        <v>1356</v>
      </c>
      <c r="G1270" s="244"/>
      <c r="H1270" s="247">
        <v>4.5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153</v>
      </c>
      <c r="AU1270" s="253" t="s">
        <v>151</v>
      </c>
      <c r="AV1270" s="14" t="s">
        <v>151</v>
      </c>
      <c r="AW1270" s="14" t="s">
        <v>32</v>
      </c>
      <c r="AX1270" s="14" t="s">
        <v>77</v>
      </c>
      <c r="AY1270" s="253" t="s">
        <v>142</v>
      </c>
    </row>
    <row r="1271" s="14" customFormat="1">
      <c r="A1271" s="14"/>
      <c r="B1271" s="243"/>
      <c r="C1271" s="244"/>
      <c r="D1271" s="234" t="s">
        <v>153</v>
      </c>
      <c r="E1271" s="245" t="s">
        <v>1</v>
      </c>
      <c r="F1271" s="246" t="s">
        <v>1357</v>
      </c>
      <c r="G1271" s="244"/>
      <c r="H1271" s="247">
        <v>5.6500000000000004</v>
      </c>
      <c r="I1271" s="248"/>
      <c r="J1271" s="244"/>
      <c r="K1271" s="244"/>
      <c r="L1271" s="249"/>
      <c r="M1271" s="250"/>
      <c r="N1271" s="251"/>
      <c r="O1271" s="251"/>
      <c r="P1271" s="251"/>
      <c r="Q1271" s="251"/>
      <c r="R1271" s="251"/>
      <c r="S1271" s="251"/>
      <c r="T1271" s="25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3" t="s">
        <v>153</v>
      </c>
      <c r="AU1271" s="253" t="s">
        <v>151</v>
      </c>
      <c r="AV1271" s="14" t="s">
        <v>151</v>
      </c>
      <c r="AW1271" s="14" t="s">
        <v>32</v>
      </c>
      <c r="AX1271" s="14" t="s">
        <v>77</v>
      </c>
      <c r="AY1271" s="253" t="s">
        <v>142</v>
      </c>
    </row>
    <row r="1272" s="14" customFormat="1">
      <c r="A1272" s="14"/>
      <c r="B1272" s="243"/>
      <c r="C1272" s="244"/>
      <c r="D1272" s="234" t="s">
        <v>153</v>
      </c>
      <c r="E1272" s="245" t="s">
        <v>1</v>
      </c>
      <c r="F1272" s="246" t="s">
        <v>1358</v>
      </c>
      <c r="G1272" s="244"/>
      <c r="H1272" s="247">
        <v>4.8600000000000003</v>
      </c>
      <c r="I1272" s="248"/>
      <c r="J1272" s="244"/>
      <c r="K1272" s="244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3" t="s">
        <v>153</v>
      </c>
      <c r="AU1272" s="253" t="s">
        <v>151</v>
      </c>
      <c r="AV1272" s="14" t="s">
        <v>151</v>
      </c>
      <c r="AW1272" s="14" t="s">
        <v>32</v>
      </c>
      <c r="AX1272" s="14" t="s">
        <v>77</v>
      </c>
      <c r="AY1272" s="253" t="s">
        <v>142</v>
      </c>
    </row>
    <row r="1273" s="14" customFormat="1">
      <c r="A1273" s="14"/>
      <c r="B1273" s="243"/>
      <c r="C1273" s="244"/>
      <c r="D1273" s="234" t="s">
        <v>153</v>
      </c>
      <c r="E1273" s="245" t="s">
        <v>1</v>
      </c>
      <c r="F1273" s="246" t="s">
        <v>1359</v>
      </c>
      <c r="G1273" s="244"/>
      <c r="H1273" s="247">
        <v>9.1999999999999993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3" t="s">
        <v>153</v>
      </c>
      <c r="AU1273" s="253" t="s">
        <v>151</v>
      </c>
      <c r="AV1273" s="14" t="s">
        <v>151</v>
      </c>
      <c r="AW1273" s="14" t="s">
        <v>32</v>
      </c>
      <c r="AX1273" s="14" t="s">
        <v>77</v>
      </c>
      <c r="AY1273" s="253" t="s">
        <v>142</v>
      </c>
    </row>
    <row r="1274" s="14" customFormat="1">
      <c r="A1274" s="14"/>
      <c r="B1274" s="243"/>
      <c r="C1274" s="244"/>
      <c r="D1274" s="234" t="s">
        <v>153</v>
      </c>
      <c r="E1274" s="245" t="s">
        <v>1</v>
      </c>
      <c r="F1274" s="246" t="s">
        <v>1360</v>
      </c>
      <c r="G1274" s="244"/>
      <c r="H1274" s="247">
        <v>7.1500000000000004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153</v>
      </c>
      <c r="AU1274" s="253" t="s">
        <v>151</v>
      </c>
      <c r="AV1274" s="14" t="s">
        <v>151</v>
      </c>
      <c r="AW1274" s="14" t="s">
        <v>32</v>
      </c>
      <c r="AX1274" s="14" t="s">
        <v>77</v>
      </c>
      <c r="AY1274" s="253" t="s">
        <v>142</v>
      </c>
    </row>
    <row r="1275" s="14" customFormat="1">
      <c r="A1275" s="14"/>
      <c r="B1275" s="243"/>
      <c r="C1275" s="244"/>
      <c r="D1275" s="234" t="s">
        <v>153</v>
      </c>
      <c r="E1275" s="245" t="s">
        <v>1</v>
      </c>
      <c r="F1275" s="246" t="s">
        <v>1361</v>
      </c>
      <c r="G1275" s="244"/>
      <c r="H1275" s="247">
        <v>4.6600000000000001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153</v>
      </c>
      <c r="AU1275" s="253" t="s">
        <v>151</v>
      </c>
      <c r="AV1275" s="14" t="s">
        <v>151</v>
      </c>
      <c r="AW1275" s="14" t="s">
        <v>32</v>
      </c>
      <c r="AX1275" s="14" t="s">
        <v>77</v>
      </c>
      <c r="AY1275" s="253" t="s">
        <v>142</v>
      </c>
    </row>
    <row r="1276" s="14" customFormat="1">
      <c r="A1276" s="14"/>
      <c r="B1276" s="243"/>
      <c r="C1276" s="244"/>
      <c r="D1276" s="234" t="s">
        <v>153</v>
      </c>
      <c r="E1276" s="245" t="s">
        <v>1</v>
      </c>
      <c r="F1276" s="246" t="s">
        <v>1362</v>
      </c>
      <c r="G1276" s="244"/>
      <c r="H1276" s="247">
        <v>4.5599999999999996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153</v>
      </c>
      <c r="AU1276" s="253" t="s">
        <v>151</v>
      </c>
      <c r="AV1276" s="14" t="s">
        <v>151</v>
      </c>
      <c r="AW1276" s="14" t="s">
        <v>32</v>
      </c>
      <c r="AX1276" s="14" t="s">
        <v>77</v>
      </c>
      <c r="AY1276" s="253" t="s">
        <v>142</v>
      </c>
    </row>
    <row r="1277" s="14" customFormat="1">
      <c r="A1277" s="14"/>
      <c r="B1277" s="243"/>
      <c r="C1277" s="244"/>
      <c r="D1277" s="234" t="s">
        <v>153</v>
      </c>
      <c r="E1277" s="245" t="s">
        <v>1</v>
      </c>
      <c r="F1277" s="246" t="s">
        <v>1363</v>
      </c>
      <c r="G1277" s="244"/>
      <c r="H1277" s="247">
        <v>8.0099999999999998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153</v>
      </c>
      <c r="AU1277" s="253" t="s">
        <v>151</v>
      </c>
      <c r="AV1277" s="14" t="s">
        <v>151</v>
      </c>
      <c r="AW1277" s="14" t="s">
        <v>32</v>
      </c>
      <c r="AX1277" s="14" t="s">
        <v>77</v>
      </c>
      <c r="AY1277" s="253" t="s">
        <v>142</v>
      </c>
    </row>
    <row r="1278" s="16" customFormat="1">
      <c r="A1278" s="16"/>
      <c r="B1278" s="265"/>
      <c r="C1278" s="266"/>
      <c r="D1278" s="234" t="s">
        <v>153</v>
      </c>
      <c r="E1278" s="267" t="s">
        <v>1</v>
      </c>
      <c r="F1278" s="268" t="s">
        <v>327</v>
      </c>
      <c r="G1278" s="266"/>
      <c r="H1278" s="269">
        <v>59.039999999999999</v>
      </c>
      <c r="I1278" s="270"/>
      <c r="J1278" s="266"/>
      <c r="K1278" s="266"/>
      <c r="L1278" s="271"/>
      <c r="M1278" s="272"/>
      <c r="N1278" s="273"/>
      <c r="O1278" s="273"/>
      <c r="P1278" s="273"/>
      <c r="Q1278" s="273"/>
      <c r="R1278" s="273"/>
      <c r="S1278" s="273"/>
      <c r="T1278" s="274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75" t="s">
        <v>153</v>
      </c>
      <c r="AU1278" s="275" t="s">
        <v>151</v>
      </c>
      <c r="AV1278" s="16" t="s">
        <v>143</v>
      </c>
      <c r="AW1278" s="16" t="s">
        <v>32</v>
      </c>
      <c r="AX1278" s="16" t="s">
        <v>77</v>
      </c>
      <c r="AY1278" s="275" t="s">
        <v>142</v>
      </c>
    </row>
    <row r="1279" s="13" customFormat="1">
      <c r="A1279" s="13"/>
      <c r="B1279" s="232"/>
      <c r="C1279" s="233"/>
      <c r="D1279" s="234" t="s">
        <v>153</v>
      </c>
      <c r="E1279" s="235" t="s">
        <v>1</v>
      </c>
      <c r="F1279" s="236" t="s">
        <v>208</v>
      </c>
      <c r="G1279" s="233"/>
      <c r="H1279" s="235" t="s">
        <v>1</v>
      </c>
      <c r="I1279" s="237"/>
      <c r="J1279" s="233"/>
      <c r="K1279" s="233"/>
      <c r="L1279" s="238"/>
      <c r="M1279" s="239"/>
      <c r="N1279" s="240"/>
      <c r="O1279" s="240"/>
      <c r="P1279" s="240"/>
      <c r="Q1279" s="240"/>
      <c r="R1279" s="240"/>
      <c r="S1279" s="240"/>
      <c r="T1279" s="24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2" t="s">
        <v>153</v>
      </c>
      <c r="AU1279" s="242" t="s">
        <v>151</v>
      </c>
      <c r="AV1279" s="13" t="s">
        <v>85</v>
      </c>
      <c r="AW1279" s="13" t="s">
        <v>32</v>
      </c>
      <c r="AX1279" s="13" t="s">
        <v>77</v>
      </c>
      <c r="AY1279" s="242" t="s">
        <v>142</v>
      </c>
    </row>
    <row r="1280" s="14" customFormat="1">
      <c r="A1280" s="14"/>
      <c r="B1280" s="243"/>
      <c r="C1280" s="244"/>
      <c r="D1280" s="234" t="s">
        <v>153</v>
      </c>
      <c r="E1280" s="245" t="s">
        <v>1</v>
      </c>
      <c r="F1280" s="246" t="s">
        <v>1364</v>
      </c>
      <c r="G1280" s="244"/>
      <c r="H1280" s="247">
        <v>6.1500000000000004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153</v>
      </c>
      <c r="AU1280" s="253" t="s">
        <v>151</v>
      </c>
      <c r="AV1280" s="14" t="s">
        <v>151</v>
      </c>
      <c r="AW1280" s="14" t="s">
        <v>32</v>
      </c>
      <c r="AX1280" s="14" t="s">
        <v>77</v>
      </c>
      <c r="AY1280" s="253" t="s">
        <v>142</v>
      </c>
    </row>
    <row r="1281" s="14" customFormat="1">
      <c r="A1281" s="14"/>
      <c r="B1281" s="243"/>
      <c r="C1281" s="244"/>
      <c r="D1281" s="234" t="s">
        <v>153</v>
      </c>
      <c r="E1281" s="245" t="s">
        <v>1</v>
      </c>
      <c r="F1281" s="246" t="s">
        <v>1152</v>
      </c>
      <c r="G1281" s="244"/>
      <c r="H1281" s="247">
        <v>4.7000000000000002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153</v>
      </c>
      <c r="AU1281" s="253" t="s">
        <v>151</v>
      </c>
      <c r="AV1281" s="14" t="s">
        <v>151</v>
      </c>
      <c r="AW1281" s="14" t="s">
        <v>32</v>
      </c>
      <c r="AX1281" s="14" t="s">
        <v>77</v>
      </c>
      <c r="AY1281" s="253" t="s">
        <v>142</v>
      </c>
    </row>
    <row r="1282" s="14" customFormat="1">
      <c r="A1282" s="14"/>
      <c r="B1282" s="243"/>
      <c r="C1282" s="244"/>
      <c r="D1282" s="234" t="s">
        <v>153</v>
      </c>
      <c r="E1282" s="245" t="s">
        <v>1</v>
      </c>
      <c r="F1282" s="246" t="s">
        <v>1365</v>
      </c>
      <c r="G1282" s="244"/>
      <c r="H1282" s="247">
        <v>4.7999999999999998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153</v>
      </c>
      <c r="AU1282" s="253" t="s">
        <v>151</v>
      </c>
      <c r="AV1282" s="14" t="s">
        <v>151</v>
      </c>
      <c r="AW1282" s="14" t="s">
        <v>32</v>
      </c>
      <c r="AX1282" s="14" t="s">
        <v>77</v>
      </c>
      <c r="AY1282" s="253" t="s">
        <v>142</v>
      </c>
    </row>
    <row r="1283" s="16" customFormat="1">
      <c r="A1283" s="16"/>
      <c r="B1283" s="265"/>
      <c r="C1283" s="266"/>
      <c r="D1283" s="234" t="s">
        <v>153</v>
      </c>
      <c r="E1283" s="267" t="s">
        <v>1</v>
      </c>
      <c r="F1283" s="268" t="s">
        <v>327</v>
      </c>
      <c r="G1283" s="266"/>
      <c r="H1283" s="269">
        <v>15.65</v>
      </c>
      <c r="I1283" s="270"/>
      <c r="J1283" s="266"/>
      <c r="K1283" s="266"/>
      <c r="L1283" s="271"/>
      <c r="M1283" s="272"/>
      <c r="N1283" s="273"/>
      <c r="O1283" s="273"/>
      <c r="P1283" s="273"/>
      <c r="Q1283" s="273"/>
      <c r="R1283" s="273"/>
      <c r="S1283" s="273"/>
      <c r="T1283" s="274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T1283" s="275" t="s">
        <v>153</v>
      </c>
      <c r="AU1283" s="275" t="s">
        <v>151</v>
      </c>
      <c r="AV1283" s="16" t="s">
        <v>143</v>
      </c>
      <c r="AW1283" s="16" t="s">
        <v>32</v>
      </c>
      <c r="AX1283" s="16" t="s">
        <v>77</v>
      </c>
      <c r="AY1283" s="275" t="s">
        <v>142</v>
      </c>
    </row>
    <row r="1284" s="15" customFormat="1">
      <c r="A1284" s="15"/>
      <c r="B1284" s="254"/>
      <c r="C1284" s="255"/>
      <c r="D1284" s="234" t="s">
        <v>153</v>
      </c>
      <c r="E1284" s="256" t="s">
        <v>1</v>
      </c>
      <c r="F1284" s="257" t="s">
        <v>158</v>
      </c>
      <c r="G1284" s="255"/>
      <c r="H1284" s="258">
        <v>176.78999999999999</v>
      </c>
      <c r="I1284" s="259"/>
      <c r="J1284" s="255"/>
      <c r="K1284" s="255"/>
      <c r="L1284" s="260"/>
      <c r="M1284" s="261"/>
      <c r="N1284" s="262"/>
      <c r="O1284" s="262"/>
      <c r="P1284" s="262"/>
      <c r="Q1284" s="262"/>
      <c r="R1284" s="262"/>
      <c r="S1284" s="262"/>
      <c r="T1284" s="263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4" t="s">
        <v>153</v>
      </c>
      <c r="AU1284" s="264" t="s">
        <v>151</v>
      </c>
      <c r="AV1284" s="15" t="s">
        <v>150</v>
      </c>
      <c r="AW1284" s="15" t="s">
        <v>32</v>
      </c>
      <c r="AX1284" s="15" t="s">
        <v>85</v>
      </c>
      <c r="AY1284" s="264" t="s">
        <v>142</v>
      </c>
    </row>
    <row r="1285" s="2" customFormat="1" ht="16.5" customHeight="1">
      <c r="A1285" s="39"/>
      <c r="B1285" s="40"/>
      <c r="C1285" s="219" t="s">
        <v>1366</v>
      </c>
      <c r="D1285" s="219" t="s">
        <v>145</v>
      </c>
      <c r="E1285" s="220" t="s">
        <v>1367</v>
      </c>
      <c r="F1285" s="221" t="s">
        <v>1368</v>
      </c>
      <c r="G1285" s="222" t="s">
        <v>220</v>
      </c>
      <c r="H1285" s="223">
        <v>175.40000000000001</v>
      </c>
      <c r="I1285" s="224"/>
      <c r="J1285" s="225">
        <f>ROUND(I1285*H1285,2)</f>
        <v>0</v>
      </c>
      <c r="K1285" s="221" t="s">
        <v>149</v>
      </c>
      <c r="L1285" s="45"/>
      <c r="M1285" s="226" t="s">
        <v>1</v>
      </c>
      <c r="N1285" s="227" t="s">
        <v>43</v>
      </c>
      <c r="O1285" s="92"/>
      <c r="P1285" s="228">
        <f>O1285*H1285</f>
        <v>0</v>
      </c>
      <c r="Q1285" s="228">
        <v>3.0000000000000001E-05</v>
      </c>
      <c r="R1285" s="228">
        <f>Q1285*H1285</f>
        <v>0.0052620000000000002</v>
      </c>
      <c r="S1285" s="228">
        <v>0</v>
      </c>
      <c r="T1285" s="229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30" t="s">
        <v>242</v>
      </c>
      <c r="AT1285" s="230" t="s">
        <v>145</v>
      </c>
      <c r="AU1285" s="230" t="s">
        <v>151</v>
      </c>
      <c r="AY1285" s="18" t="s">
        <v>142</v>
      </c>
      <c r="BE1285" s="231">
        <f>IF(N1285="základní",J1285,0)</f>
        <v>0</v>
      </c>
      <c r="BF1285" s="231">
        <f>IF(N1285="snížená",J1285,0)</f>
        <v>0</v>
      </c>
      <c r="BG1285" s="231">
        <f>IF(N1285="zákl. přenesená",J1285,0)</f>
        <v>0</v>
      </c>
      <c r="BH1285" s="231">
        <f>IF(N1285="sníž. přenesená",J1285,0)</f>
        <v>0</v>
      </c>
      <c r="BI1285" s="231">
        <f>IF(N1285="nulová",J1285,0)</f>
        <v>0</v>
      </c>
      <c r="BJ1285" s="18" t="s">
        <v>151</v>
      </c>
      <c r="BK1285" s="231">
        <f>ROUND(I1285*H1285,2)</f>
        <v>0</v>
      </c>
      <c r="BL1285" s="18" t="s">
        <v>242</v>
      </c>
      <c r="BM1285" s="230" t="s">
        <v>1369</v>
      </c>
    </row>
    <row r="1286" s="13" customFormat="1">
      <c r="A1286" s="13"/>
      <c r="B1286" s="232"/>
      <c r="C1286" s="233"/>
      <c r="D1286" s="234" t="s">
        <v>153</v>
      </c>
      <c r="E1286" s="235" t="s">
        <v>1</v>
      </c>
      <c r="F1286" s="236" t="s">
        <v>163</v>
      </c>
      <c r="G1286" s="233"/>
      <c r="H1286" s="235" t="s">
        <v>1</v>
      </c>
      <c r="I1286" s="237"/>
      <c r="J1286" s="233"/>
      <c r="K1286" s="233"/>
      <c r="L1286" s="238"/>
      <c r="M1286" s="239"/>
      <c r="N1286" s="240"/>
      <c r="O1286" s="240"/>
      <c r="P1286" s="240"/>
      <c r="Q1286" s="240"/>
      <c r="R1286" s="240"/>
      <c r="S1286" s="240"/>
      <c r="T1286" s="24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2" t="s">
        <v>153</v>
      </c>
      <c r="AU1286" s="242" t="s">
        <v>151</v>
      </c>
      <c r="AV1286" s="13" t="s">
        <v>85</v>
      </c>
      <c r="AW1286" s="13" t="s">
        <v>32</v>
      </c>
      <c r="AX1286" s="13" t="s">
        <v>77</v>
      </c>
      <c r="AY1286" s="242" t="s">
        <v>142</v>
      </c>
    </row>
    <row r="1287" s="14" customFormat="1">
      <c r="A1287" s="14"/>
      <c r="B1287" s="243"/>
      <c r="C1287" s="244"/>
      <c r="D1287" s="234" t="s">
        <v>153</v>
      </c>
      <c r="E1287" s="245" t="s">
        <v>1</v>
      </c>
      <c r="F1287" s="246" t="s">
        <v>1370</v>
      </c>
      <c r="G1287" s="244"/>
      <c r="H1287" s="247">
        <v>76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3" t="s">
        <v>153</v>
      </c>
      <c r="AU1287" s="253" t="s">
        <v>151</v>
      </c>
      <c r="AV1287" s="14" t="s">
        <v>151</v>
      </c>
      <c r="AW1287" s="14" t="s">
        <v>32</v>
      </c>
      <c r="AX1287" s="14" t="s">
        <v>77</v>
      </c>
      <c r="AY1287" s="253" t="s">
        <v>142</v>
      </c>
    </row>
    <row r="1288" s="13" customFormat="1">
      <c r="A1288" s="13"/>
      <c r="B1288" s="232"/>
      <c r="C1288" s="233"/>
      <c r="D1288" s="234" t="s">
        <v>153</v>
      </c>
      <c r="E1288" s="235" t="s">
        <v>1</v>
      </c>
      <c r="F1288" s="236" t="s">
        <v>165</v>
      </c>
      <c r="G1288" s="233"/>
      <c r="H1288" s="235" t="s">
        <v>1</v>
      </c>
      <c r="I1288" s="237"/>
      <c r="J1288" s="233"/>
      <c r="K1288" s="233"/>
      <c r="L1288" s="238"/>
      <c r="M1288" s="239"/>
      <c r="N1288" s="240"/>
      <c r="O1288" s="240"/>
      <c r="P1288" s="240"/>
      <c r="Q1288" s="240"/>
      <c r="R1288" s="240"/>
      <c r="S1288" s="240"/>
      <c r="T1288" s="24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2" t="s">
        <v>153</v>
      </c>
      <c r="AU1288" s="242" t="s">
        <v>151</v>
      </c>
      <c r="AV1288" s="13" t="s">
        <v>85</v>
      </c>
      <c r="AW1288" s="13" t="s">
        <v>32</v>
      </c>
      <c r="AX1288" s="13" t="s">
        <v>77</v>
      </c>
      <c r="AY1288" s="242" t="s">
        <v>142</v>
      </c>
    </row>
    <row r="1289" s="14" customFormat="1">
      <c r="A1289" s="14"/>
      <c r="B1289" s="243"/>
      <c r="C1289" s="244"/>
      <c r="D1289" s="234" t="s">
        <v>153</v>
      </c>
      <c r="E1289" s="245" t="s">
        <v>1</v>
      </c>
      <c r="F1289" s="246" t="s">
        <v>1370</v>
      </c>
      <c r="G1289" s="244"/>
      <c r="H1289" s="247">
        <v>76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153</v>
      </c>
      <c r="AU1289" s="253" t="s">
        <v>151</v>
      </c>
      <c r="AV1289" s="14" t="s">
        <v>151</v>
      </c>
      <c r="AW1289" s="14" t="s">
        <v>32</v>
      </c>
      <c r="AX1289" s="14" t="s">
        <v>77</v>
      </c>
      <c r="AY1289" s="253" t="s">
        <v>142</v>
      </c>
    </row>
    <row r="1290" s="13" customFormat="1">
      <c r="A1290" s="13"/>
      <c r="B1290" s="232"/>
      <c r="C1290" s="233"/>
      <c r="D1290" s="234" t="s">
        <v>153</v>
      </c>
      <c r="E1290" s="235" t="s">
        <v>1</v>
      </c>
      <c r="F1290" s="236" t="s">
        <v>208</v>
      </c>
      <c r="G1290" s="233"/>
      <c r="H1290" s="235" t="s">
        <v>1</v>
      </c>
      <c r="I1290" s="237"/>
      <c r="J1290" s="233"/>
      <c r="K1290" s="233"/>
      <c r="L1290" s="238"/>
      <c r="M1290" s="239"/>
      <c r="N1290" s="240"/>
      <c r="O1290" s="240"/>
      <c r="P1290" s="240"/>
      <c r="Q1290" s="240"/>
      <c r="R1290" s="240"/>
      <c r="S1290" s="240"/>
      <c r="T1290" s="24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2" t="s">
        <v>153</v>
      </c>
      <c r="AU1290" s="242" t="s">
        <v>151</v>
      </c>
      <c r="AV1290" s="13" t="s">
        <v>85</v>
      </c>
      <c r="AW1290" s="13" t="s">
        <v>32</v>
      </c>
      <c r="AX1290" s="13" t="s">
        <v>77</v>
      </c>
      <c r="AY1290" s="242" t="s">
        <v>142</v>
      </c>
    </row>
    <row r="1291" s="14" customFormat="1">
      <c r="A1291" s="14"/>
      <c r="B1291" s="243"/>
      <c r="C1291" s="244"/>
      <c r="D1291" s="234" t="s">
        <v>153</v>
      </c>
      <c r="E1291" s="245" t="s">
        <v>1</v>
      </c>
      <c r="F1291" s="246" t="s">
        <v>1371</v>
      </c>
      <c r="G1291" s="244"/>
      <c r="H1291" s="247">
        <v>23.399999999999999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153</v>
      </c>
      <c r="AU1291" s="253" t="s">
        <v>151</v>
      </c>
      <c r="AV1291" s="14" t="s">
        <v>151</v>
      </c>
      <c r="AW1291" s="14" t="s">
        <v>32</v>
      </c>
      <c r="AX1291" s="14" t="s">
        <v>77</v>
      </c>
      <c r="AY1291" s="253" t="s">
        <v>142</v>
      </c>
    </row>
    <row r="1292" s="15" customFormat="1">
      <c r="A1292" s="15"/>
      <c r="B1292" s="254"/>
      <c r="C1292" s="255"/>
      <c r="D1292" s="234" t="s">
        <v>153</v>
      </c>
      <c r="E1292" s="256" t="s">
        <v>1</v>
      </c>
      <c r="F1292" s="257" t="s">
        <v>158</v>
      </c>
      <c r="G1292" s="255"/>
      <c r="H1292" s="258">
        <v>175.40000000000001</v>
      </c>
      <c r="I1292" s="259"/>
      <c r="J1292" s="255"/>
      <c r="K1292" s="255"/>
      <c r="L1292" s="260"/>
      <c r="M1292" s="261"/>
      <c r="N1292" s="262"/>
      <c r="O1292" s="262"/>
      <c r="P1292" s="262"/>
      <c r="Q1292" s="262"/>
      <c r="R1292" s="262"/>
      <c r="S1292" s="262"/>
      <c r="T1292" s="263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4" t="s">
        <v>153</v>
      </c>
      <c r="AU1292" s="264" t="s">
        <v>151</v>
      </c>
      <c r="AV1292" s="15" t="s">
        <v>150</v>
      </c>
      <c r="AW1292" s="15" t="s">
        <v>32</v>
      </c>
      <c r="AX1292" s="15" t="s">
        <v>85</v>
      </c>
      <c r="AY1292" s="264" t="s">
        <v>142</v>
      </c>
    </row>
    <row r="1293" s="2" customFormat="1" ht="16.5" customHeight="1">
      <c r="A1293" s="39"/>
      <c r="B1293" s="40"/>
      <c r="C1293" s="219" t="s">
        <v>1372</v>
      </c>
      <c r="D1293" s="219" t="s">
        <v>145</v>
      </c>
      <c r="E1293" s="220" t="s">
        <v>1373</v>
      </c>
      <c r="F1293" s="221" t="s">
        <v>1374</v>
      </c>
      <c r="G1293" s="222" t="s">
        <v>161</v>
      </c>
      <c r="H1293" s="223">
        <v>85</v>
      </c>
      <c r="I1293" s="224"/>
      <c r="J1293" s="225">
        <f>ROUND(I1293*H1293,2)</f>
        <v>0</v>
      </c>
      <c r="K1293" s="221" t="s">
        <v>149</v>
      </c>
      <c r="L1293" s="45"/>
      <c r="M1293" s="226" t="s">
        <v>1</v>
      </c>
      <c r="N1293" s="227" t="s">
        <v>43</v>
      </c>
      <c r="O1293" s="92"/>
      <c r="P1293" s="228">
        <f>O1293*H1293</f>
        <v>0</v>
      </c>
      <c r="Q1293" s="228">
        <v>0</v>
      </c>
      <c r="R1293" s="228">
        <f>Q1293*H1293</f>
        <v>0</v>
      </c>
      <c r="S1293" s="228">
        <v>0</v>
      </c>
      <c r="T1293" s="229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30" t="s">
        <v>242</v>
      </c>
      <c r="AT1293" s="230" t="s">
        <v>145</v>
      </c>
      <c r="AU1293" s="230" t="s">
        <v>151</v>
      </c>
      <c r="AY1293" s="18" t="s">
        <v>142</v>
      </c>
      <c r="BE1293" s="231">
        <f>IF(N1293="základní",J1293,0)</f>
        <v>0</v>
      </c>
      <c r="BF1293" s="231">
        <f>IF(N1293="snížená",J1293,0)</f>
        <v>0</v>
      </c>
      <c r="BG1293" s="231">
        <f>IF(N1293="zákl. přenesená",J1293,0)</f>
        <v>0</v>
      </c>
      <c r="BH1293" s="231">
        <f>IF(N1293="sníž. přenesená",J1293,0)</f>
        <v>0</v>
      </c>
      <c r="BI1293" s="231">
        <f>IF(N1293="nulová",J1293,0)</f>
        <v>0</v>
      </c>
      <c r="BJ1293" s="18" t="s">
        <v>151</v>
      </c>
      <c r="BK1293" s="231">
        <f>ROUND(I1293*H1293,2)</f>
        <v>0</v>
      </c>
      <c r="BL1293" s="18" t="s">
        <v>242</v>
      </c>
      <c r="BM1293" s="230" t="s">
        <v>1375</v>
      </c>
    </row>
    <row r="1294" s="13" customFormat="1">
      <c r="A1294" s="13"/>
      <c r="B1294" s="232"/>
      <c r="C1294" s="233"/>
      <c r="D1294" s="234" t="s">
        <v>153</v>
      </c>
      <c r="E1294" s="235" t="s">
        <v>1</v>
      </c>
      <c r="F1294" s="236" t="s">
        <v>163</v>
      </c>
      <c r="G1294" s="233"/>
      <c r="H1294" s="235" t="s">
        <v>1</v>
      </c>
      <c r="I1294" s="237"/>
      <c r="J1294" s="233"/>
      <c r="K1294" s="233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2" t="s">
        <v>153</v>
      </c>
      <c r="AU1294" s="242" t="s">
        <v>151</v>
      </c>
      <c r="AV1294" s="13" t="s">
        <v>85</v>
      </c>
      <c r="AW1294" s="13" t="s">
        <v>32</v>
      </c>
      <c r="AX1294" s="13" t="s">
        <v>77</v>
      </c>
      <c r="AY1294" s="242" t="s">
        <v>142</v>
      </c>
    </row>
    <row r="1295" s="14" customFormat="1">
      <c r="A1295" s="14"/>
      <c r="B1295" s="243"/>
      <c r="C1295" s="244"/>
      <c r="D1295" s="234" t="s">
        <v>153</v>
      </c>
      <c r="E1295" s="245" t="s">
        <v>1</v>
      </c>
      <c r="F1295" s="246" t="s">
        <v>1376</v>
      </c>
      <c r="G1295" s="244"/>
      <c r="H1295" s="247">
        <v>46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153</v>
      </c>
      <c r="AU1295" s="253" t="s">
        <v>151</v>
      </c>
      <c r="AV1295" s="14" t="s">
        <v>151</v>
      </c>
      <c r="AW1295" s="14" t="s">
        <v>32</v>
      </c>
      <c r="AX1295" s="14" t="s">
        <v>77</v>
      </c>
      <c r="AY1295" s="253" t="s">
        <v>142</v>
      </c>
    </row>
    <row r="1296" s="13" customFormat="1">
      <c r="A1296" s="13"/>
      <c r="B1296" s="232"/>
      <c r="C1296" s="233"/>
      <c r="D1296" s="234" t="s">
        <v>153</v>
      </c>
      <c r="E1296" s="235" t="s">
        <v>1</v>
      </c>
      <c r="F1296" s="236" t="s">
        <v>165</v>
      </c>
      <c r="G1296" s="233"/>
      <c r="H1296" s="235" t="s">
        <v>1</v>
      </c>
      <c r="I1296" s="237"/>
      <c r="J1296" s="233"/>
      <c r="K1296" s="233"/>
      <c r="L1296" s="238"/>
      <c r="M1296" s="239"/>
      <c r="N1296" s="240"/>
      <c r="O1296" s="240"/>
      <c r="P1296" s="240"/>
      <c r="Q1296" s="240"/>
      <c r="R1296" s="240"/>
      <c r="S1296" s="240"/>
      <c r="T1296" s="24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2" t="s">
        <v>153</v>
      </c>
      <c r="AU1296" s="242" t="s">
        <v>151</v>
      </c>
      <c r="AV1296" s="13" t="s">
        <v>85</v>
      </c>
      <c r="AW1296" s="13" t="s">
        <v>32</v>
      </c>
      <c r="AX1296" s="13" t="s">
        <v>77</v>
      </c>
      <c r="AY1296" s="242" t="s">
        <v>142</v>
      </c>
    </row>
    <row r="1297" s="14" customFormat="1">
      <c r="A1297" s="14"/>
      <c r="B1297" s="243"/>
      <c r="C1297" s="244"/>
      <c r="D1297" s="234" t="s">
        <v>153</v>
      </c>
      <c r="E1297" s="245" t="s">
        <v>1</v>
      </c>
      <c r="F1297" s="246" t="s">
        <v>1377</v>
      </c>
      <c r="G1297" s="244"/>
      <c r="H1297" s="247">
        <v>30</v>
      </c>
      <c r="I1297" s="248"/>
      <c r="J1297" s="244"/>
      <c r="K1297" s="244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3" t="s">
        <v>153</v>
      </c>
      <c r="AU1297" s="253" t="s">
        <v>151</v>
      </c>
      <c r="AV1297" s="14" t="s">
        <v>151</v>
      </c>
      <c r="AW1297" s="14" t="s">
        <v>32</v>
      </c>
      <c r="AX1297" s="14" t="s">
        <v>77</v>
      </c>
      <c r="AY1297" s="253" t="s">
        <v>142</v>
      </c>
    </row>
    <row r="1298" s="13" customFormat="1">
      <c r="A1298" s="13"/>
      <c r="B1298" s="232"/>
      <c r="C1298" s="233"/>
      <c r="D1298" s="234" t="s">
        <v>153</v>
      </c>
      <c r="E1298" s="235" t="s">
        <v>1</v>
      </c>
      <c r="F1298" s="236" t="s">
        <v>208</v>
      </c>
      <c r="G1298" s="233"/>
      <c r="H1298" s="235" t="s">
        <v>1</v>
      </c>
      <c r="I1298" s="237"/>
      <c r="J1298" s="233"/>
      <c r="K1298" s="233"/>
      <c r="L1298" s="238"/>
      <c r="M1298" s="239"/>
      <c r="N1298" s="240"/>
      <c r="O1298" s="240"/>
      <c r="P1298" s="240"/>
      <c r="Q1298" s="240"/>
      <c r="R1298" s="240"/>
      <c r="S1298" s="240"/>
      <c r="T1298" s="24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2" t="s">
        <v>153</v>
      </c>
      <c r="AU1298" s="242" t="s">
        <v>151</v>
      </c>
      <c r="AV1298" s="13" t="s">
        <v>85</v>
      </c>
      <c r="AW1298" s="13" t="s">
        <v>32</v>
      </c>
      <c r="AX1298" s="13" t="s">
        <v>77</v>
      </c>
      <c r="AY1298" s="242" t="s">
        <v>142</v>
      </c>
    </row>
    <row r="1299" s="14" customFormat="1">
      <c r="A1299" s="14"/>
      <c r="B1299" s="243"/>
      <c r="C1299" s="244"/>
      <c r="D1299" s="234" t="s">
        <v>153</v>
      </c>
      <c r="E1299" s="245" t="s">
        <v>1</v>
      </c>
      <c r="F1299" s="246" t="s">
        <v>197</v>
      </c>
      <c r="G1299" s="244"/>
      <c r="H1299" s="247">
        <v>9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153</v>
      </c>
      <c r="AU1299" s="253" t="s">
        <v>151</v>
      </c>
      <c r="AV1299" s="14" t="s">
        <v>151</v>
      </c>
      <c r="AW1299" s="14" t="s">
        <v>32</v>
      </c>
      <c r="AX1299" s="14" t="s">
        <v>77</v>
      </c>
      <c r="AY1299" s="253" t="s">
        <v>142</v>
      </c>
    </row>
    <row r="1300" s="15" customFormat="1">
      <c r="A1300" s="15"/>
      <c r="B1300" s="254"/>
      <c r="C1300" s="255"/>
      <c r="D1300" s="234" t="s">
        <v>153</v>
      </c>
      <c r="E1300" s="256" t="s">
        <v>1</v>
      </c>
      <c r="F1300" s="257" t="s">
        <v>158</v>
      </c>
      <c r="G1300" s="255"/>
      <c r="H1300" s="258">
        <v>85</v>
      </c>
      <c r="I1300" s="259"/>
      <c r="J1300" s="255"/>
      <c r="K1300" s="255"/>
      <c r="L1300" s="260"/>
      <c r="M1300" s="261"/>
      <c r="N1300" s="262"/>
      <c r="O1300" s="262"/>
      <c r="P1300" s="262"/>
      <c r="Q1300" s="262"/>
      <c r="R1300" s="262"/>
      <c r="S1300" s="262"/>
      <c r="T1300" s="263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4" t="s">
        <v>153</v>
      </c>
      <c r="AU1300" s="264" t="s">
        <v>151</v>
      </c>
      <c r="AV1300" s="15" t="s">
        <v>150</v>
      </c>
      <c r="AW1300" s="15" t="s">
        <v>32</v>
      </c>
      <c r="AX1300" s="15" t="s">
        <v>85</v>
      </c>
      <c r="AY1300" s="264" t="s">
        <v>142</v>
      </c>
    </row>
    <row r="1301" s="2" customFormat="1" ht="16.5" customHeight="1">
      <c r="A1301" s="39"/>
      <c r="B1301" s="40"/>
      <c r="C1301" s="219" t="s">
        <v>1378</v>
      </c>
      <c r="D1301" s="219" t="s">
        <v>145</v>
      </c>
      <c r="E1301" s="220" t="s">
        <v>1379</v>
      </c>
      <c r="F1301" s="221" t="s">
        <v>1380</v>
      </c>
      <c r="G1301" s="222" t="s">
        <v>220</v>
      </c>
      <c r="H1301" s="223">
        <v>3.6000000000000001</v>
      </c>
      <c r="I1301" s="224"/>
      <c r="J1301" s="225">
        <f>ROUND(I1301*H1301,2)</f>
        <v>0</v>
      </c>
      <c r="K1301" s="221" t="s">
        <v>149</v>
      </c>
      <c r="L1301" s="45"/>
      <c r="M1301" s="226" t="s">
        <v>1</v>
      </c>
      <c r="N1301" s="227" t="s">
        <v>43</v>
      </c>
      <c r="O1301" s="92"/>
      <c r="P1301" s="228">
        <f>O1301*H1301</f>
        <v>0</v>
      </c>
      <c r="Q1301" s="228">
        <v>0</v>
      </c>
      <c r="R1301" s="228">
        <f>Q1301*H1301</f>
        <v>0</v>
      </c>
      <c r="S1301" s="228">
        <v>0</v>
      </c>
      <c r="T1301" s="229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30" t="s">
        <v>242</v>
      </c>
      <c r="AT1301" s="230" t="s">
        <v>145</v>
      </c>
      <c r="AU1301" s="230" t="s">
        <v>151</v>
      </c>
      <c r="AY1301" s="18" t="s">
        <v>142</v>
      </c>
      <c r="BE1301" s="231">
        <f>IF(N1301="základní",J1301,0)</f>
        <v>0</v>
      </c>
      <c r="BF1301" s="231">
        <f>IF(N1301="snížená",J1301,0)</f>
        <v>0</v>
      </c>
      <c r="BG1301" s="231">
        <f>IF(N1301="zákl. přenesená",J1301,0)</f>
        <v>0</v>
      </c>
      <c r="BH1301" s="231">
        <f>IF(N1301="sníž. přenesená",J1301,0)</f>
        <v>0</v>
      </c>
      <c r="BI1301" s="231">
        <f>IF(N1301="nulová",J1301,0)</f>
        <v>0</v>
      </c>
      <c r="BJ1301" s="18" t="s">
        <v>151</v>
      </c>
      <c r="BK1301" s="231">
        <f>ROUND(I1301*H1301,2)</f>
        <v>0</v>
      </c>
      <c r="BL1301" s="18" t="s">
        <v>242</v>
      </c>
      <c r="BM1301" s="230" t="s">
        <v>1381</v>
      </c>
    </row>
    <row r="1302" s="13" customFormat="1">
      <c r="A1302" s="13"/>
      <c r="B1302" s="232"/>
      <c r="C1302" s="233"/>
      <c r="D1302" s="234" t="s">
        <v>153</v>
      </c>
      <c r="E1302" s="235" t="s">
        <v>1</v>
      </c>
      <c r="F1302" s="236" t="s">
        <v>1382</v>
      </c>
      <c r="G1302" s="233"/>
      <c r="H1302" s="235" t="s">
        <v>1</v>
      </c>
      <c r="I1302" s="237"/>
      <c r="J1302" s="233"/>
      <c r="K1302" s="233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2" t="s">
        <v>153</v>
      </c>
      <c r="AU1302" s="242" t="s">
        <v>151</v>
      </c>
      <c r="AV1302" s="13" t="s">
        <v>85</v>
      </c>
      <c r="AW1302" s="13" t="s">
        <v>32</v>
      </c>
      <c r="AX1302" s="13" t="s">
        <v>77</v>
      </c>
      <c r="AY1302" s="242" t="s">
        <v>142</v>
      </c>
    </row>
    <row r="1303" s="14" customFormat="1">
      <c r="A1303" s="14"/>
      <c r="B1303" s="243"/>
      <c r="C1303" s="244"/>
      <c r="D1303" s="234" t="s">
        <v>153</v>
      </c>
      <c r="E1303" s="245" t="s">
        <v>1</v>
      </c>
      <c r="F1303" s="246" t="s">
        <v>1383</v>
      </c>
      <c r="G1303" s="244"/>
      <c r="H1303" s="247">
        <v>3.6000000000000001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153</v>
      </c>
      <c r="AU1303" s="253" t="s">
        <v>151</v>
      </c>
      <c r="AV1303" s="14" t="s">
        <v>151</v>
      </c>
      <c r="AW1303" s="14" t="s">
        <v>32</v>
      </c>
      <c r="AX1303" s="14" t="s">
        <v>85</v>
      </c>
      <c r="AY1303" s="253" t="s">
        <v>142</v>
      </c>
    </row>
    <row r="1304" s="2" customFormat="1" ht="24.15" customHeight="1">
      <c r="A1304" s="39"/>
      <c r="B1304" s="40"/>
      <c r="C1304" s="219" t="s">
        <v>1384</v>
      </c>
      <c r="D1304" s="219" t="s">
        <v>145</v>
      </c>
      <c r="E1304" s="220" t="s">
        <v>1385</v>
      </c>
      <c r="F1304" s="221" t="s">
        <v>1386</v>
      </c>
      <c r="G1304" s="222" t="s">
        <v>183</v>
      </c>
      <c r="H1304" s="223">
        <v>7.0579999999999998</v>
      </c>
      <c r="I1304" s="224"/>
      <c r="J1304" s="225">
        <f>ROUND(I1304*H1304,2)</f>
        <v>0</v>
      </c>
      <c r="K1304" s="221" t="s">
        <v>149</v>
      </c>
      <c r="L1304" s="45"/>
      <c r="M1304" s="226" t="s">
        <v>1</v>
      </c>
      <c r="N1304" s="227" t="s">
        <v>43</v>
      </c>
      <c r="O1304" s="92"/>
      <c r="P1304" s="228">
        <f>O1304*H1304</f>
        <v>0</v>
      </c>
      <c r="Q1304" s="228">
        <v>0</v>
      </c>
      <c r="R1304" s="228">
        <f>Q1304*H1304</f>
        <v>0</v>
      </c>
      <c r="S1304" s="228">
        <v>0</v>
      </c>
      <c r="T1304" s="229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30" t="s">
        <v>242</v>
      </c>
      <c r="AT1304" s="230" t="s">
        <v>145</v>
      </c>
      <c r="AU1304" s="230" t="s">
        <v>151</v>
      </c>
      <c r="AY1304" s="18" t="s">
        <v>142</v>
      </c>
      <c r="BE1304" s="231">
        <f>IF(N1304="základní",J1304,0)</f>
        <v>0</v>
      </c>
      <c r="BF1304" s="231">
        <f>IF(N1304="snížená",J1304,0)</f>
        <v>0</v>
      </c>
      <c r="BG1304" s="231">
        <f>IF(N1304="zákl. přenesená",J1304,0)</f>
        <v>0</v>
      </c>
      <c r="BH1304" s="231">
        <f>IF(N1304="sníž. přenesená",J1304,0)</f>
        <v>0</v>
      </c>
      <c r="BI1304" s="231">
        <f>IF(N1304="nulová",J1304,0)</f>
        <v>0</v>
      </c>
      <c r="BJ1304" s="18" t="s">
        <v>151</v>
      </c>
      <c r="BK1304" s="231">
        <f>ROUND(I1304*H1304,2)</f>
        <v>0</v>
      </c>
      <c r="BL1304" s="18" t="s">
        <v>242</v>
      </c>
      <c r="BM1304" s="230" t="s">
        <v>1387</v>
      </c>
    </row>
    <row r="1305" s="12" customFormat="1" ht="22.8" customHeight="1">
      <c r="A1305" s="12"/>
      <c r="B1305" s="203"/>
      <c r="C1305" s="204"/>
      <c r="D1305" s="205" t="s">
        <v>76</v>
      </c>
      <c r="E1305" s="217" t="s">
        <v>1388</v>
      </c>
      <c r="F1305" s="217" t="s">
        <v>1389</v>
      </c>
      <c r="G1305" s="204"/>
      <c r="H1305" s="204"/>
      <c r="I1305" s="207"/>
      <c r="J1305" s="218">
        <f>BK1305</f>
        <v>0</v>
      </c>
      <c r="K1305" s="204"/>
      <c r="L1305" s="209"/>
      <c r="M1305" s="210"/>
      <c r="N1305" s="211"/>
      <c r="O1305" s="211"/>
      <c r="P1305" s="212">
        <f>SUM(P1306:P1381)</f>
        <v>0</v>
      </c>
      <c r="Q1305" s="211"/>
      <c r="R1305" s="212">
        <f>SUM(R1306:R1381)</f>
        <v>0.27193592</v>
      </c>
      <c r="S1305" s="211"/>
      <c r="T1305" s="213">
        <f>SUM(T1306:T1381)</f>
        <v>0</v>
      </c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R1305" s="214" t="s">
        <v>151</v>
      </c>
      <c r="AT1305" s="215" t="s">
        <v>76</v>
      </c>
      <c r="AU1305" s="215" t="s">
        <v>85</v>
      </c>
      <c r="AY1305" s="214" t="s">
        <v>142</v>
      </c>
      <c r="BK1305" s="216">
        <f>SUM(BK1306:BK1381)</f>
        <v>0</v>
      </c>
    </row>
    <row r="1306" s="2" customFormat="1" ht="24.15" customHeight="1">
      <c r="A1306" s="39"/>
      <c r="B1306" s="40"/>
      <c r="C1306" s="219" t="s">
        <v>1390</v>
      </c>
      <c r="D1306" s="219" t="s">
        <v>145</v>
      </c>
      <c r="E1306" s="220" t="s">
        <v>1391</v>
      </c>
      <c r="F1306" s="221" t="s">
        <v>1392</v>
      </c>
      <c r="G1306" s="222" t="s">
        <v>148</v>
      </c>
      <c r="H1306" s="223">
        <v>55.246000000000002</v>
      </c>
      <c r="I1306" s="224"/>
      <c r="J1306" s="225">
        <f>ROUND(I1306*H1306,2)</f>
        <v>0</v>
      </c>
      <c r="K1306" s="221" t="s">
        <v>149</v>
      </c>
      <c r="L1306" s="45"/>
      <c r="M1306" s="226" t="s">
        <v>1</v>
      </c>
      <c r="N1306" s="227" t="s">
        <v>43</v>
      </c>
      <c r="O1306" s="92"/>
      <c r="P1306" s="228">
        <f>O1306*H1306</f>
        <v>0</v>
      </c>
      <c r="Q1306" s="228">
        <v>0.00016000000000000001</v>
      </c>
      <c r="R1306" s="228">
        <f>Q1306*H1306</f>
        <v>0.008839360000000001</v>
      </c>
      <c r="S1306" s="228">
        <v>0</v>
      </c>
      <c r="T1306" s="229">
        <f>S1306*H1306</f>
        <v>0</v>
      </c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R1306" s="230" t="s">
        <v>242</v>
      </c>
      <c r="AT1306" s="230" t="s">
        <v>145</v>
      </c>
      <c r="AU1306" s="230" t="s">
        <v>151</v>
      </c>
      <c r="AY1306" s="18" t="s">
        <v>142</v>
      </c>
      <c r="BE1306" s="231">
        <f>IF(N1306="základní",J1306,0)</f>
        <v>0</v>
      </c>
      <c r="BF1306" s="231">
        <f>IF(N1306="snížená",J1306,0)</f>
        <v>0</v>
      </c>
      <c r="BG1306" s="231">
        <f>IF(N1306="zákl. přenesená",J1306,0)</f>
        <v>0</v>
      </c>
      <c r="BH1306" s="231">
        <f>IF(N1306="sníž. přenesená",J1306,0)</f>
        <v>0</v>
      </c>
      <c r="BI1306" s="231">
        <f>IF(N1306="nulová",J1306,0)</f>
        <v>0</v>
      </c>
      <c r="BJ1306" s="18" t="s">
        <v>151</v>
      </c>
      <c r="BK1306" s="231">
        <f>ROUND(I1306*H1306,2)</f>
        <v>0</v>
      </c>
      <c r="BL1306" s="18" t="s">
        <v>242</v>
      </c>
      <c r="BM1306" s="230" t="s">
        <v>1393</v>
      </c>
    </row>
    <row r="1307" s="13" customFormat="1">
      <c r="A1307" s="13"/>
      <c r="B1307" s="232"/>
      <c r="C1307" s="233"/>
      <c r="D1307" s="234" t="s">
        <v>153</v>
      </c>
      <c r="E1307" s="235" t="s">
        <v>1</v>
      </c>
      <c r="F1307" s="236" t="s">
        <v>1394</v>
      </c>
      <c r="G1307" s="233"/>
      <c r="H1307" s="235" t="s">
        <v>1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2" t="s">
        <v>153</v>
      </c>
      <c r="AU1307" s="242" t="s">
        <v>151</v>
      </c>
      <c r="AV1307" s="13" t="s">
        <v>85</v>
      </c>
      <c r="AW1307" s="13" t="s">
        <v>32</v>
      </c>
      <c r="AX1307" s="13" t="s">
        <v>77</v>
      </c>
      <c r="AY1307" s="242" t="s">
        <v>142</v>
      </c>
    </row>
    <row r="1308" s="14" customFormat="1">
      <c r="A1308" s="14"/>
      <c r="B1308" s="243"/>
      <c r="C1308" s="244"/>
      <c r="D1308" s="234" t="s">
        <v>153</v>
      </c>
      <c r="E1308" s="245" t="s">
        <v>1</v>
      </c>
      <c r="F1308" s="246" t="s">
        <v>1395</v>
      </c>
      <c r="G1308" s="244"/>
      <c r="H1308" s="247">
        <v>55.246000000000002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153</v>
      </c>
      <c r="AU1308" s="253" t="s">
        <v>151</v>
      </c>
      <c r="AV1308" s="14" t="s">
        <v>151</v>
      </c>
      <c r="AW1308" s="14" t="s">
        <v>32</v>
      </c>
      <c r="AX1308" s="14" t="s">
        <v>85</v>
      </c>
      <c r="AY1308" s="253" t="s">
        <v>142</v>
      </c>
    </row>
    <row r="1309" s="2" customFormat="1" ht="24.15" customHeight="1">
      <c r="A1309" s="39"/>
      <c r="B1309" s="40"/>
      <c r="C1309" s="219" t="s">
        <v>1396</v>
      </c>
      <c r="D1309" s="219" t="s">
        <v>145</v>
      </c>
      <c r="E1309" s="220" t="s">
        <v>1397</v>
      </c>
      <c r="F1309" s="221" t="s">
        <v>1398</v>
      </c>
      <c r="G1309" s="222" t="s">
        <v>148</v>
      </c>
      <c r="H1309" s="223">
        <v>55.246000000000002</v>
      </c>
      <c r="I1309" s="224"/>
      <c r="J1309" s="225">
        <f>ROUND(I1309*H1309,2)</f>
        <v>0</v>
      </c>
      <c r="K1309" s="221" t="s">
        <v>149</v>
      </c>
      <c r="L1309" s="45"/>
      <c r="M1309" s="226" t="s">
        <v>1</v>
      </c>
      <c r="N1309" s="227" t="s">
        <v>43</v>
      </c>
      <c r="O1309" s="92"/>
      <c r="P1309" s="228">
        <f>O1309*H1309</f>
        <v>0</v>
      </c>
      <c r="Q1309" s="228">
        <v>0.00011</v>
      </c>
      <c r="R1309" s="228">
        <f>Q1309*H1309</f>
        <v>0.0060770600000000004</v>
      </c>
      <c r="S1309" s="228">
        <v>0</v>
      </c>
      <c r="T1309" s="229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30" t="s">
        <v>242</v>
      </c>
      <c r="AT1309" s="230" t="s">
        <v>145</v>
      </c>
      <c r="AU1309" s="230" t="s">
        <v>151</v>
      </c>
      <c r="AY1309" s="18" t="s">
        <v>142</v>
      </c>
      <c r="BE1309" s="231">
        <f>IF(N1309="základní",J1309,0)</f>
        <v>0</v>
      </c>
      <c r="BF1309" s="231">
        <f>IF(N1309="snížená",J1309,0)</f>
        <v>0</v>
      </c>
      <c r="BG1309" s="231">
        <f>IF(N1309="zákl. přenesená",J1309,0)</f>
        <v>0</v>
      </c>
      <c r="BH1309" s="231">
        <f>IF(N1309="sníž. přenesená",J1309,0)</f>
        <v>0</v>
      </c>
      <c r="BI1309" s="231">
        <f>IF(N1309="nulová",J1309,0)</f>
        <v>0</v>
      </c>
      <c r="BJ1309" s="18" t="s">
        <v>151</v>
      </c>
      <c r="BK1309" s="231">
        <f>ROUND(I1309*H1309,2)</f>
        <v>0</v>
      </c>
      <c r="BL1309" s="18" t="s">
        <v>242</v>
      </c>
      <c r="BM1309" s="230" t="s">
        <v>1399</v>
      </c>
    </row>
    <row r="1310" s="2" customFormat="1" ht="16.5" customHeight="1">
      <c r="A1310" s="39"/>
      <c r="B1310" s="40"/>
      <c r="C1310" s="219" t="s">
        <v>1400</v>
      </c>
      <c r="D1310" s="219" t="s">
        <v>145</v>
      </c>
      <c r="E1310" s="220" t="s">
        <v>1401</v>
      </c>
      <c r="F1310" s="221" t="s">
        <v>1402</v>
      </c>
      <c r="G1310" s="222" t="s">
        <v>148</v>
      </c>
      <c r="H1310" s="223">
        <v>90.5</v>
      </c>
      <c r="I1310" s="224"/>
      <c r="J1310" s="225">
        <f>ROUND(I1310*H1310,2)</f>
        <v>0</v>
      </c>
      <c r="K1310" s="221" t="s">
        <v>149</v>
      </c>
      <c r="L1310" s="45"/>
      <c r="M1310" s="226" t="s">
        <v>1</v>
      </c>
      <c r="N1310" s="227" t="s">
        <v>43</v>
      </c>
      <c r="O1310" s="92"/>
      <c r="P1310" s="228">
        <f>O1310*H1310</f>
        <v>0</v>
      </c>
      <c r="Q1310" s="228">
        <v>0</v>
      </c>
      <c r="R1310" s="228">
        <f>Q1310*H1310</f>
        <v>0</v>
      </c>
      <c r="S1310" s="228">
        <v>0</v>
      </c>
      <c r="T1310" s="229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30" t="s">
        <v>242</v>
      </c>
      <c r="AT1310" s="230" t="s">
        <v>145</v>
      </c>
      <c r="AU1310" s="230" t="s">
        <v>151</v>
      </c>
      <c r="AY1310" s="18" t="s">
        <v>142</v>
      </c>
      <c r="BE1310" s="231">
        <f>IF(N1310="základní",J1310,0)</f>
        <v>0</v>
      </c>
      <c r="BF1310" s="231">
        <f>IF(N1310="snížená",J1310,0)</f>
        <v>0</v>
      </c>
      <c r="BG1310" s="231">
        <f>IF(N1310="zákl. přenesená",J1310,0)</f>
        <v>0</v>
      </c>
      <c r="BH1310" s="231">
        <f>IF(N1310="sníž. přenesená",J1310,0)</f>
        <v>0</v>
      </c>
      <c r="BI1310" s="231">
        <f>IF(N1310="nulová",J1310,0)</f>
        <v>0</v>
      </c>
      <c r="BJ1310" s="18" t="s">
        <v>151</v>
      </c>
      <c r="BK1310" s="231">
        <f>ROUND(I1310*H1310,2)</f>
        <v>0</v>
      </c>
      <c r="BL1310" s="18" t="s">
        <v>242</v>
      </c>
      <c r="BM1310" s="230" t="s">
        <v>1403</v>
      </c>
    </row>
    <row r="1311" s="13" customFormat="1">
      <c r="A1311" s="13"/>
      <c r="B1311" s="232"/>
      <c r="C1311" s="233"/>
      <c r="D1311" s="234" t="s">
        <v>153</v>
      </c>
      <c r="E1311" s="235" t="s">
        <v>1</v>
      </c>
      <c r="F1311" s="236" t="s">
        <v>1404</v>
      </c>
      <c r="G1311" s="233"/>
      <c r="H1311" s="235" t="s">
        <v>1</v>
      </c>
      <c r="I1311" s="237"/>
      <c r="J1311" s="233"/>
      <c r="K1311" s="233"/>
      <c r="L1311" s="238"/>
      <c r="M1311" s="239"/>
      <c r="N1311" s="240"/>
      <c r="O1311" s="240"/>
      <c r="P1311" s="240"/>
      <c r="Q1311" s="240"/>
      <c r="R1311" s="240"/>
      <c r="S1311" s="240"/>
      <c r="T1311" s="24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2" t="s">
        <v>153</v>
      </c>
      <c r="AU1311" s="242" t="s">
        <v>151</v>
      </c>
      <c r="AV1311" s="13" t="s">
        <v>85</v>
      </c>
      <c r="AW1311" s="13" t="s">
        <v>32</v>
      </c>
      <c r="AX1311" s="13" t="s">
        <v>77</v>
      </c>
      <c r="AY1311" s="242" t="s">
        <v>142</v>
      </c>
    </row>
    <row r="1312" s="14" customFormat="1">
      <c r="A1312" s="14"/>
      <c r="B1312" s="243"/>
      <c r="C1312" s="244"/>
      <c r="D1312" s="234" t="s">
        <v>153</v>
      </c>
      <c r="E1312" s="245" t="s">
        <v>1</v>
      </c>
      <c r="F1312" s="246" t="s">
        <v>682</v>
      </c>
      <c r="G1312" s="244"/>
      <c r="H1312" s="247">
        <v>80</v>
      </c>
      <c r="I1312" s="248"/>
      <c r="J1312" s="244"/>
      <c r="K1312" s="244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3" t="s">
        <v>153</v>
      </c>
      <c r="AU1312" s="253" t="s">
        <v>151</v>
      </c>
      <c r="AV1312" s="14" t="s">
        <v>151</v>
      </c>
      <c r="AW1312" s="14" t="s">
        <v>32</v>
      </c>
      <c r="AX1312" s="14" t="s">
        <v>77</v>
      </c>
      <c r="AY1312" s="253" t="s">
        <v>142</v>
      </c>
    </row>
    <row r="1313" s="13" customFormat="1">
      <c r="A1313" s="13"/>
      <c r="B1313" s="232"/>
      <c r="C1313" s="233"/>
      <c r="D1313" s="234" t="s">
        <v>153</v>
      </c>
      <c r="E1313" s="235" t="s">
        <v>1</v>
      </c>
      <c r="F1313" s="236" t="s">
        <v>1405</v>
      </c>
      <c r="G1313" s="233"/>
      <c r="H1313" s="235" t="s">
        <v>1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2" t="s">
        <v>153</v>
      </c>
      <c r="AU1313" s="242" t="s">
        <v>151</v>
      </c>
      <c r="AV1313" s="13" t="s">
        <v>85</v>
      </c>
      <c r="AW1313" s="13" t="s">
        <v>32</v>
      </c>
      <c r="AX1313" s="13" t="s">
        <v>77</v>
      </c>
      <c r="AY1313" s="242" t="s">
        <v>142</v>
      </c>
    </row>
    <row r="1314" s="14" customFormat="1">
      <c r="A1314" s="14"/>
      <c r="B1314" s="243"/>
      <c r="C1314" s="244"/>
      <c r="D1314" s="234" t="s">
        <v>153</v>
      </c>
      <c r="E1314" s="245" t="s">
        <v>1</v>
      </c>
      <c r="F1314" s="246" t="s">
        <v>1406</v>
      </c>
      <c r="G1314" s="244"/>
      <c r="H1314" s="247">
        <v>10.5</v>
      </c>
      <c r="I1314" s="248"/>
      <c r="J1314" s="244"/>
      <c r="K1314" s="244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3" t="s">
        <v>153</v>
      </c>
      <c r="AU1314" s="253" t="s">
        <v>151</v>
      </c>
      <c r="AV1314" s="14" t="s">
        <v>151</v>
      </c>
      <c r="AW1314" s="14" t="s">
        <v>32</v>
      </c>
      <c r="AX1314" s="14" t="s">
        <v>77</v>
      </c>
      <c r="AY1314" s="253" t="s">
        <v>142</v>
      </c>
    </row>
    <row r="1315" s="15" customFormat="1">
      <c r="A1315" s="15"/>
      <c r="B1315" s="254"/>
      <c r="C1315" s="255"/>
      <c r="D1315" s="234" t="s">
        <v>153</v>
      </c>
      <c r="E1315" s="256" t="s">
        <v>1</v>
      </c>
      <c r="F1315" s="257" t="s">
        <v>158</v>
      </c>
      <c r="G1315" s="255"/>
      <c r="H1315" s="258">
        <v>90.5</v>
      </c>
      <c r="I1315" s="259"/>
      <c r="J1315" s="255"/>
      <c r="K1315" s="255"/>
      <c r="L1315" s="260"/>
      <c r="M1315" s="261"/>
      <c r="N1315" s="262"/>
      <c r="O1315" s="262"/>
      <c r="P1315" s="262"/>
      <c r="Q1315" s="262"/>
      <c r="R1315" s="262"/>
      <c r="S1315" s="262"/>
      <c r="T1315" s="263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4" t="s">
        <v>153</v>
      </c>
      <c r="AU1315" s="264" t="s">
        <v>151</v>
      </c>
      <c r="AV1315" s="15" t="s">
        <v>150</v>
      </c>
      <c r="AW1315" s="15" t="s">
        <v>32</v>
      </c>
      <c r="AX1315" s="15" t="s">
        <v>85</v>
      </c>
      <c r="AY1315" s="264" t="s">
        <v>142</v>
      </c>
    </row>
    <row r="1316" s="2" customFormat="1" ht="24.15" customHeight="1">
      <c r="A1316" s="39"/>
      <c r="B1316" s="40"/>
      <c r="C1316" s="219" t="s">
        <v>1407</v>
      </c>
      <c r="D1316" s="219" t="s">
        <v>145</v>
      </c>
      <c r="E1316" s="220" t="s">
        <v>1408</v>
      </c>
      <c r="F1316" s="221" t="s">
        <v>1409</v>
      </c>
      <c r="G1316" s="222" t="s">
        <v>148</v>
      </c>
      <c r="H1316" s="223">
        <v>90.5</v>
      </c>
      <c r="I1316" s="224"/>
      <c r="J1316" s="225">
        <f>ROUND(I1316*H1316,2)</f>
        <v>0</v>
      </c>
      <c r="K1316" s="221" t="s">
        <v>149</v>
      </c>
      <c r="L1316" s="45"/>
      <c r="M1316" s="226" t="s">
        <v>1</v>
      </c>
      <c r="N1316" s="227" t="s">
        <v>43</v>
      </c>
      <c r="O1316" s="92"/>
      <c r="P1316" s="228">
        <f>O1316*H1316</f>
        <v>0</v>
      </c>
      <c r="Q1316" s="228">
        <v>0.00013999999999999999</v>
      </c>
      <c r="R1316" s="228">
        <f>Q1316*H1316</f>
        <v>0.012669999999999999</v>
      </c>
      <c r="S1316" s="228">
        <v>0</v>
      </c>
      <c r="T1316" s="229">
        <f>S1316*H1316</f>
        <v>0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30" t="s">
        <v>242</v>
      </c>
      <c r="AT1316" s="230" t="s">
        <v>145</v>
      </c>
      <c r="AU1316" s="230" t="s">
        <v>151</v>
      </c>
      <c r="AY1316" s="18" t="s">
        <v>142</v>
      </c>
      <c r="BE1316" s="231">
        <f>IF(N1316="základní",J1316,0)</f>
        <v>0</v>
      </c>
      <c r="BF1316" s="231">
        <f>IF(N1316="snížená",J1316,0)</f>
        <v>0</v>
      </c>
      <c r="BG1316" s="231">
        <f>IF(N1316="zákl. přenesená",J1316,0)</f>
        <v>0</v>
      </c>
      <c r="BH1316" s="231">
        <f>IF(N1316="sníž. přenesená",J1316,0)</f>
        <v>0</v>
      </c>
      <c r="BI1316" s="231">
        <f>IF(N1316="nulová",J1316,0)</f>
        <v>0</v>
      </c>
      <c r="BJ1316" s="18" t="s">
        <v>151</v>
      </c>
      <c r="BK1316" s="231">
        <f>ROUND(I1316*H1316,2)</f>
        <v>0</v>
      </c>
      <c r="BL1316" s="18" t="s">
        <v>242</v>
      </c>
      <c r="BM1316" s="230" t="s">
        <v>1410</v>
      </c>
    </row>
    <row r="1317" s="2" customFormat="1" ht="24.15" customHeight="1">
      <c r="A1317" s="39"/>
      <c r="B1317" s="40"/>
      <c r="C1317" s="219" t="s">
        <v>1411</v>
      </c>
      <c r="D1317" s="219" t="s">
        <v>145</v>
      </c>
      <c r="E1317" s="220" t="s">
        <v>1412</v>
      </c>
      <c r="F1317" s="221" t="s">
        <v>1413</v>
      </c>
      <c r="G1317" s="222" t="s">
        <v>148</v>
      </c>
      <c r="H1317" s="223">
        <v>90.5</v>
      </c>
      <c r="I1317" s="224"/>
      <c r="J1317" s="225">
        <f>ROUND(I1317*H1317,2)</f>
        <v>0</v>
      </c>
      <c r="K1317" s="221" t="s">
        <v>149</v>
      </c>
      <c r="L1317" s="45"/>
      <c r="M1317" s="226" t="s">
        <v>1</v>
      </c>
      <c r="N1317" s="227" t="s">
        <v>43</v>
      </c>
      <c r="O1317" s="92"/>
      <c r="P1317" s="228">
        <f>O1317*H1317</f>
        <v>0</v>
      </c>
      <c r="Q1317" s="228">
        <v>0.00012</v>
      </c>
      <c r="R1317" s="228">
        <f>Q1317*H1317</f>
        <v>0.01086</v>
      </c>
      <c r="S1317" s="228">
        <v>0</v>
      </c>
      <c r="T1317" s="229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30" t="s">
        <v>242</v>
      </c>
      <c r="AT1317" s="230" t="s">
        <v>145</v>
      </c>
      <c r="AU1317" s="230" t="s">
        <v>151</v>
      </c>
      <c r="AY1317" s="18" t="s">
        <v>142</v>
      </c>
      <c r="BE1317" s="231">
        <f>IF(N1317="základní",J1317,0)</f>
        <v>0</v>
      </c>
      <c r="BF1317" s="231">
        <f>IF(N1317="snížená",J1317,0)</f>
        <v>0</v>
      </c>
      <c r="BG1317" s="231">
        <f>IF(N1317="zákl. přenesená",J1317,0)</f>
        <v>0</v>
      </c>
      <c r="BH1317" s="231">
        <f>IF(N1317="sníž. přenesená",J1317,0)</f>
        <v>0</v>
      </c>
      <c r="BI1317" s="231">
        <f>IF(N1317="nulová",J1317,0)</f>
        <v>0</v>
      </c>
      <c r="BJ1317" s="18" t="s">
        <v>151</v>
      </c>
      <c r="BK1317" s="231">
        <f>ROUND(I1317*H1317,2)</f>
        <v>0</v>
      </c>
      <c r="BL1317" s="18" t="s">
        <v>242</v>
      </c>
      <c r="BM1317" s="230" t="s">
        <v>1414</v>
      </c>
    </row>
    <row r="1318" s="2" customFormat="1" ht="33" customHeight="1">
      <c r="A1318" s="39"/>
      <c r="B1318" s="40"/>
      <c r="C1318" s="219" t="s">
        <v>1415</v>
      </c>
      <c r="D1318" s="219" t="s">
        <v>145</v>
      </c>
      <c r="E1318" s="220" t="s">
        <v>1416</v>
      </c>
      <c r="F1318" s="221" t="s">
        <v>1417</v>
      </c>
      <c r="G1318" s="222" t="s">
        <v>148</v>
      </c>
      <c r="H1318" s="223">
        <v>280.80000000000001</v>
      </c>
      <c r="I1318" s="224"/>
      <c r="J1318" s="225">
        <f>ROUND(I1318*H1318,2)</f>
        <v>0</v>
      </c>
      <c r="K1318" s="221" t="s">
        <v>149</v>
      </c>
      <c r="L1318" s="45"/>
      <c r="M1318" s="226" t="s">
        <v>1</v>
      </c>
      <c r="N1318" s="227" t="s">
        <v>43</v>
      </c>
      <c r="O1318" s="92"/>
      <c r="P1318" s="228">
        <f>O1318*H1318</f>
        <v>0</v>
      </c>
      <c r="Q1318" s="228">
        <v>0.00023000000000000001</v>
      </c>
      <c r="R1318" s="228">
        <f>Q1318*H1318</f>
        <v>0.064584000000000003</v>
      </c>
      <c r="S1318" s="228">
        <v>0</v>
      </c>
      <c r="T1318" s="229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30" t="s">
        <v>242</v>
      </c>
      <c r="AT1318" s="230" t="s">
        <v>145</v>
      </c>
      <c r="AU1318" s="230" t="s">
        <v>151</v>
      </c>
      <c r="AY1318" s="18" t="s">
        <v>142</v>
      </c>
      <c r="BE1318" s="231">
        <f>IF(N1318="základní",J1318,0)</f>
        <v>0</v>
      </c>
      <c r="BF1318" s="231">
        <f>IF(N1318="snížená",J1318,0)</f>
        <v>0</v>
      </c>
      <c r="BG1318" s="231">
        <f>IF(N1318="zákl. přenesená",J1318,0)</f>
        <v>0</v>
      </c>
      <c r="BH1318" s="231">
        <f>IF(N1318="sníž. přenesená",J1318,0)</f>
        <v>0</v>
      </c>
      <c r="BI1318" s="231">
        <f>IF(N1318="nulová",J1318,0)</f>
        <v>0</v>
      </c>
      <c r="BJ1318" s="18" t="s">
        <v>151</v>
      </c>
      <c r="BK1318" s="231">
        <f>ROUND(I1318*H1318,2)</f>
        <v>0</v>
      </c>
      <c r="BL1318" s="18" t="s">
        <v>242</v>
      </c>
      <c r="BM1318" s="230" t="s">
        <v>1418</v>
      </c>
    </row>
    <row r="1319" s="13" customFormat="1">
      <c r="A1319" s="13"/>
      <c r="B1319" s="232"/>
      <c r="C1319" s="233"/>
      <c r="D1319" s="234" t="s">
        <v>153</v>
      </c>
      <c r="E1319" s="235" t="s">
        <v>1</v>
      </c>
      <c r="F1319" s="236" t="s">
        <v>1419</v>
      </c>
      <c r="G1319" s="233"/>
      <c r="H1319" s="235" t="s">
        <v>1</v>
      </c>
      <c r="I1319" s="237"/>
      <c r="J1319" s="233"/>
      <c r="K1319" s="233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153</v>
      </c>
      <c r="AU1319" s="242" t="s">
        <v>151</v>
      </c>
      <c r="AV1319" s="13" t="s">
        <v>85</v>
      </c>
      <c r="AW1319" s="13" t="s">
        <v>32</v>
      </c>
      <c r="AX1319" s="13" t="s">
        <v>77</v>
      </c>
      <c r="AY1319" s="242" t="s">
        <v>142</v>
      </c>
    </row>
    <row r="1320" s="13" customFormat="1">
      <c r="A1320" s="13"/>
      <c r="B1320" s="232"/>
      <c r="C1320" s="233"/>
      <c r="D1320" s="234" t="s">
        <v>153</v>
      </c>
      <c r="E1320" s="235" t="s">
        <v>1</v>
      </c>
      <c r="F1320" s="236" t="s">
        <v>1420</v>
      </c>
      <c r="G1320" s="233"/>
      <c r="H1320" s="235" t="s">
        <v>1</v>
      </c>
      <c r="I1320" s="237"/>
      <c r="J1320" s="233"/>
      <c r="K1320" s="233"/>
      <c r="L1320" s="238"/>
      <c r="M1320" s="239"/>
      <c r="N1320" s="240"/>
      <c r="O1320" s="240"/>
      <c r="P1320" s="240"/>
      <c r="Q1320" s="240"/>
      <c r="R1320" s="240"/>
      <c r="S1320" s="240"/>
      <c r="T1320" s="24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2" t="s">
        <v>153</v>
      </c>
      <c r="AU1320" s="242" t="s">
        <v>151</v>
      </c>
      <c r="AV1320" s="13" t="s">
        <v>85</v>
      </c>
      <c r="AW1320" s="13" t="s">
        <v>32</v>
      </c>
      <c r="AX1320" s="13" t="s">
        <v>77</v>
      </c>
      <c r="AY1320" s="242" t="s">
        <v>142</v>
      </c>
    </row>
    <row r="1321" s="14" customFormat="1">
      <c r="A1321" s="14"/>
      <c r="B1321" s="243"/>
      <c r="C1321" s="244"/>
      <c r="D1321" s="234" t="s">
        <v>153</v>
      </c>
      <c r="E1321" s="245" t="s">
        <v>1</v>
      </c>
      <c r="F1321" s="246" t="s">
        <v>1421</v>
      </c>
      <c r="G1321" s="244"/>
      <c r="H1321" s="247">
        <v>18.359999999999999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153</v>
      </c>
      <c r="AU1321" s="253" t="s">
        <v>151</v>
      </c>
      <c r="AV1321" s="14" t="s">
        <v>151</v>
      </c>
      <c r="AW1321" s="14" t="s">
        <v>32</v>
      </c>
      <c r="AX1321" s="14" t="s">
        <v>77</v>
      </c>
      <c r="AY1321" s="253" t="s">
        <v>142</v>
      </c>
    </row>
    <row r="1322" s="13" customFormat="1">
      <c r="A1322" s="13"/>
      <c r="B1322" s="232"/>
      <c r="C1322" s="233"/>
      <c r="D1322" s="234" t="s">
        <v>153</v>
      </c>
      <c r="E1322" s="235" t="s">
        <v>1</v>
      </c>
      <c r="F1322" s="236" t="s">
        <v>165</v>
      </c>
      <c r="G1322" s="233"/>
      <c r="H1322" s="235" t="s">
        <v>1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153</v>
      </c>
      <c r="AU1322" s="242" t="s">
        <v>151</v>
      </c>
      <c r="AV1322" s="13" t="s">
        <v>85</v>
      </c>
      <c r="AW1322" s="13" t="s">
        <v>32</v>
      </c>
      <c r="AX1322" s="13" t="s">
        <v>77</v>
      </c>
      <c r="AY1322" s="242" t="s">
        <v>142</v>
      </c>
    </row>
    <row r="1323" s="14" customFormat="1">
      <c r="A1323" s="14"/>
      <c r="B1323" s="243"/>
      <c r="C1323" s="244"/>
      <c r="D1323" s="234" t="s">
        <v>153</v>
      </c>
      <c r="E1323" s="245" t="s">
        <v>1</v>
      </c>
      <c r="F1323" s="246" t="s">
        <v>1422</v>
      </c>
      <c r="G1323" s="244"/>
      <c r="H1323" s="247">
        <v>43.704000000000001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153</v>
      </c>
      <c r="AU1323" s="253" t="s">
        <v>151</v>
      </c>
      <c r="AV1323" s="14" t="s">
        <v>151</v>
      </c>
      <c r="AW1323" s="14" t="s">
        <v>32</v>
      </c>
      <c r="AX1323" s="14" t="s">
        <v>77</v>
      </c>
      <c r="AY1323" s="253" t="s">
        <v>142</v>
      </c>
    </row>
    <row r="1324" s="13" customFormat="1">
      <c r="A1324" s="13"/>
      <c r="B1324" s="232"/>
      <c r="C1324" s="233"/>
      <c r="D1324" s="234" t="s">
        <v>153</v>
      </c>
      <c r="E1324" s="235" t="s">
        <v>1</v>
      </c>
      <c r="F1324" s="236" t="s">
        <v>208</v>
      </c>
      <c r="G1324" s="233"/>
      <c r="H1324" s="235" t="s">
        <v>1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2" t="s">
        <v>153</v>
      </c>
      <c r="AU1324" s="242" t="s">
        <v>151</v>
      </c>
      <c r="AV1324" s="13" t="s">
        <v>85</v>
      </c>
      <c r="AW1324" s="13" t="s">
        <v>32</v>
      </c>
      <c r="AX1324" s="13" t="s">
        <v>77</v>
      </c>
      <c r="AY1324" s="242" t="s">
        <v>142</v>
      </c>
    </row>
    <row r="1325" s="14" customFormat="1">
      <c r="A1325" s="14"/>
      <c r="B1325" s="243"/>
      <c r="C1325" s="244"/>
      <c r="D1325" s="234" t="s">
        <v>153</v>
      </c>
      <c r="E1325" s="245" t="s">
        <v>1</v>
      </c>
      <c r="F1325" s="246" t="s">
        <v>1423</v>
      </c>
      <c r="G1325" s="244"/>
      <c r="H1325" s="247">
        <v>8.1359999999999992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153</v>
      </c>
      <c r="AU1325" s="253" t="s">
        <v>151</v>
      </c>
      <c r="AV1325" s="14" t="s">
        <v>151</v>
      </c>
      <c r="AW1325" s="14" t="s">
        <v>32</v>
      </c>
      <c r="AX1325" s="14" t="s">
        <v>77</v>
      </c>
      <c r="AY1325" s="253" t="s">
        <v>142</v>
      </c>
    </row>
    <row r="1326" s="15" customFormat="1">
      <c r="A1326" s="15"/>
      <c r="B1326" s="254"/>
      <c r="C1326" s="255"/>
      <c r="D1326" s="234" t="s">
        <v>153</v>
      </c>
      <c r="E1326" s="256" t="s">
        <v>1</v>
      </c>
      <c r="F1326" s="257" t="s">
        <v>158</v>
      </c>
      <c r="G1326" s="255"/>
      <c r="H1326" s="258">
        <v>70.200000000000003</v>
      </c>
      <c r="I1326" s="259"/>
      <c r="J1326" s="255"/>
      <c r="K1326" s="255"/>
      <c r="L1326" s="260"/>
      <c r="M1326" s="261"/>
      <c r="N1326" s="262"/>
      <c r="O1326" s="262"/>
      <c r="P1326" s="262"/>
      <c r="Q1326" s="262"/>
      <c r="R1326" s="262"/>
      <c r="S1326" s="262"/>
      <c r="T1326" s="263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4" t="s">
        <v>153</v>
      </c>
      <c r="AU1326" s="264" t="s">
        <v>151</v>
      </c>
      <c r="AV1326" s="15" t="s">
        <v>150</v>
      </c>
      <c r="AW1326" s="15" t="s">
        <v>32</v>
      </c>
      <c r="AX1326" s="15" t="s">
        <v>85</v>
      </c>
      <c r="AY1326" s="264" t="s">
        <v>142</v>
      </c>
    </row>
    <row r="1327" s="14" customFormat="1">
      <c r="A1327" s="14"/>
      <c r="B1327" s="243"/>
      <c r="C1327" s="244"/>
      <c r="D1327" s="234" t="s">
        <v>153</v>
      </c>
      <c r="E1327" s="244"/>
      <c r="F1327" s="246" t="s">
        <v>1424</v>
      </c>
      <c r="G1327" s="244"/>
      <c r="H1327" s="247">
        <v>280.80000000000001</v>
      </c>
      <c r="I1327" s="248"/>
      <c r="J1327" s="244"/>
      <c r="K1327" s="244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3" t="s">
        <v>153</v>
      </c>
      <c r="AU1327" s="253" t="s">
        <v>151</v>
      </c>
      <c r="AV1327" s="14" t="s">
        <v>151</v>
      </c>
      <c r="AW1327" s="14" t="s">
        <v>4</v>
      </c>
      <c r="AX1327" s="14" t="s">
        <v>85</v>
      </c>
      <c r="AY1327" s="253" t="s">
        <v>142</v>
      </c>
    </row>
    <row r="1328" s="2" customFormat="1" ht="24.15" customHeight="1">
      <c r="A1328" s="39"/>
      <c r="B1328" s="40"/>
      <c r="C1328" s="219" t="s">
        <v>1425</v>
      </c>
      <c r="D1328" s="219" t="s">
        <v>145</v>
      </c>
      <c r="E1328" s="220" t="s">
        <v>1426</v>
      </c>
      <c r="F1328" s="221" t="s">
        <v>1427</v>
      </c>
      <c r="G1328" s="222" t="s">
        <v>220</v>
      </c>
      <c r="H1328" s="223">
        <v>220</v>
      </c>
      <c r="I1328" s="224"/>
      <c r="J1328" s="225">
        <f>ROUND(I1328*H1328,2)</f>
        <v>0</v>
      </c>
      <c r="K1328" s="221" t="s">
        <v>149</v>
      </c>
      <c r="L1328" s="45"/>
      <c r="M1328" s="226" t="s">
        <v>1</v>
      </c>
      <c r="N1328" s="227" t="s">
        <v>43</v>
      </c>
      <c r="O1328" s="92"/>
      <c r="P1328" s="228">
        <f>O1328*H1328</f>
        <v>0</v>
      </c>
      <c r="Q1328" s="228">
        <v>2.0000000000000002E-05</v>
      </c>
      <c r="R1328" s="228">
        <f>Q1328*H1328</f>
        <v>0.0044000000000000003</v>
      </c>
      <c r="S1328" s="228">
        <v>0</v>
      </c>
      <c r="T1328" s="229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30" t="s">
        <v>242</v>
      </c>
      <c r="AT1328" s="230" t="s">
        <v>145</v>
      </c>
      <c r="AU1328" s="230" t="s">
        <v>151</v>
      </c>
      <c r="AY1328" s="18" t="s">
        <v>142</v>
      </c>
      <c r="BE1328" s="231">
        <f>IF(N1328="základní",J1328,0)</f>
        <v>0</v>
      </c>
      <c r="BF1328" s="231">
        <f>IF(N1328="snížená",J1328,0)</f>
        <v>0</v>
      </c>
      <c r="BG1328" s="231">
        <f>IF(N1328="zákl. přenesená",J1328,0)</f>
        <v>0</v>
      </c>
      <c r="BH1328" s="231">
        <f>IF(N1328="sníž. přenesená",J1328,0)</f>
        <v>0</v>
      </c>
      <c r="BI1328" s="231">
        <f>IF(N1328="nulová",J1328,0)</f>
        <v>0</v>
      </c>
      <c r="BJ1328" s="18" t="s">
        <v>151</v>
      </c>
      <c r="BK1328" s="231">
        <f>ROUND(I1328*H1328,2)</f>
        <v>0</v>
      </c>
      <c r="BL1328" s="18" t="s">
        <v>242</v>
      </c>
      <c r="BM1328" s="230" t="s">
        <v>1428</v>
      </c>
    </row>
    <row r="1329" s="13" customFormat="1">
      <c r="A1329" s="13"/>
      <c r="B1329" s="232"/>
      <c r="C1329" s="233"/>
      <c r="D1329" s="234" t="s">
        <v>153</v>
      </c>
      <c r="E1329" s="235" t="s">
        <v>1</v>
      </c>
      <c r="F1329" s="236" t="s">
        <v>163</v>
      </c>
      <c r="G1329" s="233"/>
      <c r="H1329" s="235" t="s">
        <v>1</v>
      </c>
      <c r="I1329" s="237"/>
      <c r="J1329" s="233"/>
      <c r="K1329" s="233"/>
      <c r="L1329" s="238"/>
      <c r="M1329" s="239"/>
      <c r="N1329" s="240"/>
      <c r="O1329" s="240"/>
      <c r="P1329" s="240"/>
      <c r="Q1329" s="240"/>
      <c r="R1329" s="240"/>
      <c r="S1329" s="240"/>
      <c r="T1329" s="24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2" t="s">
        <v>153</v>
      </c>
      <c r="AU1329" s="242" t="s">
        <v>151</v>
      </c>
      <c r="AV1329" s="13" t="s">
        <v>85</v>
      </c>
      <c r="AW1329" s="13" t="s">
        <v>32</v>
      </c>
      <c r="AX1329" s="13" t="s">
        <v>77</v>
      </c>
      <c r="AY1329" s="242" t="s">
        <v>142</v>
      </c>
    </row>
    <row r="1330" s="14" customFormat="1">
      <c r="A1330" s="14"/>
      <c r="B1330" s="243"/>
      <c r="C1330" s="244"/>
      <c r="D1330" s="234" t="s">
        <v>153</v>
      </c>
      <c r="E1330" s="245" t="s">
        <v>1</v>
      </c>
      <c r="F1330" s="246" t="s">
        <v>1429</v>
      </c>
      <c r="G1330" s="244"/>
      <c r="H1330" s="247">
        <v>68</v>
      </c>
      <c r="I1330" s="248"/>
      <c r="J1330" s="244"/>
      <c r="K1330" s="244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3" t="s">
        <v>153</v>
      </c>
      <c r="AU1330" s="253" t="s">
        <v>151</v>
      </c>
      <c r="AV1330" s="14" t="s">
        <v>151</v>
      </c>
      <c r="AW1330" s="14" t="s">
        <v>32</v>
      </c>
      <c r="AX1330" s="14" t="s">
        <v>77</v>
      </c>
      <c r="AY1330" s="253" t="s">
        <v>142</v>
      </c>
    </row>
    <row r="1331" s="13" customFormat="1">
      <c r="A1331" s="13"/>
      <c r="B1331" s="232"/>
      <c r="C1331" s="233"/>
      <c r="D1331" s="234" t="s">
        <v>153</v>
      </c>
      <c r="E1331" s="235" t="s">
        <v>1</v>
      </c>
      <c r="F1331" s="236" t="s">
        <v>165</v>
      </c>
      <c r="G1331" s="233"/>
      <c r="H1331" s="235" t="s">
        <v>1</v>
      </c>
      <c r="I1331" s="237"/>
      <c r="J1331" s="233"/>
      <c r="K1331" s="233"/>
      <c r="L1331" s="238"/>
      <c r="M1331" s="239"/>
      <c r="N1331" s="240"/>
      <c r="O1331" s="240"/>
      <c r="P1331" s="240"/>
      <c r="Q1331" s="240"/>
      <c r="R1331" s="240"/>
      <c r="S1331" s="240"/>
      <c r="T1331" s="24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2" t="s">
        <v>153</v>
      </c>
      <c r="AU1331" s="242" t="s">
        <v>151</v>
      </c>
      <c r="AV1331" s="13" t="s">
        <v>85</v>
      </c>
      <c r="AW1331" s="13" t="s">
        <v>32</v>
      </c>
      <c r="AX1331" s="13" t="s">
        <v>77</v>
      </c>
      <c r="AY1331" s="242" t="s">
        <v>142</v>
      </c>
    </row>
    <row r="1332" s="14" customFormat="1">
      <c r="A1332" s="14"/>
      <c r="B1332" s="243"/>
      <c r="C1332" s="244"/>
      <c r="D1332" s="234" t="s">
        <v>153</v>
      </c>
      <c r="E1332" s="245" t="s">
        <v>1</v>
      </c>
      <c r="F1332" s="246" t="s">
        <v>1430</v>
      </c>
      <c r="G1332" s="244"/>
      <c r="H1332" s="247">
        <v>128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153</v>
      </c>
      <c r="AU1332" s="253" t="s">
        <v>151</v>
      </c>
      <c r="AV1332" s="14" t="s">
        <v>151</v>
      </c>
      <c r="AW1332" s="14" t="s">
        <v>32</v>
      </c>
      <c r="AX1332" s="14" t="s">
        <v>77</v>
      </c>
      <c r="AY1332" s="253" t="s">
        <v>142</v>
      </c>
    </row>
    <row r="1333" s="13" customFormat="1">
      <c r="A1333" s="13"/>
      <c r="B1333" s="232"/>
      <c r="C1333" s="233"/>
      <c r="D1333" s="234" t="s">
        <v>153</v>
      </c>
      <c r="E1333" s="235" t="s">
        <v>1</v>
      </c>
      <c r="F1333" s="236" t="s">
        <v>208</v>
      </c>
      <c r="G1333" s="233"/>
      <c r="H1333" s="235" t="s">
        <v>1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2" t="s">
        <v>153</v>
      </c>
      <c r="AU1333" s="242" t="s">
        <v>151</v>
      </c>
      <c r="AV1333" s="13" t="s">
        <v>85</v>
      </c>
      <c r="AW1333" s="13" t="s">
        <v>32</v>
      </c>
      <c r="AX1333" s="13" t="s">
        <v>77</v>
      </c>
      <c r="AY1333" s="242" t="s">
        <v>142</v>
      </c>
    </row>
    <row r="1334" s="14" customFormat="1">
      <c r="A1334" s="14"/>
      <c r="B1334" s="243"/>
      <c r="C1334" s="244"/>
      <c r="D1334" s="234" t="s">
        <v>153</v>
      </c>
      <c r="E1334" s="245" t="s">
        <v>1</v>
      </c>
      <c r="F1334" s="246" t="s">
        <v>1431</v>
      </c>
      <c r="G1334" s="244"/>
      <c r="H1334" s="247">
        <v>24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153</v>
      </c>
      <c r="AU1334" s="253" t="s">
        <v>151</v>
      </c>
      <c r="AV1334" s="14" t="s">
        <v>151</v>
      </c>
      <c r="AW1334" s="14" t="s">
        <v>32</v>
      </c>
      <c r="AX1334" s="14" t="s">
        <v>77</v>
      </c>
      <c r="AY1334" s="253" t="s">
        <v>142</v>
      </c>
    </row>
    <row r="1335" s="15" customFormat="1">
      <c r="A1335" s="15"/>
      <c r="B1335" s="254"/>
      <c r="C1335" s="255"/>
      <c r="D1335" s="234" t="s">
        <v>153</v>
      </c>
      <c r="E1335" s="256" t="s">
        <v>1</v>
      </c>
      <c r="F1335" s="257" t="s">
        <v>158</v>
      </c>
      <c r="G1335" s="255"/>
      <c r="H1335" s="258">
        <v>220</v>
      </c>
      <c r="I1335" s="259"/>
      <c r="J1335" s="255"/>
      <c r="K1335" s="255"/>
      <c r="L1335" s="260"/>
      <c r="M1335" s="261"/>
      <c r="N1335" s="262"/>
      <c r="O1335" s="262"/>
      <c r="P1335" s="262"/>
      <c r="Q1335" s="262"/>
      <c r="R1335" s="262"/>
      <c r="S1335" s="262"/>
      <c r="T1335" s="263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4" t="s">
        <v>153</v>
      </c>
      <c r="AU1335" s="264" t="s">
        <v>151</v>
      </c>
      <c r="AV1335" s="15" t="s">
        <v>150</v>
      </c>
      <c r="AW1335" s="15" t="s">
        <v>32</v>
      </c>
      <c r="AX1335" s="15" t="s">
        <v>85</v>
      </c>
      <c r="AY1335" s="264" t="s">
        <v>142</v>
      </c>
    </row>
    <row r="1336" s="2" customFormat="1" ht="24.15" customHeight="1">
      <c r="A1336" s="39"/>
      <c r="B1336" s="40"/>
      <c r="C1336" s="219" t="s">
        <v>1432</v>
      </c>
      <c r="D1336" s="219" t="s">
        <v>145</v>
      </c>
      <c r="E1336" s="220" t="s">
        <v>1433</v>
      </c>
      <c r="F1336" s="221" t="s">
        <v>1434</v>
      </c>
      <c r="G1336" s="222" t="s">
        <v>148</v>
      </c>
      <c r="H1336" s="223">
        <v>280.80000000000001</v>
      </c>
      <c r="I1336" s="224"/>
      <c r="J1336" s="225">
        <f>ROUND(I1336*H1336,2)</f>
        <v>0</v>
      </c>
      <c r="K1336" s="221" t="s">
        <v>149</v>
      </c>
      <c r="L1336" s="45"/>
      <c r="M1336" s="226" t="s">
        <v>1</v>
      </c>
      <c r="N1336" s="227" t="s">
        <v>43</v>
      </c>
      <c r="O1336" s="92"/>
      <c r="P1336" s="228">
        <f>O1336*H1336</f>
        <v>0</v>
      </c>
      <c r="Q1336" s="228">
        <v>0.00016000000000000001</v>
      </c>
      <c r="R1336" s="228">
        <f>Q1336*H1336</f>
        <v>0.044928000000000003</v>
      </c>
      <c r="S1336" s="228">
        <v>0</v>
      </c>
      <c r="T1336" s="229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30" t="s">
        <v>242</v>
      </c>
      <c r="AT1336" s="230" t="s">
        <v>145</v>
      </c>
      <c r="AU1336" s="230" t="s">
        <v>151</v>
      </c>
      <c r="AY1336" s="18" t="s">
        <v>142</v>
      </c>
      <c r="BE1336" s="231">
        <f>IF(N1336="základní",J1336,0)</f>
        <v>0</v>
      </c>
      <c r="BF1336" s="231">
        <f>IF(N1336="snížená",J1336,0)</f>
        <v>0</v>
      </c>
      <c r="BG1336" s="231">
        <f>IF(N1336="zákl. přenesená",J1336,0)</f>
        <v>0</v>
      </c>
      <c r="BH1336" s="231">
        <f>IF(N1336="sníž. přenesená",J1336,0)</f>
        <v>0</v>
      </c>
      <c r="BI1336" s="231">
        <f>IF(N1336="nulová",J1336,0)</f>
        <v>0</v>
      </c>
      <c r="BJ1336" s="18" t="s">
        <v>151</v>
      </c>
      <c r="BK1336" s="231">
        <f>ROUND(I1336*H1336,2)</f>
        <v>0</v>
      </c>
      <c r="BL1336" s="18" t="s">
        <v>242</v>
      </c>
      <c r="BM1336" s="230" t="s">
        <v>1435</v>
      </c>
    </row>
    <row r="1337" s="13" customFormat="1">
      <c r="A1337" s="13"/>
      <c r="B1337" s="232"/>
      <c r="C1337" s="233"/>
      <c r="D1337" s="234" t="s">
        <v>153</v>
      </c>
      <c r="E1337" s="235" t="s">
        <v>1</v>
      </c>
      <c r="F1337" s="236" t="s">
        <v>1419</v>
      </c>
      <c r="G1337" s="233"/>
      <c r="H1337" s="235" t="s">
        <v>1</v>
      </c>
      <c r="I1337" s="237"/>
      <c r="J1337" s="233"/>
      <c r="K1337" s="233"/>
      <c r="L1337" s="238"/>
      <c r="M1337" s="239"/>
      <c r="N1337" s="240"/>
      <c r="O1337" s="240"/>
      <c r="P1337" s="240"/>
      <c r="Q1337" s="240"/>
      <c r="R1337" s="240"/>
      <c r="S1337" s="240"/>
      <c r="T1337" s="24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2" t="s">
        <v>153</v>
      </c>
      <c r="AU1337" s="242" t="s">
        <v>151</v>
      </c>
      <c r="AV1337" s="13" t="s">
        <v>85</v>
      </c>
      <c r="AW1337" s="13" t="s">
        <v>32</v>
      </c>
      <c r="AX1337" s="13" t="s">
        <v>77</v>
      </c>
      <c r="AY1337" s="242" t="s">
        <v>142</v>
      </c>
    </row>
    <row r="1338" s="13" customFormat="1">
      <c r="A1338" s="13"/>
      <c r="B1338" s="232"/>
      <c r="C1338" s="233"/>
      <c r="D1338" s="234" t="s">
        <v>153</v>
      </c>
      <c r="E1338" s="235" t="s">
        <v>1</v>
      </c>
      <c r="F1338" s="236" t="s">
        <v>1420</v>
      </c>
      <c r="G1338" s="233"/>
      <c r="H1338" s="235" t="s">
        <v>1</v>
      </c>
      <c r="I1338" s="237"/>
      <c r="J1338" s="233"/>
      <c r="K1338" s="233"/>
      <c r="L1338" s="238"/>
      <c r="M1338" s="239"/>
      <c r="N1338" s="240"/>
      <c r="O1338" s="240"/>
      <c r="P1338" s="240"/>
      <c r="Q1338" s="240"/>
      <c r="R1338" s="240"/>
      <c r="S1338" s="240"/>
      <c r="T1338" s="24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2" t="s">
        <v>153</v>
      </c>
      <c r="AU1338" s="242" t="s">
        <v>151</v>
      </c>
      <c r="AV1338" s="13" t="s">
        <v>85</v>
      </c>
      <c r="AW1338" s="13" t="s">
        <v>32</v>
      </c>
      <c r="AX1338" s="13" t="s">
        <v>77</v>
      </c>
      <c r="AY1338" s="242" t="s">
        <v>142</v>
      </c>
    </row>
    <row r="1339" s="14" customFormat="1">
      <c r="A1339" s="14"/>
      <c r="B1339" s="243"/>
      <c r="C1339" s="244"/>
      <c r="D1339" s="234" t="s">
        <v>153</v>
      </c>
      <c r="E1339" s="245" t="s">
        <v>1</v>
      </c>
      <c r="F1339" s="246" t="s">
        <v>1421</v>
      </c>
      <c r="G1339" s="244"/>
      <c r="H1339" s="247">
        <v>18.359999999999999</v>
      </c>
      <c r="I1339" s="248"/>
      <c r="J1339" s="244"/>
      <c r="K1339" s="244"/>
      <c r="L1339" s="249"/>
      <c r="M1339" s="250"/>
      <c r="N1339" s="251"/>
      <c r="O1339" s="251"/>
      <c r="P1339" s="251"/>
      <c r="Q1339" s="251"/>
      <c r="R1339" s="251"/>
      <c r="S1339" s="251"/>
      <c r="T1339" s="25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3" t="s">
        <v>153</v>
      </c>
      <c r="AU1339" s="253" t="s">
        <v>151</v>
      </c>
      <c r="AV1339" s="14" t="s">
        <v>151</v>
      </c>
      <c r="AW1339" s="14" t="s">
        <v>32</v>
      </c>
      <c r="AX1339" s="14" t="s">
        <v>77</v>
      </c>
      <c r="AY1339" s="253" t="s">
        <v>142</v>
      </c>
    </row>
    <row r="1340" s="13" customFormat="1">
      <c r="A1340" s="13"/>
      <c r="B1340" s="232"/>
      <c r="C1340" s="233"/>
      <c r="D1340" s="234" t="s">
        <v>153</v>
      </c>
      <c r="E1340" s="235" t="s">
        <v>1</v>
      </c>
      <c r="F1340" s="236" t="s">
        <v>165</v>
      </c>
      <c r="G1340" s="233"/>
      <c r="H1340" s="235" t="s">
        <v>1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153</v>
      </c>
      <c r="AU1340" s="242" t="s">
        <v>151</v>
      </c>
      <c r="AV1340" s="13" t="s">
        <v>85</v>
      </c>
      <c r="AW1340" s="13" t="s">
        <v>32</v>
      </c>
      <c r="AX1340" s="13" t="s">
        <v>77</v>
      </c>
      <c r="AY1340" s="242" t="s">
        <v>142</v>
      </c>
    </row>
    <row r="1341" s="14" customFormat="1">
      <c r="A1341" s="14"/>
      <c r="B1341" s="243"/>
      <c r="C1341" s="244"/>
      <c r="D1341" s="234" t="s">
        <v>153</v>
      </c>
      <c r="E1341" s="245" t="s">
        <v>1</v>
      </c>
      <c r="F1341" s="246" t="s">
        <v>1422</v>
      </c>
      <c r="G1341" s="244"/>
      <c r="H1341" s="247">
        <v>43.704000000000001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153</v>
      </c>
      <c r="AU1341" s="253" t="s">
        <v>151</v>
      </c>
      <c r="AV1341" s="14" t="s">
        <v>151</v>
      </c>
      <c r="AW1341" s="14" t="s">
        <v>32</v>
      </c>
      <c r="AX1341" s="14" t="s">
        <v>77</v>
      </c>
      <c r="AY1341" s="253" t="s">
        <v>142</v>
      </c>
    </row>
    <row r="1342" s="13" customFormat="1">
      <c r="A1342" s="13"/>
      <c r="B1342" s="232"/>
      <c r="C1342" s="233"/>
      <c r="D1342" s="234" t="s">
        <v>153</v>
      </c>
      <c r="E1342" s="235" t="s">
        <v>1</v>
      </c>
      <c r="F1342" s="236" t="s">
        <v>208</v>
      </c>
      <c r="G1342" s="233"/>
      <c r="H1342" s="235" t="s">
        <v>1</v>
      </c>
      <c r="I1342" s="237"/>
      <c r="J1342" s="233"/>
      <c r="K1342" s="233"/>
      <c r="L1342" s="238"/>
      <c r="M1342" s="239"/>
      <c r="N1342" s="240"/>
      <c r="O1342" s="240"/>
      <c r="P1342" s="240"/>
      <c r="Q1342" s="240"/>
      <c r="R1342" s="240"/>
      <c r="S1342" s="240"/>
      <c r="T1342" s="24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2" t="s">
        <v>153</v>
      </c>
      <c r="AU1342" s="242" t="s">
        <v>151</v>
      </c>
      <c r="AV1342" s="13" t="s">
        <v>85</v>
      </c>
      <c r="AW1342" s="13" t="s">
        <v>32</v>
      </c>
      <c r="AX1342" s="13" t="s">
        <v>77</v>
      </c>
      <c r="AY1342" s="242" t="s">
        <v>142</v>
      </c>
    </row>
    <row r="1343" s="14" customFormat="1">
      <c r="A1343" s="14"/>
      <c r="B1343" s="243"/>
      <c r="C1343" s="244"/>
      <c r="D1343" s="234" t="s">
        <v>153</v>
      </c>
      <c r="E1343" s="245" t="s">
        <v>1</v>
      </c>
      <c r="F1343" s="246" t="s">
        <v>1423</v>
      </c>
      <c r="G1343" s="244"/>
      <c r="H1343" s="247">
        <v>8.1359999999999992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153</v>
      </c>
      <c r="AU1343" s="253" t="s">
        <v>151</v>
      </c>
      <c r="AV1343" s="14" t="s">
        <v>151</v>
      </c>
      <c r="AW1343" s="14" t="s">
        <v>32</v>
      </c>
      <c r="AX1343" s="14" t="s">
        <v>77</v>
      </c>
      <c r="AY1343" s="253" t="s">
        <v>142</v>
      </c>
    </row>
    <row r="1344" s="15" customFormat="1">
      <c r="A1344" s="15"/>
      <c r="B1344" s="254"/>
      <c r="C1344" s="255"/>
      <c r="D1344" s="234" t="s">
        <v>153</v>
      </c>
      <c r="E1344" s="256" t="s">
        <v>1</v>
      </c>
      <c r="F1344" s="257" t="s">
        <v>158</v>
      </c>
      <c r="G1344" s="255"/>
      <c r="H1344" s="258">
        <v>70.200000000000003</v>
      </c>
      <c r="I1344" s="259"/>
      <c r="J1344" s="255"/>
      <c r="K1344" s="255"/>
      <c r="L1344" s="260"/>
      <c r="M1344" s="261"/>
      <c r="N1344" s="262"/>
      <c r="O1344" s="262"/>
      <c r="P1344" s="262"/>
      <c r="Q1344" s="262"/>
      <c r="R1344" s="262"/>
      <c r="S1344" s="262"/>
      <c r="T1344" s="263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64" t="s">
        <v>153</v>
      </c>
      <c r="AU1344" s="264" t="s">
        <v>151</v>
      </c>
      <c r="AV1344" s="15" t="s">
        <v>150</v>
      </c>
      <c r="AW1344" s="15" t="s">
        <v>32</v>
      </c>
      <c r="AX1344" s="15" t="s">
        <v>85</v>
      </c>
      <c r="AY1344" s="264" t="s">
        <v>142</v>
      </c>
    </row>
    <row r="1345" s="14" customFormat="1">
      <c r="A1345" s="14"/>
      <c r="B1345" s="243"/>
      <c r="C1345" s="244"/>
      <c r="D1345" s="234" t="s">
        <v>153</v>
      </c>
      <c r="E1345" s="244"/>
      <c r="F1345" s="246" t="s">
        <v>1424</v>
      </c>
      <c r="G1345" s="244"/>
      <c r="H1345" s="247">
        <v>280.80000000000001</v>
      </c>
      <c r="I1345" s="248"/>
      <c r="J1345" s="244"/>
      <c r="K1345" s="244"/>
      <c r="L1345" s="249"/>
      <c r="M1345" s="250"/>
      <c r="N1345" s="251"/>
      <c r="O1345" s="251"/>
      <c r="P1345" s="251"/>
      <c r="Q1345" s="251"/>
      <c r="R1345" s="251"/>
      <c r="S1345" s="251"/>
      <c r="T1345" s="25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3" t="s">
        <v>153</v>
      </c>
      <c r="AU1345" s="253" t="s">
        <v>151</v>
      </c>
      <c r="AV1345" s="14" t="s">
        <v>151</v>
      </c>
      <c r="AW1345" s="14" t="s">
        <v>4</v>
      </c>
      <c r="AX1345" s="14" t="s">
        <v>85</v>
      </c>
      <c r="AY1345" s="253" t="s">
        <v>142</v>
      </c>
    </row>
    <row r="1346" s="2" customFormat="1" ht="24.15" customHeight="1">
      <c r="A1346" s="39"/>
      <c r="B1346" s="40"/>
      <c r="C1346" s="219" t="s">
        <v>1436</v>
      </c>
      <c r="D1346" s="219" t="s">
        <v>145</v>
      </c>
      <c r="E1346" s="220" t="s">
        <v>1437</v>
      </c>
      <c r="F1346" s="221" t="s">
        <v>1438</v>
      </c>
      <c r="G1346" s="222" t="s">
        <v>220</v>
      </c>
      <c r="H1346" s="223">
        <v>220</v>
      </c>
      <c r="I1346" s="224"/>
      <c r="J1346" s="225">
        <f>ROUND(I1346*H1346,2)</f>
        <v>0</v>
      </c>
      <c r="K1346" s="221" t="s">
        <v>149</v>
      </c>
      <c r="L1346" s="45"/>
      <c r="M1346" s="226" t="s">
        <v>1</v>
      </c>
      <c r="N1346" s="227" t="s">
        <v>43</v>
      </c>
      <c r="O1346" s="92"/>
      <c r="P1346" s="228">
        <f>O1346*H1346</f>
        <v>0</v>
      </c>
      <c r="Q1346" s="228">
        <v>2.0000000000000002E-05</v>
      </c>
      <c r="R1346" s="228">
        <f>Q1346*H1346</f>
        <v>0.0044000000000000003</v>
      </c>
      <c r="S1346" s="228">
        <v>0</v>
      </c>
      <c r="T1346" s="229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0" t="s">
        <v>242</v>
      </c>
      <c r="AT1346" s="230" t="s">
        <v>145</v>
      </c>
      <c r="AU1346" s="230" t="s">
        <v>151</v>
      </c>
      <c r="AY1346" s="18" t="s">
        <v>142</v>
      </c>
      <c r="BE1346" s="231">
        <f>IF(N1346="základní",J1346,0)</f>
        <v>0</v>
      </c>
      <c r="BF1346" s="231">
        <f>IF(N1346="snížená",J1346,0)</f>
        <v>0</v>
      </c>
      <c r="BG1346" s="231">
        <f>IF(N1346="zákl. přenesená",J1346,0)</f>
        <v>0</v>
      </c>
      <c r="BH1346" s="231">
        <f>IF(N1346="sníž. přenesená",J1346,0)</f>
        <v>0</v>
      </c>
      <c r="BI1346" s="231">
        <f>IF(N1346="nulová",J1346,0)</f>
        <v>0</v>
      </c>
      <c r="BJ1346" s="18" t="s">
        <v>151</v>
      </c>
      <c r="BK1346" s="231">
        <f>ROUND(I1346*H1346,2)</f>
        <v>0</v>
      </c>
      <c r="BL1346" s="18" t="s">
        <v>242</v>
      </c>
      <c r="BM1346" s="230" t="s">
        <v>1439</v>
      </c>
    </row>
    <row r="1347" s="13" customFormat="1">
      <c r="A1347" s="13"/>
      <c r="B1347" s="232"/>
      <c r="C1347" s="233"/>
      <c r="D1347" s="234" t="s">
        <v>153</v>
      </c>
      <c r="E1347" s="235" t="s">
        <v>1</v>
      </c>
      <c r="F1347" s="236" t="s">
        <v>163</v>
      </c>
      <c r="G1347" s="233"/>
      <c r="H1347" s="235" t="s">
        <v>1</v>
      </c>
      <c r="I1347" s="237"/>
      <c r="J1347" s="233"/>
      <c r="K1347" s="233"/>
      <c r="L1347" s="238"/>
      <c r="M1347" s="239"/>
      <c r="N1347" s="240"/>
      <c r="O1347" s="240"/>
      <c r="P1347" s="240"/>
      <c r="Q1347" s="240"/>
      <c r="R1347" s="240"/>
      <c r="S1347" s="240"/>
      <c r="T1347" s="24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2" t="s">
        <v>153</v>
      </c>
      <c r="AU1347" s="242" t="s">
        <v>151</v>
      </c>
      <c r="AV1347" s="13" t="s">
        <v>85</v>
      </c>
      <c r="AW1347" s="13" t="s">
        <v>32</v>
      </c>
      <c r="AX1347" s="13" t="s">
        <v>77</v>
      </c>
      <c r="AY1347" s="242" t="s">
        <v>142</v>
      </c>
    </row>
    <row r="1348" s="14" customFormat="1">
      <c r="A1348" s="14"/>
      <c r="B1348" s="243"/>
      <c r="C1348" s="244"/>
      <c r="D1348" s="234" t="s">
        <v>153</v>
      </c>
      <c r="E1348" s="245" t="s">
        <v>1</v>
      </c>
      <c r="F1348" s="246" t="s">
        <v>1429</v>
      </c>
      <c r="G1348" s="244"/>
      <c r="H1348" s="247">
        <v>68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153</v>
      </c>
      <c r="AU1348" s="253" t="s">
        <v>151</v>
      </c>
      <c r="AV1348" s="14" t="s">
        <v>151</v>
      </c>
      <c r="AW1348" s="14" t="s">
        <v>32</v>
      </c>
      <c r="AX1348" s="14" t="s">
        <v>77</v>
      </c>
      <c r="AY1348" s="253" t="s">
        <v>142</v>
      </c>
    </row>
    <row r="1349" s="13" customFormat="1">
      <c r="A1349" s="13"/>
      <c r="B1349" s="232"/>
      <c r="C1349" s="233"/>
      <c r="D1349" s="234" t="s">
        <v>153</v>
      </c>
      <c r="E1349" s="235" t="s">
        <v>1</v>
      </c>
      <c r="F1349" s="236" t="s">
        <v>165</v>
      </c>
      <c r="G1349" s="233"/>
      <c r="H1349" s="235" t="s">
        <v>1</v>
      </c>
      <c r="I1349" s="237"/>
      <c r="J1349" s="233"/>
      <c r="K1349" s="233"/>
      <c r="L1349" s="238"/>
      <c r="M1349" s="239"/>
      <c r="N1349" s="240"/>
      <c r="O1349" s="240"/>
      <c r="P1349" s="240"/>
      <c r="Q1349" s="240"/>
      <c r="R1349" s="240"/>
      <c r="S1349" s="240"/>
      <c r="T1349" s="24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2" t="s">
        <v>153</v>
      </c>
      <c r="AU1349" s="242" t="s">
        <v>151</v>
      </c>
      <c r="AV1349" s="13" t="s">
        <v>85</v>
      </c>
      <c r="AW1349" s="13" t="s">
        <v>32</v>
      </c>
      <c r="AX1349" s="13" t="s">
        <v>77</v>
      </c>
      <c r="AY1349" s="242" t="s">
        <v>142</v>
      </c>
    </row>
    <row r="1350" s="14" customFormat="1">
      <c r="A1350" s="14"/>
      <c r="B1350" s="243"/>
      <c r="C1350" s="244"/>
      <c r="D1350" s="234" t="s">
        <v>153</v>
      </c>
      <c r="E1350" s="245" t="s">
        <v>1</v>
      </c>
      <c r="F1350" s="246" t="s">
        <v>1430</v>
      </c>
      <c r="G1350" s="244"/>
      <c r="H1350" s="247">
        <v>128</v>
      </c>
      <c r="I1350" s="248"/>
      <c r="J1350" s="244"/>
      <c r="K1350" s="244"/>
      <c r="L1350" s="249"/>
      <c r="M1350" s="250"/>
      <c r="N1350" s="251"/>
      <c r="O1350" s="251"/>
      <c r="P1350" s="251"/>
      <c r="Q1350" s="251"/>
      <c r="R1350" s="251"/>
      <c r="S1350" s="251"/>
      <c r="T1350" s="25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3" t="s">
        <v>153</v>
      </c>
      <c r="AU1350" s="253" t="s">
        <v>151</v>
      </c>
      <c r="AV1350" s="14" t="s">
        <v>151</v>
      </c>
      <c r="AW1350" s="14" t="s">
        <v>32</v>
      </c>
      <c r="AX1350" s="14" t="s">
        <v>77</v>
      </c>
      <c r="AY1350" s="253" t="s">
        <v>142</v>
      </c>
    </row>
    <row r="1351" s="13" customFormat="1">
      <c r="A1351" s="13"/>
      <c r="B1351" s="232"/>
      <c r="C1351" s="233"/>
      <c r="D1351" s="234" t="s">
        <v>153</v>
      </c>
      <c r="E1351" s="235" t="s">
        <v>1</v>
      </c>
      <c r="F1351" s="236" t="s">
        <v>208</v>
      </c>
      <c r="G1351" s="233"/>
      <c r="H1351" s="235" t="s">
        <v>1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153</v>
      </c>
      <c r="AU1351" s="242" t="s">
        <v>151</v>
      </c>
      <c r="AV1351" s="13" t="s">
        <v>85</v>
      </c>
      <c r="AW1351" s="13" t="s">
        <v>32</v>
      </c>
      <c r="AX1351" s="13" t="s">
        <v>77</v>
      </c>
      <c r="AY1351" s="242" t="s">
        <v>142</v>
      </c>
    </row>
    <row r="1352" s="14" customFormat="1">
      <c r="A1352" s="14"/>
      <c r="B1352" s="243"/>
      <c r="C1352" s="244"/>
      <c r="D1352" s="234" t="s">
        <v>153</v>
      </c>
      <c r="E1352" s="245" t="s">
        <v>1</v>
      </c>
      <c r="F1352" s="246" t="s">
        <v>1431</v>
      </c>
      <c r="G1352" s="244"/>
      <c r="H1352" s="247">
        <v>24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153</v>
      </c>
      <c r="AU1352" s="253" t="s">
        <v>151</v>
      </c>
      <c r="AV1352" s="14" t="s">
        <v>151</v>
      </c>
      <c r="AW1352" s="14" t="s">
        <v>32</v>
      </c>
      <c r="AX1352" s="14" t="s">
        <v>77</v>
      </c>
      <c r="AY1352" s="253" t="s">
        <v>142</v>
      </c>
    </row>
    <row r="1353" s="15" customFormat="1">
      <c r="A1353" s="15"/>
      <c r="B1353" s="254"/>
      <c r="C1353" s="255"/>
      <c r="D1353" s="234" t="s">
        <v>153</v>
      </c>
      <c r="E1353" s="256" t="s">
        <v>1</v>
      </c>
      <c r="F1353" s="257" t="s">
        <v>158</v>
      </c>
      <c r="G1353" s="255"/>
      <c r="H1353" s="258">
        <v>220</v>
      </c>
      <c r="I1353" s="259"/>
      <c r="J1353" s="255"/>
      <c r="K1353" s="255"/>
      <c r="L1353" s="260"/>
      <c r="M1353" s="261"/>
      <c r="N1353" s="262"/>
      <c r="O1353" s="262"/>
      <c r="P1353" s="262"/>
      <c r="Q1353" s="262"/>
      <c r="R1353" s="262"/>
      <c r="S1353" s="262"/>
      <c r="T1353" s="263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64" t="s">
        <v>153</v>
      </c>
      <c r="AU1353" s="264" t="s">
        <v>151</v>
      </c>
      <c r="AV1353" s="15" t="s">
        <v>150</v>
      </c>
      <c r="AW1353" s="15" t="s">
        <v>32</v>
      </c>
      <c r="AX1353" s="15" t="s">
        <v>85</v>
      </c>
      <c r="AY1353" s="264" t="s">
        <v>142</v>
      </c>
    </row>
    <row r="1354" s="2" customFormat="1" ht="24.15" customHeight="1">
      <c r="A1354" s="39"/>
      <c r="B1354" s="40"/>
      <c r="C1354" s="219" t="s">
        <v>1440</v>
      </c>
      <c r="D1354" s="219" t="s">
        <v>145</v>
      </c>
      <c r="E1354" s="220" t="s">
        <v>1441</v>
      </c>
      <c r="F1354" s="221" t="s">
        <v>1442</v>
      </c>
      <c r="G1354" s="222" t="s">
        <v>148</v>
      </c>
      <c r="H1354" s="223">
        <v>280.80000000000001</v>
      </c>
      <c r="I1354" s="224"/>
      <c r="J1354" s="225">
        <f>ROUND(I1354*H1354,2)</f>
        <v>0</v>
      </c>
      <c r="K1354" s="221" t="s">
        <v>149</v>
      </c>
      <c r="L1354" s="45"/>
      <c r="M1354" s="226" t="s">
        <v>1</v>
      </c>
      <c r="N1354" s="227" t="s">
        <v>43</v>
      </c>
      <c r="O1354" s="92"/>
      <c r="P1354" s="228">
        <f>O1354*H1354</f>
        <v>0</v>
      </c>
      <c r="Q1354" s="228">
        <v>0.00031</v>
      </c>
      <c r="R1354" s="228">
        <f>Q1354*H1354</f>
        <v>0.087048</v>
      </c>
      <c r="S1354" s="228">
        <v>0</v>
      </c>
      <c r="T1354" s="229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30" t="s">
        <v>242</v>
      </c>
      <c r="AT1354" s="230" t="s">
        <v>145</v>
      </c>
      <c r="AU1354" s="230" t="s">
        <v>151</v>
      </c>
      <c r="AY1354" s="18" t="s">
        <v>142</v>
      </c>
      <c r="BE1354" s="231">
        <f>IF(N1354="základní",J1354,0)</f>
        <v>0</v>
      </c>
      <c r="BF1354" s="231">
        <f>IF(N1354="snížená",J1354,0)</f>
        <v>0</v>
      </c>
      <c r="BG1354" s="231">
        <f>IF(N1354="zákl. přenesená",J1354,0)</f>
        <v>0</v>
      </c>
      <c r="BH1354" s="231">
        <f>IF(N1354="sníž. přenesená",J1354,0)</f>
        <v>0</v>
      </c>
      <c r="BI1354" s="231">
        <f>IF(N1354="nulová",J1354,0)</f>
        <v>0</v>
      </c>
      <c r="BJ1354" s="18" t="s">
        <v>151</v>
      </c>
      <c r="BK1354" s="231">
        <f>ROUND(I1354*H1354,2)</f>
        <v>0</v>
      </c>
      <c r="BL1354" s="18" t="s">
        <v>242</v>
      </c>
      <c r="BM1354" s="230" t="s">
        <v>1443</v>
      </c>
    </row>
    <row r="1355" s="13" customFormat="1">
      <c r="A1355" s="13"/>
      <c r="B1355" s="232"/>
      <c r="C1355" s="233"/>
      <c r="D1355" s="234" t="s">
        <v>153</v>
      </c>
      <c r="E1355" s="235" t="s">
        <v>1</v>
      </c>
      <c r="F1355" s="236" t="s">
        <v>1419</v>
      </c>
      <c r="G1355" s="233"/>
      <c r="H1355" s="235" t="s">
        <v>1</v>
      </c>
      <c r="I1355" s="237"/>
      <c r="J1355" s="233"/>
      <c r="K1355" s="233"/>
      <c r="L1355" s="238"/>
      <c r="M1355" s="239"/>
      <c r="N1355" s="240"/>
      <c r="O1355" s="240"/>
      <c r="P1355" s="240"/>
      <c r="Q1355" s="240"/>
      <c r="R1355" s="240"/>
      <c r="S1355" s="240"/>
      <c r="T1355" s="24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2" t="s">
        <v>153</v>
      </c>
      <c r="AU1355" s="242" t="s">
        <v>151</v>
      </c>
      <c r="AV1355" s="13" t="s">
        <v>85</v>
      </c>
      <c r="AW1355" s="13" t="s">
        <v>32</v>
      </c>
      <c r="AX1355" s="13" t="s">
        <v>77</v>
      </c>
      <c r="AY1355" s="242" t="s">
        <v>142</v>
      </c>
    </row>
    <row r="1356" s="13" customFormat="1">
      <c r="A1356" s="13"/>
      <c r="B1356" s="232"/>
      <c r="C1356" s="233"/>
      <c r="D1356" s="234" t="s">
        <v>153</v>
      </c>
      <c r="E1356" s="235" t="s">
        <v>1</v>
      </c>
      <c r="F1356" s="236" t="s">
        <v>1420</v>
      </c>
      <c r="G1356" s="233"/>
      <c r="H1356" s="235" t="s">
        <v>1</v>
      </c>
      <c r="I1356" s="237"/>
      <c r="J1356" s="233"/>
      <c r="K1356" s="233"/>
      <c r="L1356" s="238"/>
      <c r="M1356" s="239"/>
      <c r="N1356" s="240"/>
      <c r="O1356" s="240"/>
      <c r="P1356" s="240"/>
      <c r="Q1356" s="240"/>
      <c r="R1356" s="240"/>
      <c r="S1356" s="240"/>
      <c r="T1356" s="24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2" t="s">
        <v>153</v>
      </c>
      <c r="AU1356" s="242" t="s">
        <v>151</v>
      </c>
      <c r="AV1356" s="13" t="s">
        <v>85</v>
      </c>
      <c r="AW1356" s="13" t="s">
        <v>32</v>
      </c>
      <c r="AX1356" s="13" t="s">
        <v>77</v>
      </c>
      <c r="AY1356" s="242" t="s">
        <v>142</v>
      </c>
    </row>
    <row r="1357" s="14" customFormat="1">
      <c r="A1357" s="14"/>
      <c r="B1357" s="243"/>
      <c r="C1357" s="244"/>
      <c r="D1357" s="234" t="s">
        <v>153</v>
      </c>
      <c r="E1357" s="245" t="s">
        <v>1</v>
      </c>
      <c r="F1357" s="246" t="s">
        <v>1421</v>
      </c>
      <c r="G1357" s="244"/>
      <c r="H1357" s="247">
        <v>18.359999999999999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153</v>
      </c>
      <c r="AU1357" s="253" t="s">
        <v>151</v>
      </c>
      <c r="AV1357" s="14" t="s">
        <v>151</v>
      </c>
      <c r="AW1357" s="14" t="s">
        <v>32</v>
      </c>
      <c r="AX1357" s="14" t="s">
        <v>77</v>
      </c>
      <c r="AY1357" s="253" t="s">
        <v>142</v>
      </c>
    </row>
    <row r="1358" s="13" customFormat="1">
      <c r="A1358" s="13"/>
      <c r="B1358" s="232"/>
      <c r="C1358" s="233"/>
      <c r="D1358" s="234" t="s">
        <v>153</v>
      </c>
      <c r="E1358" s="235" t="s">
        <v>1</v>
      </c>
      <c r="F1358" s="236" t="s">
        <v>165</v>
      </c>
      <c r="G1358" s="233"/>
      <c r="H1358" s="235" t="s">
        <v>1</v>
      </c>
      <c r="I1358" s="237"/>
      <c r="J1358" s="233"/>
      <c r="K1358" s="233"/>
      <c r="L1358" s="238"/>
      <c r="M1358" s="239"/>
      <c r="N1358" s="240"/>
      <c r="O1358" s="240"/>
      <c r="P1358" s="240"/>
      <c r="Q1358" s="240"/>
      <c r="R1358" s="240"/>
      <c r="S1358" s="240"/>
      <c r="T1358" s="24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2" t="s">
        <v>153</v>
      </c>
      <c r="AU1358" s="242" t="s">
        <v>151</v>
      </c>
      <c r="AV1358" s="13" t="s">
        <v>85</v>
      </c>
      <c r="AW1358" s="13" t="s">
        <v>32</v>
      </c>
      <c r="AX1358" s="13" t="s">
        <v>77</v>
      </c>
      <c r="AY1358" s="242" t="s">
        <v>142</v>
      </c>
    </row>
    <row r="1359" s="14" customFormat="1">
      <c r="A1359" s="14"/>
      <c r="B1359" s="243"/>
      <c r="C1359" s="244"/>
      <c r="D1359" s="234" t="s">
        <v>153</v>
      </c>
      <c r="E1359" s="245" t="s">
        <v>1</v>
      </c>
      <c r="F1359" s="246" t="s">
        <v>1422</v>
      </c>
      <c r="G1359" s="244"/>
      <c r="H1359" s="247">
        <v>43.704000000000001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3" t="s">
        <v>153</v>
      </c>
      <c r="AU1359" s="253" t="s">
        <v>151</v>
      </c>
      <c r="AV1359" s="14" t="s">
        <v>151</v>
      </c>
      <c r="AW1359" s="14" t="s">
        <v>32</v>
      </c>
      <c r="AX1359" s="14" t="s">
        <v>77</v>
      </c>
      <c r="AY1359" s="253" t="s">
        <v>142</v>
      </c>
    </row>
    <row r="1360" s="13" customFormat="1">
      <c r="A1360" s="13"/>
      <c r="B1360" s="232"/>
      <c r="C1360" s="233"/>
      <c r="D1360" s="234" t="s">
        <v>153</v>
      </c>
      <c r="E1360" s="235" t="s">
        <v>1</v>
      </c>
      <c r="F1360" s="236" t="s">
        <v>208</v>
      </c>
      <c r="G1360" s="233"/>
      <c r="H1360" s="235" t="s">
        <v>1</v>
      </c>
      <c r="I1360" s="237"/>
      <c r="J1360" s="233"/>
      <c r="K1360" s="233"/>
      <c r="L1360" s="238"/>
      <c r="M1360" s="239"/>
      <c r="N1360" s="240"/>
      <c r="O1360" s="240"/>
      <c r="P1360" s="240"/>
      <c r="Q1360" s="240"/>
      <c r="R1360" s="240"/>
      <c r="S1360" s="240"/>
      <c r="T1360" s="24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2" t="s">
        <v>153</v>
      </c>
      <c r="AU1360" s="242" t="s">
        <v>151</v>
      </c>
      <c r="AV1360" s="13" t="s">
        <v>85</v>
      </c>
      <c r="AW1360" s="13" t="s">
        <v>32</v>
      </c>
      <c r="AX1360" s="13" t="s">
        <v>77</v>
      </c>
      <c r="AY1360" s="242" t="s">
        <v>142</v>
      </c>
    </row>
    <row r="1361" s="14" customFormat="1">
      <c r="A1361" s="14"/>
      <c r="B1361" s="243"/>
      <c r="C1361" s="244"/>
      <c r="D1361" s="234" t="s">
        <v>153</v>
      </c>
      <c r="E1361" s="245" t="s">
        <v>1</v>
      </c>
      <c r="F1361" s="246" t="s">
        <v>1423</v>
      </c>
      <c r="G1361" s="244"/>
      <c r="H1361" s="247">
        <v>8.1359999999999992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153</v>
      </c>
      <c r="AU1361" s="253" t="s">
        <v>151</v>
      </c>
      <c r="AV1361" s="14" t="s">
        <v>151</v>
      </c>
      <c r="AW1361" s="14" t="s">
        <v>32</v>
      </c>
      <c r="AX1361" s="14" t="s">
        <v>77</v>
      </c>
      <c r="AY1361" s="253" t="s">
        <v>142</v>
      </c>
    </row>
    <row r="1362" s="15" customFormat="1">
      <c r="A1362" s="15"/>
      <c r="B1362" s="254"/>
      <c r="C1362" s="255"/>
      <c r="D1362" s="234" t="s">
        <v>153</v>
      </c>
      <c r="E1362" s="256" t="s">
        <v>1</v>
      </c>
      <c r="F1362" s="257" t="s">
        <v>158</v>
      </c>
      <c r="G1362" s="255"/>
      <c r="H1362" s="258">
        <v>70.200000000000003</v>
      </c>
      <c r="I1362" s="259"/>
      <c r="J1362" s="255"/>
      <c r="K1362" s="255"/>
      <c r="L1362" s="260"/>
      <c r="M1362" s="261"/>
      <c r="N1362" s="262"/>
      <c r="O1362" s="262"/>
      <c r="P1362" s="262"/>
      <c r="Q1362" s="262"/>
      <c r="R1362" s="262"/>
      <c r="S1362" s="262"/>
      <c r="T1362" s="263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64" t="s">
        <v>153</v>
      </c>
      <c r="AU1362" s="264" t="s">
        <v>151</v>
      </c>
      <c r="AV1362" s="15" t="s">
        <v>150</v>
      </c>
      <c r="AW1362" s="15" t="s">
        <v>32</v>
      </c>
      <c r="AX1362" s="15" t="s">
        <v>85</v>
      </c>
      <c r="AY1362" s="264" t="s">
        <v>142</v>
      </c>
    </row>
    <row r="1363" s="14" customFormat="1">
      <c r="A1363" s="14"/>
      <c r="B1363" s="243"/>
      <c r="C1363" s="244"/>
      <c r="D1363" s="234" t="s">
        <v>153</v>
      </c>
      <c r="E1363" s="244"/>
      <c r="F1363" s="246" t="s">
        <v>1424</v>
      </c>
      <c r="G1363" s="244"/>
      <c r="H1363" s="247">
        <v>280.80000000000001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153</v>
      </c>
      <c r="AU1363" s="253" t="s">
        <v>151</v>
      </c>
      <c r="AV1363" s="14" t="s">
        <v>151</v>
      </c>
      <c r="AW1363" s="14" t="s">
        <v>4</v>
      </c>
      <c r="AX1363" s="14" t="s">
        <v>85</v>
      </c>
      <c r="AY1363" s="253" t="s">
        <v>142</v>
      </c>
    </row>
    <row r="1364" s="2" customFormat="1" ht="24.15" customHeight="1">
      <c r="A1364" s="39"/>
      <c r="B1364" s="40"/>
      <c r="C1364" s="219" t="s">
        <v>1444</v>
      </c>
      <c r="D1364" s="219" t="s">
        <v>145</v>
      </c>
      <c r="E1364" s="220" t="s">
        <v>1445</v>
      </c>
      <c r="F1364" s="221" t="s">
        <v>1446</v>
      </c>
      <c r="G1364" s="222" t="s">
        <v>220</v>
      </c>
      <c r="H1364" s="223">
        <v>220</v>
      </c>
      <c r="I1364" s="224"/>
      <c r="J1364" s="225">
        <f>ROUND(I1364*H1364,2)</f>
        <v>0</v>
      </c>
      <c r="K1364" s="221" t="s">
        <v>149</v>
      </c>
      <c r="L1364" s="45"/>
      <c r="M1364" s="226" t="s">
        <v>1</v>
      </c>
      <c r="N1364" s="227" t="s">
        <v>43</v>
      </c>
      <c r="O1364" s="92"/>
      <c r="P1364" s="228">
        <f>O1364*H1364</f>
        <v>0</v>
      </c>
      <c r="Q1364" s="228">
        <v>3.0000000000000001E-05</v>
      </c>
      <c r="R1364" s="228">
        <f>Q1364*H1364</f>
        <v>0.0066</v>
      </c>
      <c r="S1364" s="228">
        <v>0</v>
      </c>
      <c r="T1364" s="229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30" t="s">
        <v>242</v>
      </c>
      <c r="AT1364" s="230" t="s">
        <v>145</v>
      </c>
      <c r="AU1364" s="230" t="s">
        <v>151</v>
      </c>
      <c r="AY1364" s="18" t="s">
        <v>142</v>
      </c>
      <c r="BE1364" s="231">
        <f>IF(N1364="základní",J1364,0)</f>
        <v>0</v>
      </c>
      <c r="BF1364" s="231">
        <f>IF(N1364="snížená",J1364,0)</f>
        <v>0</v>
      </c>
      <c r="BG1364" s="231">
        <f>IF(N1364="zákl. přenesená",J1364,0)</f>
        <v>0</v>
      </c>
      <c r="BH1364" s="231">
        <f>IF(N1364="sníž. přenesená",J1364,0)</f>
        <v>0</v>
      </c>
      <c r="BI1364" s="231">
        <f>IF(N1364="nulová",J1364,0)</f>
        <v>0</v>
      </c>
      <c r="BJ1364" s="18" t="s">
        <v>151</v>
      </c>
      <c r="BK1364" s="231">
        <f>ROUND(I1364*H1364,2)</f>
        <v>0</v>
      </c>
      <c r="BL1364" s="18" t="s">
        <v>242</v>
      </c>
      <c r="BM1364" s="230" t="s">
        <v>1447</v>
      </c>
    </row>
    <row r="1365" s="13" customFormat="1">
      <c r="A1365" s="13"/>
      <c r="B1365" s="232"/>
      <c r="C1365" s="233"/>
      <c r="D1365" s="234" t="s">
        <v>153</v>
      </c>
      <c r="E1365" s="235" t="s">
        <v>1</v>
      </c>
      <c r="F1365" s="236" t="s">
        <v>163</v>
      </c>
      <c r="G1365" s="233"/>
      <c r="H1365" s="235" t="s">
        <v>1</v>
      </c>
      <c r="I1365" s="237"/>
      <c r="J1365" s="233"/>
      <c r="K1365" s="233"/>
      <c r="L1365" s="238"/>
      <c r="M1365" s="239"/>
      <c r="N1365" s="240"/>
      <c r="O1365" s="240"/>
      <c r="P1365" s="240"/>
      <c r="Q1365" s="240"/>
      <c r="R1365" s="240"/>
      <c r="S1365" s="240"/>
      <c r="T1365" s="24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2" t="s">
        <v>153</v>
      </c>
      <c r="AU1365" s="242" t="s">
        <v>151</v>
      </c>
      <c r="AV1365" s="13" t="s">
        <v>85</v>
      </c>
      <c r="AW1365" s="13" t="s">
        <v>32</v>
      </c>
      <c r="AX1365" s="13" t="s">
        <v>77</v>
      </c>
      <c r="AY1365" s="242" t="s">
        <v>142</v>
      </c>
    </row>
    <row r="1366" s="14" customFormat="1">
      <c r="A1366" s="14"/>
      <c r="B1366" s="243"/>
      <c r="C1366" s="244"/>
      <c r="D1366" s="234" t="s">
        <v>153</v>
      </c>
      <c r="E1366" s="245" t="s">
        <v>1</v>
      </c>
      <c r="F1366" s="246" t="s">
        <v>1429</v>
      </c>
      <c r="G1366" s="244"/>
      <c r="H1366" s="247">
        <v>68</v>
      </c>
      <c r="I1366" s="248"/>
      <c r="J1366" s="244"/>
      <c r="K1366" s="244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3" t="s">
        <v>153</v>
      </c>
      <c r="AU1366" s="253" t="s">
        <v>151</v>
      </c>
      <c r="AV1366" s="14" t="s">
        <v>151</v>
      </c>
      <c r="AW1366" s="14" t="s">
        <v>32</v>
      </c>
      <c r="AX1366" s="14" t="s">
        <v>77</v>
      </c>
      <c r="AY1366" s="253" t="s">
        <v>142</v>
      </c>
    </row>
    <row r="1367" s="13" customFormat="1">
      <c r="A1367" s="13"/>
      <c r="B1367" s="232"/>
      <c r="C1367" s="233"/>
      <c r="D1367" s="234" t="s">
        <v>153</v>
      </c>
      <c r="E1367" s="235" t="s">
        <v>1</v>
      </c>
      <c r="F1367" s="236" t="s">
        <v>165</v>
      </c>
      <c r="G1367" s="233"/>
      <c r="H1367" s="235" t="s">
        <v>1</v>
      </c>
      <c r="I1367" s="237"/>
      <c r="J1367" s="233"/>
      <c r="K1367" s="233"/>
      <c r="L1367" s="238"/>
      <c r="M1367" s="239"/>
      <c r="N1367" s="240"/>
      <c r="O1367" s="240"/>
      <c r="P1367" s="240"/>
      <c r="Q1367" s="240"/>
      <c r="R1367" s="240"/>
      <c r="S1367" s="240"/>
      <c r="T1367" s="24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2" t="s">
        <v>153</v>
      </c>
      <c r="AU1367" s="242" t="s">
        <v>151</v>
      </c>
      <c r="AV1367" s="13" t="s">
        <v>85</v>
      </c>
      <c r="AW1367" s="13" t="s">
        <v>32</v>
      </c>
      <c r="AX1367" s="13" t="s">
        <v>77</v>
      </c>
      <c r="AY1367" s="242" t="s">
        <v>142</v>
      </c>
    </row>
    <row r="1368" s="14" customFormat="1">
      <c r="A1368" s="14"/>
      <c r="B1368" s="243"/>
      <c r="C1368" s="244"/>
      <c r="D1368" s="234" t="s">
        <v>153</v>
      </c>
      <c r="E1368" s="245" t="s">
        <v>1</v>
      </c>
      <c r="F1368" s="246" t="s">
        <v>1430</v>
      </c>
      <c r="G1368" s="244"/>
      <c r="H1368" s="247">
        <v>128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153</v>
      </c>
      <c r="AU1368" s="253" t="s">
        <v>151</v>
      </c>
      <c r="AV1368" s="14" t="s">
        <v>151</v>
      </c>
      <c r="AW1368" s="14" t="s">
        <v>32</v>
      </c>
      <c r="AX1368" s="14" t="s">
        <v>77</v>
      </c>
      <c r="AY1368" s="253" t="s">
        <v>142</v>
      </c>
    </row>
    <row r="1369" s="13" customFormat="1">
      <c r="A1369" s="13"/>
      <c r="B1369" s="232"/>
      <c r="C1369" s="233"/>
      <c r="D1369" s="234" t="s">
        <v>153</v>
      </c>
      <c r="E1369" s="235" t="s">
        <v>1</v>
      </c>
      <c r="F1369" s="236" t="s">
        <v>208</v>
      </c>
      <c r="G1369" s="233"/>
      <c r="H1369" s="235" t="s">
        <v>1</v>
      </c>
      <c r="I1369" s="237"/>
      <c r="J1369" s="233"/>
      <c r="K1369" s="233"/>
      <c r="L1369" s="238"/>
      <c r="M1369" s="239"/>
      <c r="N1369" s="240"/>
      <c r="O1369" s="240"/>
      <c r="P1369" s="240"/>
      <c r="Q1369" s="240"/>
      <c r="R1369" s="240"/>
      <c r="S1369" s="240"/>
      <c r="T1369" s="24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2" t="s">
        <v>153</v>
      </c>
      <c r="AU1369" s="242" t="s">
        <v>151</v>
      </c>
      <c r="AV1369" s="13" t="s">
        <v>85</v>
      </c>
      <c r="AW1369" s="13" t="s">
        <v>32</v>
      </c>
      <c r="AX1369" s="13" t="s">
        <v>77</v>
      </c>
      <c r="AY1369" s="242" t="s">
        <v>142</v>
      </c>
    </row>
    <row r="1370" s="14" customFormat="1">
      <c r="A1370" s="14"/>
      <c r="B1370" s="243"/>
      <c r="C1370" s="244"/>
      <c r="D1370" s="234" t="s">
        <v>153</v>
      </c>
      <c r="E1370" s="245" t="s">
        <v>1</v>
      </c>
      <c r="F1370" s="246" t="s">
        <v>1431</v>
      </c>
      <c r="G1370" s="244"/>
      <c r="H1370" s="247">
        <v>24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153</v>
      </c>
      <c r="AU1370" s="253" t="s">
        <v>151</v>
      </c>
      <c r="AV1370" s="14" t="s">
        <v>151</v>
      </c>
      <c r="AW1370" s="14" t="s">
        <v>32</v>
      </c>
      <c r="AX1370" s="14" t="s">
        <v>77</v>
      </c>
      <c r="AY1370" s="253" t="s">
        <v>142</v>
      </c>
    </row>
    <row r="1371" s="15" customFormat="1">
      <c r="A1371" s="15"/>
      <c r="B1371" s="254"/>
      <c r="C1371" s="255"/>
      <c r="D1371" s="234" t="s">
        <v>153</v>
      </c>
      <c r="E1371" s="256" t="s">
        <v>1</v>
      </c>
      <c r="F1371" s="257" t="s">
        <v>158</v>
      </c>
      <c r="G1371" s="255"/>
      <c r="H1371" s="258">
        <v>220</v>
      </c>
      <c r="I1371" s="259"/>
      <c r="J1371" s="255"/>
      <c r="K1371" s="255"/>
      <c r="L1371" s="260"/>
      <c r="M1371" s="261"/>
      <c r="N1371" s="262"/>
      <c r="O1371" s="262"/>
      <c r="P1371" s="262"/>
      <c r="Q1371" s="262"/>
      <c r="R1371" s="262"/>
      <c r="S1371" s="262"/>
      <c r="T1371" s="263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64" t="s">
        <v>153</v>
      </c>
      <c r="AU1371" s="264" t="s">
        <v>151</v>
      </c>
      <c r="AV1371" s="15" t="s">
        <v>150</v>
      </c>
      <c r="AW1371" s="15" t="s">
        <v>32</v>
      </c>
      <c r="AX1371" s="15" t="s">
        <v>85</v>
      </c>
      <c r="AY1371" s="264" t="s">
        <v>142</v>
      </c>
    </row>
    <row r="1372" s="2" customFormat="1" ht="21.75" customHeight="1">
      <c r="A1372" s="39"/>
      <c r="B1372" s="40"/>
      <c r="C1372" s="219" t="s">
        <v>1448</v>
      </c>
      <c r="D1372" s="219" t="s">
        <v>145</v>
      </c>
      <c r="E1372" s="220" t="s">
        <v>1449</v>
      </c>
      <c r="F1372" s="221" t="s">
        <v>1450</v>
      </c>
      <c r="G1372" s="222" t="s">
        <v>148</v>
      </c>
      <c r="H1372" s="223">
        <v>34.725000000000001</v>
      </c>
      <c r="I1372" s="224"/>
      <c r="J1372" s="225">
        <f>ROUND(I1372*H1372,2)</f>
        <v>0</v>
      </c>
      <c r="K1372" s="221" t="s">
        <v>149</v>
      </c>
      <c r="L1372" s="45"/>
      <c r="M1372" s="226" t="s">
        <v>1</v>
      </c>
      <c r="N1372" s="227" t="s">
        <v>43</v>
      </c>
      <c r="O1372" s="92"/>
      <c r="P1372" s="228">
        <f>O1372*H1372</f>
        <v>0</v>
      </c>
      <c r="Q1372" s="228">
        <v>0.00021000000000000001</v>
      </c>
      <c r="R1372" s="228">
        <f>Q1372*H1372</f>
        <v>0.007292250000000001</v>
      </c>
      <c r="S1372" s="228">
        <v>0</v>
      </c>
      <c r="T1372" s="229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30" t="s">
        <v>242</v>
      </c>
      <c r="AT1372" s="230" t="s">
        <v>145</v>
      </c>
      <c r="AU1372" s="230" t="s">
        <v>151</v>
      </c>
      <c r="AY1372" s="18" t="s">
        <v>142</v>
      </c>
      <c r="BE1372" s="231">
        <f>IF(N1372="základní",J1372,0)</f>
        <v>0</v>
      </c>
      <c r="BF1372" s="231">
        <f>IF(N1372="snížená",J1372,0)</f>
        <v>0</v>
      </c>
      <c r="BG1372" s="231">
        <f>IF(N1372="zákl. přenesená",J1372,0)</f>
        <v>0</v>
      </c>
      <c r="BH1372" s="231">
        <f>IF(N1372="sníž. přenesená",J1372,0)</f>
        <v>0</v>
      </c>
      <c r="BI1372" s="231">
        <f>IF(N1372="nulová",J1372,0)</f>
        <v>0</v>
      </c>
      <c r="BJ1372" s="18" t="s">
        <v>151</v>
      </c>
      <c r="BK1372" s="231">
        <f>ROUND(I1372*H1372,2)</f>
        <v>0</v>
      </c>
      <c r="BL1372" s="18" t="s">
        <v>242</v>
      </c>
      <c r="BM1372" s="230" t="s">
        <v>1451</v>
      </c>
    </row>
    <row r="1373" s="13" customFormat="1">
      <c r="A1373" s="13"/>
      <c r="B1373" s="232"/>
      <c r="C1373" s="233"/>
      <c r="D1373" s="234" t="s">
        <v>153</v>
      </c>
      <c r="E1373" s="235" t="s">
        <v>1</v>
      </c>
      <c r="F1373" s="236" t="s">
        <v>1452</v>
      </c>
      <c r="G1373" s="233"/>
      <c r="H1373" s="235" t="s">
        <v>1</v>
      </c>
      <c r="I1373" s="237"/>
      <c r="J1373" s="233"/>
      <c r="K1373" s="233"/>
      <c r="L1373" s="238"/>
      <c r="M1373" s="239"/>
      <c r="N1373" s="240"/>
      <c r="O1373" s="240"/>
      <c r="P1373" s="240"/>
      <c r="Q1373" s="240"/>
      <c r="R1373" s="240"/>
      <c r="S1373" s="240"/>
      <c r="T1373" s="24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2" t="s">
        <v>153</v>
      </c>
      <c r="AU1373" s="242" t="s">
        <v>151</v>
      </c>
      <c r="AV1373" s="13" t="s">
        <v>85</v>
      </c>
      <c r="AW1373" s="13" t="s">
        <v>32</v>
      </c>
      <c r="AX1373" s="13" t="s">
        <v>77</v>
      </c>
      <c r="AY1373" s="242" t="s">
        <v>142</v>
      </c>
    </row>
    <row r="1374" s="14" customFormat="1">
      <c r="A1374" s="14"/>
      <c r="B1374" s="243"/>
      <c r="C1374" s="244"/>
      <c r="D1374" s="234" t="s">
        <v>153</v>
      </c>
      <c r="E1374" s="245" t="s">
        <v>1</v>
      </c>
      <c r="F1374" s="246" t="s">
        <v>1453</v>
      </c>
      <c r="G1374" s="244"/>
      <c r="H1374" s="247">
        <v>20.324999999999999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153</v>
      </c>
      <c r="AU1374" s="253" t="s">
        <v>151</v>
      </c>
      <c r="AV1374" s="14" t="s">
        <v>151</v>
      </c>
      <c r="AW1374" s="14" t="s">
        <v>32</v>
      </c>
      <c r="AX1374" s="14" t="s">
        <v>77</v>
      </c>
      <c r="AY1374" s="253" t="s">
        <v>142</v>
      </c>
    </row>
    <row r="1375" s="14" customFormat="1">
      <c r="A1375" s="14"/>
      <c r="B1375" s="243"/>
      <c r="C1375" s="244"/>
      <c r="D1375" s="234" t="s">
        <v>153</v>
      </c>
      <c r="E1375" s="245" t="s">
        <v>1</v>
      </c>
      <c r="F1375" s="246" t="s">
        <v>1454</v>
      </c>
      <c r="G1375" s="244"/>
      <c r="H1375" s="247">
        <v>14.4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153</v>
      </c>
      <c r="AU1375" s="253" t="s">
        <v>151</v>
      </c>
      <c r="AV1375" s="14" t="s">
        <v>151</v>
      </c>
      <c r="AW1375" s="14" t="s">
        <v>32</v>
      </c>
      <c r="AX1375" s="14" t="s">
        <v>77</v>
      </c>
      <c r="AY1375" s="253" t="s">
        <v>142</v>
      </c>
    </row>
    <row r="1376" s="16" customFormat="1">
      <c r="A1376" s="16"/>
      <c r="B1376" s="265"/>
      <c r="C1376" s="266"/>
      <c r="D1376" s="234" t="s">
        <v>153</v>
      </c>
      <c r="E1376" s="267" t="s">
        <v>1</v>
      </c>
      <c r="F1376" s="268" t="s">
        <v>327</v>
      </c>
      <c r="G1376" s="266"/>
      <c r="H1376" s="269">
        <v>34.725000000000001</v>
      </c>
      <c r="I1376" s="270"/>
      <c r="J1376" s="266"/>
      <c r="K1376" s="266"/>
      <c r="L1376" s="271"/>
      <c r="M1376" s="272"/>
      <c r="N1376" s="273"/>
      <c r="O1376" s="273"/>
      <c r="P1376" s="273"/>
      <c r="Q1376" s="273"/>
      <c r="R1376" s="273"/>
      <c r="S1376" s="273"/>
      <c r="T1376" s="274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T1376" s="275" t="s">
        <v>153</v>
      </c>
      <c r="AU1376" s="275" t="s">
        <v>151</v>
      </c>
      <c r="AV1376" s="16" t="s">
        <v>143</v>
      </c>
      <c r="AW1376" s="16" t="s">
        <v>32</v>
      </c>
      <c r="AX1376" s="16" t="s">
        <v>85</v>
      </c>
      <c r="AY1376" s="275" t="s">
        <v>142</v>
      </c>
    </row>
    <row r="1377" s="2" customFormat="1" ht="24.15" customHeight="1">
      <c r="A1377" s="39"/>
      <c r="B1377" s="40"/>
      <c r="C1377" s="219" t="s">
        <v>1455</v>
      </c>
      <c r="D1377" s="219" t="s">
        <v>145</v>
      </c>
      <c r="E1377" s="220" t="s">
        <v>1456</v>
      </c>
      <c r="F1377" s="221" t="s">
        <v>1457</v>
      </c>
      <c r="G1377" s="222" t="s">
        <v>148</v>
      </c>
      <c r="H1377" s="223">
        <v>34.725000000000001</v>
      </c>
      <c r="I1377" s="224"/>
      <c r="J1377" s="225">
        <f>ROUND(I1377*H1377,2)</f>
        <v>0</v>
      </c>
      <c r="K1377" s="221" t="s">
        <v>149</v>
      </c>
      <c r="L1377" s="45"/>
      <c r="M1377" s="226" t="s">
        <v>1</v>
      </c>
      <c r="N1377" s="227" t="s">
        <v>43</v>
      </c>
      <c r="O1377" s="92"/>
      <c r="P1377" s="228">
        <f>O1377*H1377</f>
        <v>0</v>
      </c>
      <c r="Q1377" s="228">
        <v>0.00040999999999999999</v>
      </c>
      <c r="R1377" s="228">
        <f>Q1377*H1377</f>
        <v>0.01423725</v>
      </c>
      <c r="S1377" s="228">
        <v>0</v>
      </c>
      <c r="T1377" s="229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30" t="s">
        <v>242</v>
      </c>
      <c r="AT1377" s="230" t="s">
        <v>145</v>
      </c>
      <c r="AU1377" s="230" t="s">
        <v>151</v>
      </c>
      <c r="AY1377" s="18" t="s">
        <v>142</v>
      </c>
      <c r="BE1377" s="231">
        <f>IF(N1377="základní",J1377,0)</f>
        <v>0</v>
      </c>
      <c r="BF1377" s="231">
        <f>IF(N1377="snížená",J1377,0)</f>
        <v>0</v>
      </c>
      <c r="BG1377" s="231">
        <f>IF(N1377="zákl. přenesená",J1377,0)</f>
        <v>0</v>
      </c>
      <c r="BH1377" s="231">
        <f>IF(N1377="sníž. přenesená",J1377,0)</f>
        <v>0</v>
      </c>
      <c r="BI1377" s="231">
        <f>IF(N1377="nulová",J1377,0)</f>
        <v>0</v>
      </c>
      <c r="BJ1377" s="18" t="s">
        <v>151</v>
      </c>
      <c r="BK1377" s="231">
        <f>ROUND(I1377*H1377,2)</f>
        <v>0</v>
      </c>
      <c r="BL1377" s="18" t="s">
        <v>242</v>
      </c>
      <c r="BM1377" s="230" t="s">
        <v>1458</v>
      </c>
    </row>
    <row r="1378" s="13" customFormat="1">
      <c r="A1378" s="13"/>
      <c r="B1378" s="232"/>
      <c r="C1378" s="233"/>
      <c r="D1378" s="234" t="s">
        <v>153</v>
      </c>
      <c r="E1378" s="235" t="s">
        <v>1</v>
      </c>
      <c r="F1378" s="236" t="s">
        <v>1459</v>
      </c>
      <c r="G1378" s="233"/>
      <c r="H1378" s="235" t="s">
        <v>1</v>
      </c>
      <c r="I1378" s="237"/>
      <c r="J1378" s="233"/>
      <c r="K1378" s="233"/>
      <c r="L1378" s="238"/>
      <c r="M1378" s="239"/>
      <c r="N1378" s="240"/>
      <c r="O1378" s="240"/>
      <c r="P1378" s="240"/>
      <c r="Q1378" s="240"/>
      <c r="R1378" s="240"/>
      <c r="S1378" s="240"/>
      <c r="T1378" s="241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2" t="s">
        <v>153</v>
      </c>
      <c r="AU1378" s="242" t="s">
        <v>151</v>
      </c>
      <c r="AV1378" s="13" t="s">
        <v>85</v>
      </c>
      <c r="AW1378" s="13" t="s">
        <v>32</v>
      </c>
      <c r="AX1378" s="13" t="s">
        <v>77</v>
      </c>
      <c r="AY1378" s="242" t="s">
        <v>142</v>
      </c>
    </row>
    <row r="1379" s="14" customFormat="1">
      <c r="A1379" s="14"/>
      <c r="B1379" s="243"/>
      <c r="C1379" s="244"/>
      <c r="D1379" s="234" t="s">
        <v>153</v>
      </c>
      <c r="E1379" s="245" t="s">
        <v>1</v>
      </c>
      <c r="F1379" s="246" t="s">
        <v>1453</v>
      </c>
      <c r="G1379" s="244"/>
      <c r="H1379" s="247">
        <v>20.324999999999999</v>
      </c>
      <c r="I1379" s="248"/>
      <c r="J1379" s="244"/>
      <c r="K1379" s="244"/>
      <c r="L1379" s="249"/>
      <c r="M1379" s="250"/>
      <c r="N1379" s="251"/>
      <c r="O1379" s="251"/>
      <c r="P1379" s="251"/>
      <c r="Q1379" s="251"/>
      <c r="R1379" s="251"/>
      <c r="S1379" s="251"/>
      <c r="T1379" s="252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3" t="s">
        <v>153</v>
      </c>
      <c r="AU1379" s="253" t="s">
        <v>151</v>
      </c>
      <c r="AV1379" s="14" t="s">
        <v>151</v>
      </c>
      <c r="AW1379" s="14" t="s">
        <v>32</v>
      </c>
      <c r="AX1379" s="14" t="s">
        <v>77</v>
      </c>
      <c r="AY1379" s="253" t="s">
        <v>142</v>
      </c>
    </row>
    <row r="1380" s="14" customFormat="1">
      <c r="A1380" s="14"/>
      <c r="B1380" s="243"/>
      <c r="C1380" s="244"/>
      <c r="D1380" s="234" t="s">
        <v>153</v>
      </c>
      <c r="E1380" s="245" t="s">
        <v>1</v>
      </c>
      <c r="F1380" s="246" t="s">
        <v>1454</v>
      </c>
      <c r="G1380" s="244"/>
      <c r="H1380" s="247">
        <v>14.4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153</v>
      </c>
      <c r="AU1380" s="253" t="s">
        <v>151</v>
      </c>
      <c r="AV1380" s="14" t="s">
        <v>151</v>
      </c>
      <c r="AW1380" s="14" t="s">
        <v>32</v>
      </c>
      <c r="AX1380" s="14" t="s">
        <v>77</v>
      </c>
      <c r="AY1380" s="253" t="s">
        <v>142</v>
      </c>
    </row>
    <row r="1381" s="16" customFormat="1">
      <c r="A1381" s="16"/>
      <c r="B1381" s="265"/>
      <c r="C1381" s="266"/>
      <c r="D1381" s="234" t="s">
        <v>153</v>
      </c>
      <c r="E1381" s="267" t="s">
        <v>1</v>
      </c>
      <c r="F1381" s="268" t="s">
        <v>327</v>
      </c>
      <c r="G1381" s="266"/>
      <c r="H1381" s="269">
        <v>34.725000000000001</v>
      </c>
      <c r="I1381" s="270"/>
      <c r="J1381" s="266"/>
      <c r="K1381" s="266"/>
      <c r="L1381" s="271"/>
      <c r="M1381" s="272"/>
      <c r="N1381" s="273"/>
      <c r="O1381" s="273"/>
      <c r="P1381" s="273"/>
      <c r="Q1381" s="273"/>
      <c r="R1381" s="273"/>
      <c r="S1381" s="273"/>
      <c r="T1381" s="274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T1381" s="275" t="s">
        <v>153</v>
      </c>
      <c r="AU1381" s="275" t="s">
        <v>151</v>
      </c>
      <c r="AV1381" s="16" t="s">
        <v>143</v>
      </c>
      <c r="AW1381" s="16" t="s">
        <v>32</v>
      </c>
      <c r="AX1381" s="16" t="s">
        <v>85</v>
      </c>
      <c r="AY1381" s="275" t="s">
        <v>142</v>
      </c>
    </row>
    <row r="1382" s="12" customFormat="1" ht="22.8" customHeight="1">
      <c r="A1382" s="12"/>
      <c r="B1382" s="203"/>
      <c r="C1382" s="204"/>
      <c r="D1382" s="205" t="s">
        <v>76</v>
      </c>
      <c r="E1382" s="217" t="s">
        <v>1460</v>
      </c>
      <c r="F1382" s="217" t="s">
        <v>1461</v>
      </c>
      <c r="G1382" s="204"/>
      <c r="H1382" s="204"/>
      <c r="I1382" s="207"/>
      <c r="J1382" s="218">
        <f>BK1382</f>
        <v>0</v>
      </c>
      <c r="K1382" s="204"/>
      <c r="L1382" s="209"/>
      <c r="M1382" s="210"/>
      <c r="N1382" s="211"/>
      <c r="O1382" s="211"/>
      <c r="P1382" s="212">
        <f>SUM(P1383:P1427)</f>
        <v>0</v>
      </c>
      <c r="Q1382" s="211"/>
      <c r="R1382" s="212">
        <f>SUM(R1383:R1427)</f>
        <v>5.5526911999999999</v>
      </c>
      <c r="S1382" s="211"/>
      <c r="T1382" s="213">
        <f>SUM(T1383:T1427)</f>
        <v>1.33789242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14" t="s">
        <v>151</v>
      </c>
      <c r="AT1382" s="215" t="s">
        <v>76</v>
      </c>
      <c r="AU1382" s="215" t="s">
        <v>85</v>
      </c>
      <c r="AY1382" s="214" t="s">
        <v>142</v>
      </c>
      <c r="BK1382" s="216">
        <f>SUM(BK1383:BK1427)</f>
        <v>0</v>
      </c>
    </row>
    <row r="1383" s="2" customFormat="1" ht="16.5" customHeight="1">
      <c r="A1383" s="39"/>
      <c r="B1383" s="40"/>
      <c r="C1383" s="219" t="s">
        <v>1462</v>
      </c>
      <c r="D1383" s="219" t="s">
        <v>145</v>
      </c>
      <c r="E1383" s="220" t="s">
        <v>1463</v>
      </c>
      <c r="F1383" s="221" t="s">
        <v>1464</v>
      </c>
      <c r="G1383" s="222" t="s">
        <v>148</v>
      </c>
      <c r="H1383" s="223">
        <v>4315.7820000000002</v>
      </c>
      <c r="I1383" s="224"/>
      <c r="J1383" s="225">
        <f>ROUND(I1383*H1383,2)</f>
        <v>0</v>
      </c>
      <c r="K1383" s="221" t="s">
        <v>149</v>
      </c>
      <c r="L1383" s="45"/>
      <c r="M1383" s="226" t="s">
        <v>1</v>
      </c>
      <c r="N1383" s="227" t="s">
        <v>43</v>
      </c>
      <c r="O1383" s="92"/>
      <c r="P1383" s="228">
        <f>O1383*H1383</f>
        <v>0</v>
      </c>
      <c r="Q1383" s="228">
        <v>0.001</v>
      </c>
      <c r="R1383" s="228">
        <f>Q1383*H1383</f>
        <v>4.3157820000000005</v>
      </c>
      <c r="S1383" s="228">
        <v>0.00031</v>
      </c>
      <c r="T1383" s="229">
        <f>S1383*H1383</f>
        <v>1.33789242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0" t="s">
        <v>242</v>
      </c>
      <c r="AT1383" s="230" t="s">
        <v>145</v>
      </c>
      <c r="AU1383" s="230" t="s">
        <v>151</v>
      </c>
      <c r="AY1383" s="18" t="s">
        <v>142</v>
      </c>
      <c r="BE1383" s="231">
        <f>IF(N1383="základní",J1383,0)</f>
        <v>0</v>
      </c>
      <c r="BF1383" s="231">
        <f>IF(N1383="snížená",J1383,0)</f>
        <v>0</v>
      </c>
      <c r="BG1383" s="231">
        <f>IF(N1383="zákl. přenesená",J1383,0)</f>
        <v>0</v>
      </c>
      <c r="BH1383" s="231">
        <f>IF(N1383="sníž. přenesená",J1383,0)</f>
        <v>0</v>
      </c>
      <c r="BI1383" s="231">
        <f>IF(N1383="nulová",J1383,0)</f>
        <v>0</v>
      </c>
      <c r="BJ1383" s="18" t="s">
        <v>151</v>
      </c>
      <c r="BK1383" s="231">
        <f>ROUND(I1383*H1383,2)</f>
        <v>0</v>
      </c>
      <c r="BL1383" s="18" t="s">
        <v>242</v>
      </c>
      <c r="BM1383" s="230" t="s">
        <v>1465</v>
      </c>
    </row>
    <row r="1384" s="13" customFormat="1">
      <c r="A1384" s="13"/>
      <c r="B1384" s="232"/>
      <c r="C1384" s="233"/>
      <c r="D1384" s="234" t="s">
        <v>153</v>
      </c>
      <c r="E1384" s="235" t="s">
        <v>1</v>
      </c>
      <c r="F1384" s="236" t="s">
        <v>1466</v>
      </c>
      <c r="G1384" s="233"/>
      <c r="H1384" s="235" t="s">
        <v>1</v>
      </c>
      <c r="I1384" s="237"/>
      <c r="J1384" s="233"/>
      <c r="K1384" s="233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2" t="s">
        <v>153</v>
      </c>
      <c r="AU1384" s="242" t="s">
        <v>151</v>
      </c>
      <c r="AV1384" s="13" t="s">
        <v>85</v>
      </c>
      <c r="AW1384" s="13" t="s">
        <v>32</v>
      </c>
      <c r="AX1384" s="13" t="s">
        <v>77</v>
      </c>
      <c r="AY1384" s="242" t="s">
        <v>142</v>
      </c>
    </row>
    <row r="1385" s="14" customFormat="1">
      <c r="A1385" s="14"/>
      <c r="B1385" s="243"/>
      <c r="C1385" s="244"/>
      <c r="D1385" s="234" t="s">
        <v>153</v>
      </c>
      <c r="E1385" s="245" t="s">
        <v>1</v>
      </c>
      <c r="F1385" s="246" t="s">
        <v>1467</v>
      </c>
      <c r="G1385" s="244"/>
      <c r="H1385" s="247">
        <v>112.675</v>
      </c>
      <c r="I1385" s="248"/>
      <c r="J1385" s="244"/>
      <c r="K1385" s="244"/>
      <c r="L1385" s="249"/>
      <c r="M1385" s="250"/>
      <c r="N1385" s="251"/>
      <c r="O1385" s="251"/>
      <c r="P1385" s="251"/>
      <c r="Q1385" s="251"/>
      <c r="R1385" s="251"/>
      <c r="S1385" s="251"/>
      <c r="T1385" s="25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3" t="s">
        <v>153</v>
      </c>
      <c r="AU1385" s="253" t="s">
        <v>151</v>
      </c>
      <c r="AV1385" s="14" t="s">
        <v>151</v>
      </c>
      <c r="AW1385" s="14" t="s">
        <v>32</v>
      </c>
      <c r="AX1385" s="14" t="s">
        <v>77</v>
      </c>
      <c r="AY1385" s="253" t="s">
        <v>142</v>
      </c>
    </row>
    <row r="1386" s="14" customFormat="1">
      <c r="A1386" s="14"/>
      <c r="B1386" s="243"/>
      <c r="C1386" s="244"/>
      <c r="D1386" s="234" t="s">
        <v>153</v>
      </c>
      <c r="E1386" s="245" t="s">
        <v>1</v>
      </c>
      <c r="F1386" s="246" t="s">
        <v>1468</v>
      </c>
      <c r="G1386" s="244"/>
      <c r="H1386" s="247">
        <v>57.365000000000002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3" t="s">
        <v>153</v>
      </c>
      <c r="AU1386" s="253" t="s">
        <v>151</v>
      </c>
      <c r="AV1386" s="14" t="s">
        <v>151</v>
      </c>
      <c r="AW1386" s="14" t="s">
        <v>32</v>
      </c>
      <c r="AX1386" s="14" t="s">
        <v>77</v>
      </c>
      <c r="AY1386" s="253" t="s">
        <v>142</v>
      </c>
    </row>
    <row r="1387" s="14" customFormat="1">
      <c r="A1387" s="14"/>
      <c r="B1387" s="243"/>
      <c r="C1387" s="244"/>
      <c r="D1387" s="234" t="s">
        <v>153</v>
      </c>
      <c r="E1387" s="245" t="s">
        <v>1</v>
      </c>
      <c r="F1387" s="246" t="s">
        <v>1469</v>
      </c>
      <c r="G1387" s="244"/>
      <c r="H1387" s="247">
        <v>129.94999999999999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153</v>
      </c>
      <c r="AU1387" s="253" t="s">
        <v>151</v>
      </c>
      <c r="AV1387" s="14" t="s">
        <v>151</v>
      </c>
      <c r="AW1387" s="14" t="s">
        <v>32</v>
      </c>
      <c r="AX1387" s="14" t="s">
        <v>77</v>
      </c>
      <c r="AY1387" s="253" t="s">
        <v>142</v>
      </c>
    </row>
    <row r="1388" s="16" customFormat="1">
      <c r="A1388" s="16"/>
      <c r="B1388" s="265"/>
      <c r="C1388" s="266"/>
      <c r="D1388" s="234" t="s">
        <v>153</v>
      </c>
      <c r="E1388" s="267" t="s">
        <v>1</v>
      </c>
      <c r="F1388" s="268" t="s">
        <v>327</v>
      </c>
      <c r="G1388" s="266"/>
      <c r="H1388" s="269">
        <v>299.99000000000001</v>
      </c>
      <c r="I1388" s="270"/>
      <c r="J1388" s="266"/>
      <c r="K1388" s="266"/>
      <c r="L1388" s="271"/>
      <c r="M1388" s="272"/>
      <c r="N1388" s="273"/>
      <c r="O1388" s="273"/>
      <c r="P1388" s="273"/>
      <c r="Q1388" s="273"/>
      <c r="R1388" s="273"/>
      <c r="S1388" s="273"/>
      <c r="T1388" s="274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75" t="s">
        <v>153</v>
      </c>
      <c r="AU1388" s="275" t="s">
        <v>151</v>
      </c>
      <c r="AV1388" s="16" t="s">
        <v>143</v>
      </c>
      <c r="AW1388" s="16" t="s">
        <v>32</v>
      </c>
      <c r="AX1388" s="16" t="s">
        <v>77</v>
      </c>
      <c r="AY1388" s="275" t="s">
        <v>142</v>
      </c>
    </row>
    <row r="1389" s="13" customFormat="1">
      <c r="A1389" s="13"/>
      <c r="B1389" s="232"/>
      <c r="C1389" s="233"/>
      <c r="D1389" s="234" t="s">
        <v>153</v>
      </c>
      <c r="E1389" s="235" t="s">
        <v>1</v>
      </c>
      <c r="F1389" s="236" t="s">
        <v>1470</v>
      </c>
      <c r="G1389" s="233"/>
      <c r="H1389" s="235" t="s">
        <v>1</v>
      </c>
      <c r="I1389" s="237"/>
      <c r="J1389" s="233"/>
      <c r="K1389" s="233"/>
      <c r="L1389" s="238"/>
      <c r="M1389" s="239"/>
      <c r="N1389" s="240"/>
      <c r="O1389" s="240"/>
      <c r="P1389" s="240"/>
      <c r="Q1389" s="240"/>
      <c r="R1389" s="240"/>
      <c r="S1389" s="240"/>
      <c r="T1389" s="241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2" t="s">
        <v>153</v>
      </c>
      <c r="AU1389" s="242" t="s">
        <v>151</v>
      </c>
      <c r="AV1389" s="13" t="s">
        <v>85</v>
      </c>
      <c r="AW1389" s="13" t="s">
        <v>32</v>
      </c>
      <c r="AX1389" s="13" t="s">
        <v>77</v>
      </c>
      <c r="AY1389" s="242" t="s">
        <v>142</v>
      </c>
    </row>
    <row r="1390" s="14" customFormat="1">
      <c r="A1390" s="14"/>
      <c r="B1390" s="243"/>
      <c r="C1390" s="244"/>
      <c r="D1390" s="234" t="s">
        <v>153</v>
      </c>
      <c r="E1390" s="245" t="s">
        <v>1</v>
      </c>
      <c r="F1390" s="246" t="s">
        <v>1471</v>
      </c>
      <c r="G1390" s="244"/>
      <c r="H1390" s="247">
        <v>312.27999999999997</v>
      </c>
      <c r="I1390" s="248"/>
      <c r="J1390" s="244"/>
      <c r="K1390" s="244"/>
      <c r="L1390" s="249"/>
      <c r="M1390" s="250"/>
      <c r="N1390" s="251"/>
      <c r="O1390" s="251"/>
      <c r="P1390" s="251"/>
      <c r="Q1390" s="251"/>
      <c r="R1390" s="251"/>
      <c r="S1390" s="251"/>
      <c r="T1390" s="252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3" t="s">
        <v>153</v>
      </c>
      <c r="AU1390" s="253" t="s">
        <v>151</v>
      </c>
      <c r="AV1390" s="14" t="s">
        <v>151</v>
      </c>
      <c r="AW1390" s="14" t="s">
        <v>32</v>
      </c>
      <c r="AX1390" s="14" t="s">
        <v>77</v>
      </c>
      <c r="AY1390" s="253" t="s">
        <v>142</v>
      </c>
    </row>
    <row r="1391" s="14" customFormat="1">
      <c r="A1391" s="14"/>
      <c r="B1391" s="243"/>
      <c r="C1391" s="244"/>
      <c r="D1391" s="234" t="s">
        <v>153</v>
      </c>
      <c r="E1391" s="245" t="s">
        <v>1</v>
      </c>
      <c r="F1391" s="246" t="s">
        <v>1472</v>
      </c>
      <c r="G1391" s="244"/>
      <c r="H1391" s="247">
        <v>83.209999999999994</v>
      </c>
      <c r="I1391" s="248"/>
      <c r="J1391" s="244"/>
      <c r="K1391" s="244"/>
      <c r="L1391" s="249"/>
      <c r="M1391" s="250"/>
      <c r="N1391" s="251"/>
      <c r="O1391" s="251"/>
      <c r="P1391" s="251"/>
      <c r="Q1391" s="251"/>
      <c r="R1391" s="251"/>
      <c r="S1391" s="251"/>
      <c r="T1391" s="252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3" t="s">
        <v>153</v>
      </c>
      <c r="AU1391" s="253" t="s">
        <v>151</v>
      </c>
      <c r="AV1391" s="14" t="s">
        <v>151</v>
      </c>
      <c r="AW1391" s="14" t="s">
        <v>32</v>
      </c>
      <c r="AX1391" s="14" t="s">
        <v>77</v>
      </c>
      <c r="AY1391" s="253" t="s">
        <v>142</v>
      </c>
    </row>
    <row r="1392" s="14" customFormat="1">
      <c r="A1392" s="14"/>
      <c r="B1392" s="243"/>
      <c r="C1392" s="244"/>
      <c r="D1392" s="234" t="s">
        <v>153</v>
      </c>
      <c r="E1392" s="245" t="s">
        <v>1</v>
      </c>
      <c r="F1392" s="246" t="s">
        <v>1473</v>
      </c>
      <c r="G1392" s="244"/>
      <c r="H1392" s="247">
        <v>59.859999999999999</v>
      </c>
      <c r="I1392" s="248"/>
      <c r="J1392" s="244"/>
      <c r="K1392" s="244"/>
      <c r="L1392" s="249"/>
      <c r="M1392" s="250"/>
      <c r="N1392" s="251"/>
      <c r="O1392" s="251"/>
      <c r="P1392" s="251"/>
      <c r="Q1392" s="251"/>
      <c r="R1392" s="251"/>
      <c r="S1392" s="251"/>
      <c r="T1392" s="252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3" t="s">
        <v>153</v>
      </c>
      <c r="AU1392" s="253" t="s">
        <v>151</v>
      </c>
      <c r="AV1392" s="14" t="s">
        <v>151</v>
      </c>
      <c r="AW1392" s="14" t="s">
        <v>32</v>
      </c>
      <c r="AX1392" s="14" t="s">
        <v>77</v>
      </c>
      <c r="AY1392" s="253" t="s">
        <v>142</v>
      </c>
    </row>
    <row r="1393" s="13" customFormat="1">
      <c r="A1393" s="13"/>
      <c r="B1393" s="232"/>
      <c r="C1393" s="233"/>
      <c r="D1393" s="234" t="s">
        <v>153</v>
      </c>
      <c r="E1393" s="235" t="s">
        <v>1</v>
      </c>
      <c r="F1393" s="236" t="s">
        <v>1474</v>
      </c>
      <c r="G1393" s="233"/>
      <c r="H1393" s="235" t="s">
        <v>1</v>
      </c>
      <c r="I1393" s="237"/>
      <c r="J1393" s="233"/>
      <c r="K1393" s="233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153</v>
      </c>
      <c r="AU1393" s="242" t="s">
        <v>151</v>
      </c>
      <c r="AV1393" s="13" t="s">
        <v>85</v>
      </c>
      <c r="AW1393" s="13" t="s">
        <v>32</v>
      </c>
      <c r="AX1393" s="13" t="s">
        <v>77</v>
      </c>
      <c r="AY1393" s="242" t="s">
        <v>142</v>
      </c>
    </row>
    <row r="1394" s="14" customFormat="1">
      <c r="A1394" s="14"/>
      <c r="B1394" s="243"/>
      <c r="C1394" s="244"/>
      <c r="D1394" s="234" t="s">
        <v>153</v>
      </c>
      <c r="E1394" s="245" t="s">
        <v>1</v>
      </c>
      <c r="F1394" s="246" t="s">
        <v>1475</v>
      </c>
      <c r="G1394" s="244"/>
      <c r="H1394" s="247">
        <v>931.72699999999998</v>
      </c>
      <c r="I1394" s="248"/>
      <c r="J1394" s="244"/>
      <c r="K1394" s="244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3" t="s">
        <v>153</v>
      </c>
      <c r="AU1394" s="253" t="s">
        <v>151</v>
      </c>
      <c r="AV1394" s="14" t="s">
        <v>151</v>
      </c>
      <c r="AW1394" s="14" t="s">
        <v>32</v>
      </c>
      <c r="AX1394" s="14" t="s">
        <v>77</v>
      </c>
      <c r="AY1394" s="253" t="s">
        <v>142</v>
      </c>
    </row>
    <row r="1395" s="16" customFormat="1">
      <c r="A1395" s="16"/>
      <c r="B1395" s="265"/>
      <c r="C1395" s="266"/>
      <c r="D1395" s="234" t="s">
        <v>153</v>
      </c>
      <c r="E1395" s="267" t="s">
        <v>1</v>
      </c>
      <c r="F1395" s="268" t="s">
        <v>327</v>
      </c>
      <c r="G1395" s="266"/>
      <c r="H1395" s="269">
        <v>1387.077</v>
      </c>
      <c r="I1395" s="270"/>
      <c r="J1395" s="266"/>
      <c r="K1395" s="266"/>
      <c r="L1395" s="271"/>
      <c r="M1395" s="272"/>
      <c r="N1395" s="273"/>
      <c r="O1395" s="273"/>
      <c r="P1395" s="273"/>
      <c r="Q1395" s="273"/>
      <c r="R1395" s="273"/>
      <c r="S1395" s="273"/>
      <c r="T1395" s="274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T1395" s="275" t="s">
        <v>153</v>
      </c>
      <c r="AU1395" s="275" t="s">
        <v>151</v>
      </c>
      <c r="AV1395" s="16" t="s">
        <v>143</v>
      </c>
      <c r="AW1395" s="16" t="s">
        <v>32</v>
      </c>
      <c r="AX1395" s="16" t="s">
        <v>77</v>
      </c>
      <c r="AY1395" s="275" t="s">
        <v>142</v>
      </c>
    </row>
    <row r="1396" s="13" customFormat="1">
      <c r="A1396" s="13"/>
      <c r="B1396" s="232"/>
      <c r="C1396" s="233"/>
      <c r="D1396" s="234" t="s">
        <v>153</v>
      </c>
      <c r="E1396" s="235" t="s">
        <v>1</v>
      </c>
      <c r="F1396" s="236" t="s">
        <v>1476</v>
      </c>
      <c r="G1396" s="233"/>
      <c r="H1396" s="235" t="s">
        <v>1</v>
      </c>
      <c r="I1396" s="237"/>
      <c r="J1396" s="233"/>
      <c r="K1396" s="233"/>
      <c r="L1396" s="238"/>
      <c r="M1396" s="239"/>
      <c r="N1396" s="240"/>
      <c r="O1396" s="240"/>
      <c r="P1396" s="240"/>
      <c r="Q1396" s="240"/>
      <c r="R1396" s="240"/>
      <c r="S1396" s="240"/>
      <c r="T1396" s="241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2" t="s">
        <v>153</v>
      </c>
      <c r="AU1396" s="242" t="s">
        <v>151</v>
      </c>
      <c r="AV1396" s="13" t="s">
        <v>85</v>
      </c>
      <c r="AW1396" s="13" t="s">
        <v>32</v>
      </c>
      <c r="AX1396" s="13" t="s">
        <v>77</v>
      </c>
      <c r="AY1396" s="242" t="s">
        <v>142</v>
      </c>
    </row>
    <row r="1397" s="14" customFormat="1">
      <c r="A1397" s="14"/>
      <c r="B1397" s="243"/>
      <c r="C1397" s="244"/>
      <c r="D1397" s="234" t="s">
        <v>153</v>
      </c>
      <c r="E1397" s="245" t="s">
        <v>1</v>
      </c>
      <c r="F1397" s="246" t="s">
        <v>473</v>
      </c>
      <c r="G1397" s="244"/>
      <c r="H1397" s="247">
        <v>255.47</v>
      </c>
      <c r="I1397" s="248"/>
      <c r="J1397" s="244"/>
      <c r="K1397" s="244"/>
      <c r="L1397" s="249"/>
      <c r="M1397" s="250"/>
      <c r="N1397" s="251"/>
      <c r="O1397" s="251"/>
      <c r="P1397" s="251"/>
      <c r="Q1397" s="251"/>
      <c r="R1397" s="251"/>
      <c r="S1397" s="251"/>
      <c r="T1397" s="25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3" t="s">
        <v>153</v>
      </c>
      <c r="AU1397" s="253" t="s">
        <v>151</v>
      </c>
      <c r="AV1397" s="14" t="s">
        <v>151</v>
      </c>
      <c r="AW1397" s="14" t="s">
        <v>32</v>
      </c>
      <c r="AX1397" s="14" t="s">
        <v>77</v>
      </c>
      <c r="AY1397" s="253" t="s">
        <v>142</v>
      </c>
    </row>
    <row r="1398" s="14" customFormat="1">
      <c r="A1398" s="14"/>
      <c r="B1398" s="243"/>
      <c r="C1398" s="244"/>
      <c r="D1398" s="234" t="s">
        <v>153</v>
      </c>
      <c r="E1398" s="245" t="s">
        <v>1</v>
      </c>
      <c r="F1398" s="246" t="s">
        <v>474</v>
      </c>
      <c r="G1398" s="244"/>
      <c r="H1398" s="247">
        <v>217.53999999999999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153</v>
      </c>
      <c r="AU1398" s="253" t="s">
        <v>151</v>
      </c>
      <c r="AV1398" s="14" t="s">
        <v>151</v>
      </c>
      <c r="AW1398" s="14" t="s">
        <v>32</v>
      </c>
      <c r="AX1398" s="14" t="s">
        <v>77</v>
      </c>
      <c r="AY1398" s="253" t="s">
        <v>142</v>
      </c>
    </row>
    <row r="1399" s="14" customFormat="1">
      <c r="A1399" s="14"/>
      <c r="B1399" s="243"/>
      <c r="C1399" s="244"/>
      <c r="D1399" s="234" t="s">
        <v>153</v>
      </c>
      <c r="E1399" s="245" t="s">
        <v>1</v>
      </c>
      <c r="F1399" s="246" t="s">
        <v>475</v>
      </c>
      <c r="G1399" s="244"/>
      <c r="H1399" s="247">
        <v>216.50999999999999</v>
      </c>
      <c r="I1399" s="248"/>
      <c r="J1399" s="244"/>
      <c r="K1399" s="244"/>
      <c r="L1399" s="249"/>
      <c r="M1399" s="250"/>
      <c r="N1399" s="251"/>
      <c r="O1399" s="251"/>
      <c r="P1399" s="251"/>
      <c r="Q1399" s="251"/>
      <c r="R1399" s="251"/>
      <c r="S1399" s="251"/>
      <c r="T1399" s="252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3" t="s">
        <v>153</v>
      </c>
      <c r="AU1399" s="253" t="s">
        <v>151</v>
      </c>
      <c r="AV1399" s="14" t="s">
        <v>151</v>
      </c>
      <c r="AW1399" s="14" t="s">
        <v>32</v>
      </c>
      <c r="AX1399" s="14" t="s">
        <v>77</v>
      </c>
      <c r="AY1399" s="253" t="s">
        <v>142</v>
      </c>
    </row>
    <row r="1400" s="13" customFormat="1">
      <c r="A1400" s="13"/>
      <c r="B1400" s="232"/>
      <c r="C1400" s="233"/>
      <c r="D1400" s="234" t="s">
        <v>153</v>
      </c>
      <c r="E1400" s="235" t="s">
        <v>1</v>
      </c>
      <c r="F1400" s="236" t="s">
        <v>1477</v>
      </c>
      <c r="G1400" s="233"/>
      <c r="H1400" s="235" t="s">
        <v>1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153</v>
      </c>
      <c r="AU1400" s="242" t="s">
        <v>151</v>
      </c>
      <c r="AV1400" s="13" t="s">
        <v>85</v>
      </c>
      <c r="AW1400" s="13" t="s">
        <v>32</v>
      </c>
      <c r="AX1400" s="13" t="s">
        <v>77</v>
      </c>
      <c r="AY1400" s="242" t="s">
        <v>142</v>
      </c>
    </row>
    <row r="1401" s="14" customFormat="1">
      <c r="A1401" s="14"/>
      <c r="B1401" s="243"/>
      <c r="C1401" s="244"/>
      <c r="D1401" s="234" t="s">
        <v>153</v>
      </c>
      <c r="E1401" s="245" t="s">
        <v>1</v>
      </c>
      <c r="F1401" s="246" t="s">
        <v>280</v>
      </c>
      <c r="G1401" s="244"/>
      <c r="H1401" s="247">
        <v>1479.0350000000001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153</v>
      </c>
      <c r="AU1401" s="253" t="s">
        <v>151</v>
      </c>
      <c r="AV1401" s="14" t="s">
        <v>151</v>
      </c>
      <c r="AW1401" s="14" t="s">
        <v>32</v>
      </c>
      <c r="AX1401" s="14" t="s">
        <v>77</v>
      </c>
      <c r="AY1401" s="253" t="s">
        <v>142</v>
      </c>
    </row>
    <row r="1402" s="16" customFormat="1">
      <c r="A1402" s="16"/>
      <c r="B1402" s="265"/>
      <c r="C1402" s="266"/>
      <c r="D1402" s="234" t="s">
        <v>153</v>
      </c>
      <c r="E1402" s="267" t="s">
        <v>1</v>
      </c>
      <c r="F1402" s="268" t="s">
        <v>327</v>
      </c>
      <c r="G1402" s="266"/>
      <c r="H1402" s="269">
        <v>2168.5549999999998</v>
      </c>
      <c r="I1402" s="270"/>
      <c r="J1402" s="266"/>
      <c r="K1402" s="266"/>
      <c r="L1402" s="271"/>
      <c r="M1402" s="272"/>
      <c r="N1402" s="273"/>
      <c r="O1402" s="273"/>
      <c r="P1402" s="273"/>
      <c r="Q1402" s="273"/>
      <c r="R1402" s="273"/>
      <c r="S1402" s="273"/>
      <c r="T1402" s="274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T1402" s="275" t="s">
        <v>153</v>
      </c>
      <c r="AU1402" s="275" t="s">
        <v>151</v>
      </c>
      <c r="AV1402" s="16" t="s">
        <v>143</v>
      </c>
      <c r="AW1402" s="16" t="s">
        <v>32</v>
      </c>
      <c r="AX1402" s="16" t="s">
        <v>77</v>
      </c>
      <c r="AY1402" s="275" t="s">
        <v>142</v>
      </c>
    </row>
    <row r="1403" s="13" customFormat="1">
      <c r="A1403" s="13"/>
      <c r="B1403" s="232"/>
      <c r="C1403" s="233"/>
      <c r="D1403" s="234" t="s">
        <v>153</v>
      </c>
      <c r="E1403" s="235" t="s">
        <v>1</v>
      </c>
      <c r="F1403" s="236" t="s">
        <v>1478</v>
      </c>
      <c r="G1403" s="233"/>
      <c r="H1403" s="235" t="s">
        <v>1</v>
      </c>
      <c r="I1403" s="237"/>
      <c r="J1403" s="233"/>
      <c r="K1403" s="233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153</v>
      </c>
      <c r="AU1403" s="242" t="s">
        <v>151</v>
      </c>
      <c r="AV1403" s="13" t="s">
        <v>85</v>
      </c>
      <c r="AW1403" s="13" t="s">
        <v>32</v>
      </c>
      <c r="AX1403" s="13" t="s">
        <v>77</v>
      </c>
      <c r="AY1403" s="242" t="s">
        <v>142</v>
      </c>
    </row>
    <row r="1404" s="14" customFormat="1">
      <c r="A1404" s="14"/>
      <c r="B1404" s="243"/>
      <c r="C1404" s="244"/>
      <c r="D1404" s="234" t="s">
        <v>153</v>
      </c>
      <c r="E1404" s="245" t="s">
        <v>1</v>
      </c>
      <c r="F1404" s="246" t="s">
        <v>477</v>
      </c>
      <c r="G1404" s="244"/>
      <c r="H1404" s="247">
        <v>97.629999999999995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153</v>
      </c>
      <c r="AU1404" s="253" t="s">
        <v>151</v>
      </c>
      <c r="AV1404" s="14" t="s">
        <v>151</v>
      </c>
      <c r="AW1404" s="14" t="s">
        <v>32</v>
      </c>
      <c r="AX1404" s="14" t="s">
        <v>77</v>
      </c>
      <c r="AY1404" s="253" t="s">
        <v>142</v>
      </c>
    </row>
    <row r="1405" s="13" customFormat="1">
      <c r="A1405" s="13"/>
      <c r="B1405" s="232"/>
      <c r="C1405" s="233"/>
      <c r="D1405" s="234" t="s">
        <v>153</v>
      </c>
      <c r="E1405" s="235" t="s">
        <v>1</v>
      </c>
      <c r="F1405" s="236" t="s">
        <v>1479</v>
      </c>
      <c r="G1405" s="233"/>
      <c r="H1405" s="235" t="s">
        <v>1</v>
      </c>
      <c r="I1405" s="237"/>
      <c r="J1405" s="233"/>
      <c r="K1405" s="233"/>
      <c r="L1405" s="238"/>
      <c r="M1405" s="239"/>
      <c r="N1405" s="240"/>
      <c r="O1405" s="240"/>
      <c r="P1405" s="240"/>
      <c r="Q1405" s="240"/>
      <c r="R1405" s="240"/>
      <c r="S1405" s="240"/>
      <c r="T1405" s="24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2" t="s">
        <v>153</v>
      </c>
      <c r="AU1405" s="242" t="s">
        <v>151</v>
      </c>
      <c r="AV1405" s="13" t="s">
        <v>85</v>
      </c>
      <c r="AW1405" s="13" t="s">
        <v>32</v>
      </c>
      <c r="AX1405" s="13" t="s">
        <v>77</v>
      </c>
      <c r="AY1405" s="242" t="s">
        <v>142</v>
      </c>
    </row>
    <row r="1406" s="14" customFormat="1">
      <c r="A1406" s="14"/>
      <c r="B1406" s="243"/>
      <c r="C1406" s="244"/>
      <c r="D1406" s="234" t="s">
        <v>153</v>
      </c>
      <c r="E1406" s="245" t="s">
        <v>1</v>
      </c>
      <c r="F1406" s="246" t="s">
        <v>284</v>
      </c>
      <c r="G1406" s="244"/>
      <c r="H1406" s="247">
        <v>362.52999999999997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3" t="s">
        <v>153</v>
      </c>
      <c r="AU1406" s="253" t="s">
        <v>151</v>
      </c>
      <c r="AV1406" s="14" t="s">
        <v>151</v>
      </c>
      <c r="AW1406" s="14" t="s">
        <v>32</v>
      </c>
      <c r="AX1406" s="14" t="s">
        <v>77</v>
      </c>
      <c r="AY1406" s="253" t="s">
        <v>142</v>
      </c>
    </row>
    <row r="1407" s="15" customFormat="1">
      <c r="A1407" s="15"/>
      <c r="B1407" s="254"/>
      <c r="C1407" s="255"/>
      <c r="D1407" s="234" t="s">
        <v>153</v>
      </c>
      <c r="E1407" s="256" t="s">
        <v>1</v>
      </c>
      <c r="F1407" s="257" t="s">
        <v>158</v>
      </c>
      <c r="G1407" s="255"/>
      <c r="H1407" s="258">
        <v>4315.7820000000002</v>
      </c>
      <c r="I1407" s="259"/>
      <c r="J1407" s="255"/>
      <c r="K1407" s="255"/>
      <c r="L1407" s="260"/>
      <c r="M1407" s="261"/>
      <c r="N1407" s="262"/>
      <c r="O1407" s="262"/>
      <c r="P1407" s="262"/>
      <c r="Q1407" s="262"/>
      <c r="R1407" s="262"/>
      <c r="S1407" s="262"/>
      <c r="T1407" s="263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4" t="s">
        <v>153</v>
      </c>
      <c r="AU1407" s="264" t="s">
        <v>151</v>
      </c>
      <c r="AV1407" s="15" t="s">
        <v>150</v>
      </c>
      <c r="AW1407" s="15" t="s">
        <v>32</v>
      </c>
      <c r="AX1407" s="15" t="s">
        <v>85</v>
      </c>
      <c r="AY1407" s="264" t="s">
        <v>142</v>
      </c>
    </row>
    <row r="1408" s="2" customFormat="1" ht="33" customHeight="1">
      <c r="A1408" s="39"/>
      <c r="B1408" s="40"/>
      <c r="C1408" s="219" t="s">
        <v>1480</v>
      </c>
      <c r="D1408" s="219" t="s">
        <v>145</v>
      </c>
      <c r="E1408" s="220" t="s">
        <v>1481</v>
      </c>
      <c r="F1408" s="221" t="s">
        <v>1482</v>
      </c>
      <c r="G1408" s="222" t="s">
        <v>148</v>
      </c>
      <c r="H1408" s="223">
        <v>4204.835</v>
      </c>
      <c r="I1408" s="224"/>
      <c r="J1408" s="225">
        <f>ROUND(I1408*H1408,2)</f>
        <v>0</v>
      </c>
      <c r="K1408" s="221" t="s">
        <v>149</v>
      </c>
      <c r="L1408" s="45"/>
      <c r="M1408" s="226" t="s">
        <v>1</v>
      </c>
      <c r="N1408" s="227" t="s">
        <v>43</v>
      </c>
      <c r="O1408" s="92"/>
      <c r="P1408" s="228">
        <f>O1408*H1408</f>
        <v>0</v>
      </c>
      <c r="Q1408" s="228">
        <v>0.00027999999999999998</v>
      </c>
      <c r="R1408" s="228">
        <f>Q1408*H1408</f>
        <v>1.1773537999999999</v>
      </c>
      <c r="S1408" s="228">
        <v>0</v>
      </c>
      <c r="T1408" s="229">
        <f>S1408*H1408</f>
        <v>0</v>
      </c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R1408" s="230" t="s">
        <v>242</v>
      </c>
      <c r="AT1408" s="230" t="s">
        <v>145</v>
      </c>
      <c r="AU1408" s="230" t="s">
        <v>151</v>
      </c>
      <c r="AY1408" s="18" t="s">
        <v>142</v>
      </c>
      <c r="BE1408" s="231">
        <f>IF(N1408="základní",J1408,0)</f>
        <v>0</v>
      </c>
      <c r="BF1408" s="231">
        <f>IF(N1408="snížená",J1408,0)</f>
        <v>0</v>
      </c>
      <c r="BG1408" s="231">
        <f>IF(N1408="zákl. přenesená",J1408,0)</f>
        <v>0</v>
      </c>
      <c r="BH1408" s="231">
        <f>IF(N1408="sníž. přenesená",J1408,0)</f>
        <v>0</v>
      </c>
      <c r="BI1408" s="231">
        <f>IF(N1408="nulová",J1408,0)</f>
        <v>0</v>
      </c>
      <c r="BJ1408" s="18" t="s">
        <v>151</v>
      </c>
      <c r="BK1408" s="231">
        <f>ROUND(I1408*H1408,2)</f>
        <v>0</v>
      </c>
      <c r="BL1408" s="18" t="s">
        <v>242</v>
      </c>
      <c r="BM1408" s="230" t="s">
        <v>1483</v>
      </c>
    </row>
    <row r="1409" s="13" customFormat="1">
      <c r="A1409" s="13"/>
      <c r="B1409" s="232"/>
      <c r="C1409" s="233"/>
      <c r="D1409" s="234" t="s">
        <v>153</v>
      </c>
      <c r="E1409" s="235" t="s">
        <v>1</v>
      </c>
      <c r="F1409" s="236" t="s">
        <v>1466</v>
      </c>
      <c r="G1409" s="233"/>
      <c r="H1409" s="235" t="s">
        <v>1</v>
      </c>
      <c r="I1409" s="237"/>
      <c r="J1409" s="233"/>
      <c r="K1409" s="233"/>
      <c r="L1409" s="238"/>
      <c r="M1409" s="239"/>
      <c r="N1409" s="240"/>
      <c r="O1409" s="240"/>
      <c r="P1409" s="240"/>
      <c r="Q1409" s="240"/>
      <c r="R1409" s="240"/>
      <c r="S1409" s="240"/>
      <c r="T1409" s="24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2" t="s">
        <v>153</v>
      </c>
      <c r="AU1409" s="242" t="s">
        <v>151</v>
      </c>
      <c r="AV1409" s="13" t="s">
        <v>85</v>
      </c>
      <c r="AW1409" s="13" t="s">
        <v>32</v>
      </c>
      <c r="AX1409" s="13" t="s">
        <v>77</v>
      </c>
      <c r="AY1409" s="242" t="s">
        <v>142</v>
      </c>
    </row>
    <row r="1410" s="14" customFormat="1">
      <c r="A1410" s="14"/>
      <c r="B1410" s="243"/>
      <c r="C1410" s="244"/>
      <c r="D1410" s="234" t="s">
        <v>153</v>
      </c>
      <c r="E1410" s="245" t="s">
        <v>1</v>
      </c>
      <c r="F1410" s="246" t="s">
        <v>1467</v>
      </c>
      <c r="G1410" s="244"/>
      <c r="H1410" s="247">
        <v>112.675</v>
      </c>
      <c r="I1410" s="248"/>
      <c r="J1410" s="244"/>
      <c r="K1410" s="244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3" t="s">
        <v>153</v>
      </c>
      <c r="AU1410" s="253" t="s">
        <v>151</v>
      </c>
      <c r="AV1410" s="14" t="s">
        <v>151</v>
      </c>
      <c r="AW1410" s="14" t="s">
        <v>32</v>
      </c>
      <c r="AX1410" s="14" t="s">
        <v>77</v>
      </c>
      <c r="AY1410" s="253" t="s">
        <v>142</v>
      </c>
    </row>
    <row r="1411" s="14" customFormat="1">
      <c r="A1411" s="14"/>
      <c r="B1411" s="243"/>
      <c r="C1411" s="244"/>
      <c r="D1411" s="234" t="s">
        <v>153</v>
      </c>
      <c r="E1411" s="245" t="s">
        <v>1</v>
      </c>
      <c r="F1411" s="246" t="s">
        <v>1468</v>
      </c>
      <c r="G1411" s="244"/>
      <c r="H1411" s="247">
        <v>57.365000000000002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153</v>
      </c>
      <c r="AU1411" s="253" t="s">
        <v>151</v>
      </c>
      <c r="AV1411" s="14" t="s">
        <v>151</v>
      </c>
      <c r="AW1411" s="14" t="s">
        <v>32</v>
      </c>
      <c r="AX1411" s="14" t="s">
        <v>77</v>
      </c>
      <c r="AY1411" s="253" t="s">
        <v>142</v>
      </c>
    </row>
    <row r="1412" s="14" customFormat="1">
      <c r="A1412" s="14"/>
      <c r="B1412" s="243"/>
      <c r="C1412" s="244"/>
      <c r="D1412" s="234" t="s">
        <v>153</v>
      </c>
      <c r="E1412" s="245" t="s">
        <v>1</v>
      </c>
      <c r="F1412" s="246" t="s">
        <v>1469</v>
      </c>
      <c r="G1412" s="244"/>
      <c r="H1412" s="247">
        <v>129.94999999999999</v>
      </c>
      <c r="I1412" s="248"/>
      <c r="J1412" s="244"/>
      <c r="K1412" s="244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3" t="s">
        <v>153</v>
      </c>
      <c r="AU1412" s="253" t="s">
        <v>151</v>
      </c>
      <c r="AV1412" s="14" t="s">
        <v>151</v>
      </c>
      <c r="AW1412" s="14" t="s">
        <v>32</v>
      </c>
      <c r="AX1412" s="14" t="s">
        <v>77</v>
      </c>
      <c r="AY1412" s="253" t="s">
        <v>142</v>
      </c>
    </row>
    <row r="1413" s="16" customFormat="1">
      <c r="A1413" s="16"/>
      <c r="B1413" s="265"/>
      <c r="C1413" s="266"/>
      <c r="D1413" s="234" t="s">
        <v>153</v>
      </c>
      <c r="E1413" s="267" t="s">
        <v>1</v>
      </c>
      <c r="F1413" s="268" t="s">
        <v>327</v>
      </c>
      <c r="G1413" s="266"/>
      <c r="H1413" s="269">
        <v>299.99000000000001</v>
      </c>
      <c r="I1413" s="270"/>
      <c r="J1413" s="266"/>
      <c r="K1413" s="266"/>
      <c r="L1413" s="271"/>
      <c r="M1413" s="272"/>
      <c r="N1413" s="273"/>
      <c r="O1413" s="273"/>
      <c r="P1413" s="273"/>
      <c r="Q1413" s="273"/>
      <c r="R1413" s="273"/>
      <c r="S1413" s="273"/>
      <c r="T1413" s="274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T1413" s="275" t="s">
        <v>153</v>
      </c>
      <c r="AU1413" s="275" t="s">
        <v>151</v>
      </c>
      <c r="AV1413" s="16" t="s">
        <v>143</v>
      </c>
      <c r="AW1413" s="16" t="s">
        <v>32</v>
      </c>
      <c r="AX1413" s="16" t="s">
        <v>77</v>
      </c>
      <c r="AY1413" s="275" t="s">
        <v>142</v>
      </c>
    </row>
    <row r="1414" s="13" customFormat="1">
      <c r="A1414" s="13"/>
      <c r="B1414" s="232"/>
      <c r="C1414" s="233"/>
      <c r="D1414" s="234" t="s">
        <v>153</v>
      </c>
      <c r="E1414" s="235" t="s">
        <v>1</v>
      </c>
      <c r="F1414" s="236" t="s">
        <v>1484</v>
      </c>
      <c r="G1414" s="233"/>
      <c r="H1414" s="235" t="s">
        <v>1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2" t="s">
        <v>153</v>
      </c>
      <c r="AU1414" s="242" t="s">
        <v>151</v>
      </c>
      <c r="AV1414" s="13" t="s">
        <v>85</v>
      </c>
      <c r="AW1414" s="13" t="s">
        <v>32</v>
      </c>
      <c r="AX1414" s="13" t="s">
        <v>77</v>
      </c>
      <c r="AY1414" s="242" t="s">
        <v>142</v>
      </c>
    </row>
    <row r="1415" s="14" customFormat="1">
      <c r="A1415" s="14"/>
      <c r="B1415" s="243"/>
      <c r="C1415" s="244"/>
      <c r="D1415" s="234" t="s">
        <v>153</v>
      </c>
      <c r="E1415" s="245" t="s">
        <v>1</v>
      </c>
      <c r="F1415" s="246" t="s">
        <v>1485</v>
      </c>
      <c r="G1415" s="244"/>
      <c r="H1415" s="247">
        <v>324.85000000000002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3" t="s">
        <v>153</v>
      </c>
      <c r="AU1415" s="253" t="s">
        <v>151</v>
      </c>
      <c r="AV1415" s="14" t="s">
        <v>151</v>
      </c>
      <c r="AW1415" s="14" t="s">
        <v>32</v>
      </c>
      <c r="AX1415" s="14" t="s">
        <v>77</v>
      </c>
      <c r="AY1415" s="253" t="s">
        <v>142</v>
      </c>
    </row>
    <row r="1416" s="13" customFormat="1">
      <c r="A1416" s="13"/>
      <c r="B1416" s="232"/>
      <c r="C1416" s="233"/>
      <c r="D1416" s="234" t="s">
        <v>153</v>
      </c>
      <c r="E1416" s="235" t="s">
        <v>1</v>
      </c>
      <c r="F1416" s="236" t="s">
        <v>1486</v>
      </c>
      <c r="G1416" s="233"/>
      <c r="H1416" s="235" t="s">
        <v>1</v>
      </c>
      <c r="I1416" s="237"/>
      <c r="J1416" s="233"/>
      <c r="K1416" s="233"/>
      <c r="L1416" s="238"/>
      <c r="M1416" s="239"/>
      <c r="N1416" s="240"/>
      <c r="O1416" s="240"/>
      <c r="P1416" s="240"/>
      <c r="Q1416" s="240"/>
      <c r="R1416" s="240"/>
      <c r="S1416" s="240"/>
      <c r="T1416" s="241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2" t="s">
        <v>153</v>
      </c>
      <c r="AU1416" s="242" t="s">
        <v>151</v>
      </c>
      <c r="AV1416" s="13" t="s">
        <v>85</v>
      </c>
      <c r="AW1416" s="13" t="s">
        <v>32</v>
      </c>
      <c r="AX1416" s="13" t="s">
        <v>77</v>
      </c>
      <c r="AY1416" s="242" t="s">
        <v>142</v>
      </c>
    </row>
    <row r="1417" s="14" customFormat="1">
      <c r="A1417" s="14"/>
      <c r="B1417" s="243"/>
      <c r="C1417" s="244"/>
      <c r="D1417" s="234" t="s">
        <v>153</v>
      </c>
      <c r="E1417" s="245" t="s">
        <v>1</v>
      </c>
      <c r="F1417" s="246" t="s">
        <v>1487</v>
      </c>
      <c r="G1417" s="244"/>
      <c r="H1417" s="247">
        <v>2890.8449999999998</v>
      </c>
      <c r="I1417" s="248"/>
      <c r="J1417" s="244"/>
      <c r="K1417" s="244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3" t="s">
        <v>153</v>
      </c>
      <c r="AU1417" s="253" t="s">
        <v>151</v>
      </c>
      <c r="AV1417" s="14" t="s">
        <v>151</v>
      </c>
      <c r="AW1417" s="14" t="s">
        <v>32</v>
      </c>
      <c r="AX1417" s="14" t="s">
        <v>77</v>
      </c>
      <c r="AY1417" s="253" t="s">
        <v>142</v>
      </c>
    </row>
    <row r="1418" s="13" customFormat="1">
      <c r="A1418" s="13"/>
      <c r="B1418" s="232"/>
      <c r="C1418" s="233"/>
      <c r="D1418" s="234" t="s">
        <v>153</v>
      </c>
      <c r="E1418" s="235" t="s">
        <v>1</v>
      </c>
      <c r="F1418" s="236" t="s">
        <v>1488</v>
      </c>
      <c r="G1418" s="233"/>
      <c r="H1418" s="235" t="s">
        <v>1</v>
      </c>
      <c r="I1418" s="237"/>
      <c r="J1418" s="233"/>
      <c r="K1418" s="233"/>
      <c r="L1418" s="238"/>
      <c r="M1418" s="239"/>
      <c r="N1418" s="240"/>
      <c r="O1418" s="240"/>
      <c r="P1418" s="240"/>
      <c r="Q1418" s="240"/>
      <c r="R1418" s="240"/>
      <c r="S1418" s="240"/>
      <c r="T1418" s="241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2" t="s">
        <v>153</v>
      </c>
      <c r="AU1418" s="242" t="s">
        <v>151</v>
      </c>
      <c r="AV1418" s="13" t="s">
        <v>85</v>
      </c>
      <c r="AW1418" s="13" t="s">
        <v>32</v>
      </c>
      <c r="AX1418" s="13" t="s">
        <v>77</v>
      </c>
      <c r="AY1418" s="242" t="s">
        <v>142</v>
      </c>
    </row>
    <row r="1419" s="14" customFormat="1">
      <c r="A1419" s="14"/>
      <c r="B1419" s="243"/>
      <c r="C1419" s="244"/>
      <c r="D1419" s="234" t="s">
        <v>153</v>
      </c>
      <c r="E1419" s="245" t="s">
        <v>1</v>
      </c>
      <c r="F1419" s="246" t="s">
        <v>1489</v>
      </c>
      <c r="G1419" s="244"/>
      <c r="H1419" s="247">
        <v>689.14999999999998</v>
      </c>
      <c r="I1419" s="248"/>
      <c r="J1419" s="244"/>
      <c r="K1419" s="244"/>
      <c r="L1419" s="249"/>
      <c r="M1419" s="250"/>
      <c r="N1419" s="251"/>
      <c r="O1419" s="251"/>
      <c r="P1419" s="251"/>
      <c r="Q1419" s="251"/>
      <c r="R1419" s="251"/>
      <c r="S1419" s="251"/>
      <c r="T1419" s="252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3" t="s">
        <v>153</v>
      </c>
      <c r="AU1419" s="253" t="s">
        <v>151</v>
      </c>
      <c r="AV1419" s="14" t="s">
        <v>151</v>
      </c>
      <c r="AW1419" s="14" t="s">
        <v>32</v>
      </c>
      <c r="AX1419" s="14" t="s">
        <v>77</v>
      </c>
      <c r="AY1419" s="253" t="s">
        <v>142</v>
      </c>
    </row>
    <row r="1420" s="16" customFormat="1">
      <c r="A1420" s="16"/>
      <c r="B1420" s="265"/>
      <c r="C1420" s="266"/>
      <c r="D1420" s="234" t="s">
        <v>153</v>
      </c>
      <c r="E1420" s="267" t="s">
        <v>1</v>
      </c>
      <c r="F1420" s="268" t="s">
        <v>327</v>
      </c>
      <c r="G1420" s="266"/>
      <c r="H1420" s="269">
        <v>3904.8449999999998</v>
      </c>
      <c r="I1420" s="270"/>
      <c r="J1420" s="266"/>
      <c r="K1420" s="266"/>
      <c r="L1420" s="271"/>
      <c r="M1420" s="272"/>
      <c r="N1420" s="273"/>
      <c r="O1420" s="273"/>
      <c r="P1420" s="273"/>
      <c r="Q1420" s="273"/>
      <c r="R1420" s="273"/>
      <c r="S1420" s="273"/>
      <c r="T1420" s="274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T1420" s="275" t="s">
        <v>153</v>
      </c>
      <c r="AU1420" s="275" t="s">
        <v>151</v>
      </c>
      <c r="AV1420" s="16" t="s">
        <v>143</v>
      </c>
      <c r="AW1420" s="16" t="s">
        <v>32</v>
      </c>
      <c r="AX1420" s="16" t="s">
        <v>77</v>
      </c>
      <c r="AY1420" s="275" t="s">
        <v>142</v>
      </c>
    </row>
    <row r="1421" s="15" customFormat="1">
      <c r="A1421" s="15"/>
      <c r="B1421" s="254"/>
      <c r="C1421" s="255"/>
      <c r="D1421" s="234" t="s">
        <v>153</v>
      </c>
      <c r="E1421" s="256" t="s">
        <v>1</v>
      </c>
      <c r="F1421" s="257" t="s">
        <v>158</v>
      </c>
      <c r="G1421" s="255"/>
      <c r="H1421" s="258">
        <v>4204.835</v>
      </c>
      <c r="I1421" s="259"/>
      <c r="J1421" s="255"/>
      <c r="K1421" s="255"/>
      <c r="L1421" s="260"/>
      <c r="M1421" s="261"/>
      <c r="N1421" s="262"/>
      <c r="O1421" s="262"/>
      <c r="P1421" s="262"/>
      <c r="Q1421" s="262"/>
      <c r="R1421" s="262"/>
      <c r="S1421" s="262"/>
      <c r="T1421" s="263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64" t="s">
        <v>153</v>
      </c>
      <c r="AU1421" s="264" t="s">
        <v>151</v>
      </c>
      <c r="AV1421" s="15" t="s">
        <v>150</v>
      </c>
      <c r="AW1421" s="15" t="s">
        <v>32</v>
      </c>
      <c r="AX1421" s="15" t="s">
        <v>85</v>
      </c>
      <c r="AY1421" s="264" t="s">
        <v>142</v>
      </c>
    </row>
    <row r="1422" s="2" customFormat="1" ht="37.8" customHeight="1">
      <c r="A1422" s="39"/>
      <c r="B1422" s="40"/>
      <c r="C1422" s="219" t="s">
        <v>1490</v>
      </c>
      <c r="D1422" s="219" t="s">
        <v>145</v>
      </c>
      <c r="E1422" s="220" t="s">
        <v>1491</v>
      </c>
      <c r="F1422" s="221" t="s">
        <v>1492</v>
      </c>
      <c r="G1422" s="222" t="s">
        <v>148</v>
      </c>
      <c r="H1422" s="223">
        <v>2977.77</v>
      </c>
      <c r="I1422" s="224"/>
      <c r="J1422" s="225">
        <f>ROUND(I1422*H1422,2)</f>
        <v>0</v>
      </c>
      <c r="K1422" s="221" t="s">
        <v>149</v>
      </c>
      <c r="L1422" s="45"/>
      <c r="M1422" s="226" t="s">
        <v>1</v>
      </c>
      <c r="N1422" s="227" t="s">
        <v>43</v>
      </c>
      <c r="O1422" s="92"/>
      <c r="P1422" s="228">
        <f>O1422*H1422</f>
        <v>0</v>
      </c>
      <c r="Q1422" s="228">
        <v>2.0000000000000002E-05</v>
      </c>
      <c r="R1422" s="228">
        <f>Q1422*H1422</f>
        <v>0.059555400000000001</v>
      </c>
      <c r="S1422" s="228">
        <v>0</v>
      </c>
      <c r="T1422" s="229">
        <f>S1422*H1422</f>
        <v>0</v>
      </c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R1422" s="230" t="s">
        <v>242</v>
      </c>
      <c r="AT1422" s="230" t="s">
        <v>145</v>
      </c>
      <c r="AU1422" s="230" t="s">
        <v>151</v>
      </c>
      <c r="AY1422" s="18" t="s">
        <v>142</v>
      </c>
      <c r="BE1422" s="231">
        <f>IF(N1422="základní",J1422,0)</f>
        <v>0</v>
      </c>
      <c r="BF1422" s="231">
        <f>IF(N1422="snížená",J1422,0)</f>
        <v>0</v>
      </c>
      <c r="BG1422" s="231">
        <f>IF(N1422="zákl. přenesená",J1422,0)</f>
        <v>0</v>
      </c>
      <c r="BH1422" s="231">
        <f>IF(N1422="sníž. přenesená",J1422,0)</f>
        <v>0</v>
      </c>
      <c r="BI1422" s="231">
        <f>IF(N1422="nulová",J1422,0)</f>
        <v>0</v>
      </c>
      <c r="BJ1422" s="18" t="s">
        <v>151</v>
      </c>
      <c r="BK1422" s="231">
        <f>ROUND(I1422*H1422,2)</f>
        <v>0</v>
      </c>
      <c r="BL1422" s="18" t="s">
        <v>242</v>
      </c>
      <c r="BM1422" s="230" t="s">
        <v>1493</v>
      </c>
    </row>
    <row r="1423" s="13" customFormat="1">
      <c r="A1423" s="13"/>
      <c r="B1423" s="232"/>
      <c r="C1423" s="233"/>
      <c r="D1423" s="234" t="s">
        <v>153</v>
      </c>
      <c r="E1423" s="235" t="s">
        <v>1</v>
      </c>
      <c r="F1423" s="236" t="s">
        <v>1494</v>
      </c>
      <c r="G1423" s="233"/>
      <c r="H1423" s="235" t="s">
        <v>1</v>
      </c>
      <c r="I1423" s="237"/>
      <c r="J1423" s="233"/>
      <c r="K1423" s="233"/>
      <c r="L1423" s="238"/>
      <c r="M1423" s="239"/>
      <c r="N1423" s="240"/>
      <c r="O1423" s="240"/>
      <c r="P1423" s="240"/>
      <c r="Q1423" s="240"/>
      <c r="R1423" s="240"/>
      <c r="S1423" s="240"/>
      <c r="T1423" s="24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2" t="s">
        <v>153</v>
      </c>
      <c r="AU1423" s="242" t="s">
        <v>151</v>
      </c>
      <c r="AV1423" s="13" t="s">
        <v>85</v>
      </c>
      <c r="AW1423" s="13" t="s">
        <v>32</v>
      </c>
      <c r="AX1423" s="13" t="s">
        <v>77</v>
      </c>
      <c r="AY1423" s="242" t="s">
        <v>142</v>
      </c>
    </row>
    <row r="1424" s="14" customFormat="1">
      <c r="A1424" s="14"/>
      <c r="B1424" s="243"/>
      <c r="C1424" s="244"/>
      <c r="D1424" s="234" t="s">
        <v>153</v>
      </c>
      <c r="E1424" s="245" t="s">
        <v>1</v>
      </c>
      <c r="F1424" s="246" t="s">
        <v>1495</v>
      </c>
      <c r="G1424" s="244"/>
      <c r="H1424" s="247">
        <v>86.924999999999997</v>
      </c>
      <c r="I1424" s="248"/>
      <c r="J1424" s="244"/>
      <c r="K1424" s="244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3" t="s">
        <v>153</v>
      </c>
      <c r="AU1424" s="253" t="s">
        <v>151</v>
      </c>
      <c r="AV1424" s="14" t="s">
        <v>151</v>
      </c>
      <c r="AW1424" s="14" t="s">
        <v>32</v>
      </c>
      <c r="AX1424" s="14" t="s">
        <v>77</v>
      </c>
      <c r="AY1424" s="253" t="s">
        <v>142</v>
      </c>
    </row>
    <row r="1425" s="13" customFormat="1">
      <c r="A1425" s="13"/>
      <c r="B1425" s="232"/>
      <c r="C1425" s="233"/>
      <c r="D1425" s="234" t="s">
        <v>153</v>
      </c>
      <c r="E1425" s="235" t="s">
        <v>1</v>
      </c>
      <c r="F1425" s="236" t="s">
        <v>1486</v>
      </c>
      <c r="G1425" s="233"/>
      <c r="H1425" s="235" t="s">
        <v>1</v>
      </c>
      <c r="I1425" s="237"/>
      <c r="J1425" s="233"/>
      <c r="K1425" s="233"/>
      <c r="L1425" s="238"/>
      <c r="M1425" s="239"/>
      <c r="N1425" s="240"/>
      <c r="O1425" s="240"/>
      <c r="P1425" s="240"/>
      <c r="Q1425" s="240"/>
      <c r="R1425" s="240"/>
      <c r="S1425" s="240"/>
      <c r="T1425" s="241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2" t="s">
        <v>153</v>
      </c>
      <c r="AU1425" s="242" t="s">
        <v>151</v>
      </c>
      <c r="AV1425" s="13" t="s">
        <v>85</v>
      </c>
      <c r="AW1425" s="13" t="s">
        <v>32</v>
      </c>
      <c r="AX1425" s="13" t="s">
        <v>77</v>
      </c>
      <c r="AY1425" s="242" t="s">
        <v>142</v>
      </c>
    </row>
    <row r="1426" s="14" customFormat="1">
      <c r="A1426" s="14"/>
      <c r="B1426" s="243"/>
      <c r="C1426" s="244"/>
      <c r="D1426" s="234" t="s">
        <v>153</v>
      </c>
      <c r="E1426" s="245" t="s">
        <v>1</v>
      </c>
      <c r="F1426" s="246" t="s">
        <v>1487</v>
      </c>
      <c r="G1426" s="244"/>
      <c r="H1426" s="247">
        <v>2890.8449999999998</v>
      </c>
      <c r="I1426" s="248"/>
      <c r="J1426" s="244"/>
      <c r="K1426" s="244"/>
      <c r="L1426" s="249"/>
      <c r="M1426" s="250"/>
      <c r="N1426" s="251"/>
      <c r="O1426" s="251"/>
      <c r="P1426" s="251"/>
      <c r="Q1426" s="251"/>
      <c r="R1426" s="251"/>
      <c r="S1426" s="251"/>
      <c r="T1426" s="252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3" t="s">
        <v>153</v>
      </c>
      <c r="AU1426" s="253" t="s">
        <v>151</v>
      </c>
      <c r="AV1426" s="14" t="s">
        <v>151</v>
      </c>
      <c r="AW1426" s="14" t="s">
        <v>32</v>
      </c>
      <c r="AX1426" s="14" t="s">
        <v>77</v>
      </c>
      <c r="AY1426" s="253" t="s">
        <v>142</v>
      </c>
    </row>
    <row r="1427" s="15" customFormat="1">
      <c r="A1427" s="15"/>
      <c r="B1427" s="254"/>
      <c r="C1427" s="255"/>
      <c r="D1427" s="234" t="s">
        <v>153</v>
      </c>
      <c r="E1427" s="256" t="s">
        <v>1</v>
      </c>
      <c r="F1427" s="257" t="s">
        <v>158</v>
      </c>
      <c r="G1427" s="255"/>
      <c r="H1427" s="258">
        <v>2977.77</v>
      </c>
      <c r="I1427" s="259"/>
      <c r="J1427" s="255"/>
      <c r="K1427" s="255"/>
      <c r="L1427" s="260"/>
      <c r="M1427" s="261"/>
      <c r="N1427" s="262"/>
      <c r="O1427" s="262"/>
      <c r="P1427" s="262"/>
      <c r="Q1427" s="262"/>
      <c r="R1427" s="262"/>
      <c r="S1427" s="262"/>
      <c r="T1427" s="263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4" t="s">
        <v>153</v>
      </c>
      <c r="AU1427" s="264" t="s">
        <v>151</v>
      </c>
      <c r="AV1427" s="15" t="s">
        <v>150</v>
      </c>
      <c r="AW1427" s="15" t="s">
        <v>32</v>
      </c>
      <c r="AX1427" s="15" t="s">
        <v>85</v>
      </c>
      <c r="AY1427" s="264" t="s">
        <v>142</v>
      </c>
    </row>
    <row r="1428" s="12" customFormat="1" ht="22.8" customHeight="1">
      <c r="A1428" s="12"/>
      <c r="B1428" s="203"/>
      <c r="C1428" s="204"/>
      <c r="D1428" s="205" t="s">
        <v>76</v>
      </c>
      <c r="E1428" s="217" t="s">
        <v>1496</v>
      </c>
      <c r="F1428" s="217" t="s">
        <v>1497</v>
      </c>
      <c r="G1428" s="204"/>
      <c r="H1428" s="204"/>
      <c r="I1428" s="207"/>
      <c r="J1428" s="218">
        <f>BK1428</f>
        <v>0</v>
      </c>
      <c r="K1428" s="204"/>
      <c r="L1428" s="209"/>
      <c r="M1428" s="210"/>
      <c r="N1428" s="211"/>
      <c r="O1428" s="211"/>
      <c r="P1428" s="212">
        <f>SUM(P1429:P1433)</f>
        <v>0</v>
      </c>
      <c r="Q1428" s="211"/>
      <c r="R1428" s="212">
        <f>SUM(R1429:R1433)</f>
        <v>0.0049439999999999996</v>
      </c>
      <c r="S1428" s="211"/>
      <c r="T1428" s="213">
        <f>SUM(T1429:T1433)</f>
        <v>0</v>
      </c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R1428" s="214" t="s">
        <v>151</v>
      </c>
      <c r="AT1428" s="215" t="s">
        <v>76</v>
      </c>
      <c r="AU1428" s="215" t="s">
        <v>85</v>
      </c>
      <c r="AY1428" s="214" t="s">
        <v>142</v>
      </c>
      <c r="BK1428" s="216">
        <f>SUM(BK1429:BK1433)</f>
        <v>0</v>
      </c>
    </row>
    <row r="1429" s="2" customFormat="1" ht="16.5" customHeight="1">
      <c r="A1429" s="39"/>
      <c r="B1429" s="40"/>
      <c r="C1429" s="219" t="s">
        <v>1498</v>
      </c>
      <c r="D1429" s="219" t="s">
        <v>145</v>
      </c>
      <c r="E1429" s="220" t="s">
        <v>1499</v>
      </c>
      <c r="F1429" s="221" t="s">
        <v>1500</v>
      </c>
      <c r="G1429" s="222" t="s">
        <v>148</v>
      </c>
      <c r="H1429" s="223">
        <v>8</v>
      </c>
      <c r="I1429" s="224"/>
      <c r="J1429" s="225">
        <f>ROUND(I1429*H1429,2)</f>
        <v>0</v>
      </c>
      <c r="K1429" s="221" t="s">
        <v>149</v>
      </c>
      <c r="L1429" s="45"/>
      <c r="M1429" s="226" t="s">
        <v>1</v>
      </c>
      <c r="N1429" s="227" t="s">
        <v>43</v>
      </c>
      <c r="O1429" s="92"/>
      <c r="P1429" s="228">
        <f>O1429*H1429</f>
        <v>0</v>
      </c>
      <c r="Q1429" s="228">
        <v>0</v>
      </c>
      <c r="R1429" s="228">
        <f>Q1429*H1429</f>
        <v>0</v>
      </c>
      <c r="S1429" s="228">
        <v>0</v>
      </c>
      <c r="T1429" s="229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30" t="s">
        <v>242</v>
      </c>
      <c r="AT1429" s="230" t="s">
        <v>145</v>
      </c>
      <c r="AU1429" s="230" t="s">
        <v>151</v>
      </c>
      <c r="AY1429" s="18" t="s">
        <v>142</v>
      </c>
      <c r="BE1429" s="231">
        <f>IF(N1429="základní",J1429,0)</f>
        <v>0</v>
      </c>
      <c r="BF1429" s="231">
        <f>IF(N1429="snížená",J1429,0)</f>
        <v>0</v>
      </c>
      <c r="BG1429" s="231">
        <f>IF(N1429="zákl. přenesená",J1429,0)</f>
        <v>0</v>
      </c>
      <c r="BH1429" s="231">
        <f>IF(N1429="sníž. přenesená",J1429,0)</f>
        <v>0</v>
      </c>
      <c r="BI1429" s="231">
        <f>IF(N1429="nulová",J1429,0)</f>
        <v>0</v>
      </c>
      <c r="BJ1429" s="18" t="s">
        <v>151</v>
      </c>
      <c r="BK1429" s="231">
        <f>ROUND(I1429*H1429,2)</f>
        <v>0</v>
      </c>
      <c r="BL1429" s="18" t="s">
        <v>242</v>
      </c>
      <c r="BM1429" s="230" t="s">
        <v>1501</v>
      </c>
    </row>
    <row r="1430" s="14" customFormat="1">
      <c r="A1430" s="14"/>
      <c r="B1430" s="243"/>
      <c r="C1430" s="244"/>
      <c r="D1430" s="234" t="s">
        <v>153</v>
      </c>
      <c r="E1430" s="245" t="s">
        <v>1</v>
      </c>
      <c r="F1430" s="246" t="s">
        <v>1502</v>
      </c>
      <c r="G1430" s="244"/>
      <c r="H1430" s="247">
        <v>8</v>
      </c>
      <c r="I1430" s="248"/>
      <c r="J1430" s="244"/>
      <c r="K1430" s="244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3" t="s">
        <v>153</v>
      </c>
      <c r="AU1430" s="253" t="s">
        <v>151</v>
      </c>
      <c r="AV1430" s="14" t="s">
        <v>151</v>
      </c>
      <c r="AW1430" s="14" t="s">
        <v>32</v>
      </c>
      <c r="AX1430" s="14" t="s">
        <v>85</v>
      </c>
      <c r="AY1430" s="253" t="s">
        <v>142</v>
      </c>
    </row>
    <row r="1431" s="2" customFormat="1" ht="16.5" customHeight="1">
      <c r="A1431" s="39"/>
      <c r="B1431" s="40"/>
      <c r="C1431" s="276" t="s">
        <v>1503</v>
      </c>
      <c r="D1431" s="276" t="s">
        <v>384</v>
      </c>
      <c r="E1431" s="277" t="s">
        <v>1504</v>
      </c>
      <c r="F1431" s="278" t="s">
        <v>1505</v>
      </c>
      <c r="G1431" s="279" t="s">
        <v>148</v>
      </c>
      <c r="H1431" s="280">
        <v>8.2400000000000002</v>
      </c>
      <c r="I1431" s="281"/>
      <c r="J1431" s="282">
        <f>ROUND(I1431*H1431,2)</f>
        <v>0</v>
      </c>
      <c r="K1431" s="278" t="s">
        <v>149</v>
      </c>
      <c r="L1431" s="283"/>
      <c r="M1431" s="284" t="s">
        <v>1</v>
      </c>
      <c r="N1431" s="285" t="s">
        <v>43</v>
      </c>
      <c r="O1431" s="92"/>
      <c r="P1431" s="228">
        <f>O1431*H1431</f>
        <v>0</v>
      </c>
      <c r="Q1431" s="228">
        <v>0.00059999999999999995</v>
      </c>
      <c r="R1431" s="228">
        <f>Q1431*H1431</f>
        <v>0.0049439999999999996</v>
      </c>
      <c r="S1431" s="228">
        <v>0</v>
      </c>
      <c r="T1431" s="229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30" t="s">
        <v>408</v>
      </c>
      <c r="AT1431" s="230" t="s">
        <v>384</v>
      </c>
      <c r="AU1431" s="230" t="s">
        <v>151</v>
      </c>
      <c r="AY1431" s="18" t="s">
        <v>142</v>
      </c>
      <c r="BE1431" s="231">
        <f>IF(N1431="základní",J1431,0)</f>
        <v>0</v>
      </c>
      <c r="BF1431" s="231">
        <f>IF(N1431="snížená",J1431,0)</f>
        <v>0</v>
      </c>
      <c r="BG1431" s="231">
        <f>IF(N1431="zákl. přenesená",J1431,0)</f>
        <v>0</v>
      </c>
      <c r="BH1431" s="231">
        <f>IF(N1431="sníž. přenesená",J1431,0)</f>
        <v>0</v>
      </c>
      <c r="BI1431" s="231">
        <f>IF(N1431="nulová",J1431,0)</f>
        <v>0</v>
      </c>
      <c r="BJ1431" s="18" t="s">
        <v>151</v>
      </c>
      <c r="BK1431" s="231">
        <f>ROUND(I1431*H1431,2)</f>
        <v>0</v>
      </c>
      <c r="BL1431" s="18" t="s">
        <v>242</v>
      </c>
      <c r="BM1431" s="230" t="s">
        <v>1506</v>
      </c>
    </row>
    <row r="1432" s="14" customFormat="1">
      <c r="A1432" s="14"/>
      <c r="B1432" s="243"/>
      <c r="C1432" s="244"/>
      <c r="D1432" s="234" t="s">
        <v>153</v>
      </c>
      <c r="E1432" s="244"/>
      <c r="F1432" s="246" t="s">
        <v>1507</v>
      </c>
      <c r="G1432" s="244"/>
      <c r="H1432" s="247">
        <v>8.2400000000000002</v>
      </c>
      <c r="I1432" s="248"/>
      <c r="J1432" s="244"/>
      <c r="K1432" s="244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3" t="s">
        <v>153</v>
      </c>
      <c r="AU1432" s="253" t="s">
        <v>151</v>
      </c>
      <c r="AV1432" s="14" t="s">
        <v>151</v>
      </c>
      <c r="AW1432" s="14" t="s">
        <v>4</v>
      </c>
      <c r="AX1432" s="14" t="s">
        <v>85</v>
      </c>
      <c r="AY1432" s="253" t="s">
        <v>142</v>
      </c>
    </row>
    <row r="1433" s="2" customFormat="1" ht="24.15" customHeight="1">
      <c r="A1433" s="39"/>
      <c r="B1433" s="40"/>
      <c r="C1433" s="219" t="s">
        <v>1508</v>
      </c>
      <c r="D1433" s="219" t="s">
        <v>145</v>
      </c>
      <c r="E1433" s="220" t="s">
        <v>1509</v>
      </c>
      <c r="F1433" s="221" t="s">
        <v>1510</v>
      </c>
      <c r="G1433" s="222" t="s">
        <v>183</v>
      </c>
      <c r="H1433" s="223">
        <v>0.0050000000000000001</v>
      </c>
      <c r="I1433" s="224"/>
      <c r="J1433" s="225">
        <f>ROUND(I1433*H1433,2)</f>
        <v>0</v>
      </c>
      <c r="K1433" s="221" t="s">
        <v>149</v>
      </c>
      <c r="L1433" s="45"/>
      <c r="M1433" s="286" t="s">
        <v>1</v>
      </c>
      <c r="N1433" s="287" t="s">
        <v>43</v>
      </c>
      <c r="O1433" s="288"/>
      <c r="P1433" s="289">
        <f>O1433*H1433</f>
        <v>0</v>
      </c>
      <c r="Q1433" s="289">
        <v>0</v>
      </c>
      <c r="R1433" s="289">
        <f>Q1433*H1433</f>
        <v>0</v>
      </c>
      <c r="S1433" s="289">
        <v>0</v>
      </c>
      <c r="T1433" s="290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30" t="s">
        <v>242</v>
      </c>
      <c r="AT1433" s="230" t="s">
        <v>145</v>
      </c>
      <c r="AU1433" s="230" t="s">
        <v>151</v>
      </c>
      <c r="AY1433" s="18" t="s">
        <v>142</v>
      </c>
      <c r="BE1433" s="231">
        <f>IF(N1433="základní",J1433,0)</f>
        <v>0</v>
      </c>
      <c r="BF1433" s="231">
        <f>IF(N1433="snížená",J1433,0)</f>
        <v>0</v>
      </c>
      <c r="BG1433" s="231">
        <f>IF(N1433="zákl. přenesená",J1433,0)</f>
        <v>0</v>
      </c>
      <c r="BH1433" s="231">
        <f>IF(N1433="sníž. přenesená",J1433,0)</f>
        <v>0</v>
      </c>
      <c r="BI1433" s="231">
        <f>IF(N1433="nulová",J1433,0)</f>
        <v>0</v>
      </c>
      <c r="BJ1433" s="18" t="s">
        <v>151</v>
      </c>
      <c r="BK1433" s="231">
        <f>ROUND(I1433*H1433,2)</f>
        <v>0</v>
      </c>
      <c r="BL1433" s="18" t="s">
        <v>242</v>
      </c>
      <c r="BM1433" s="230" t="s">
        <v>1511</v>
      </c>
    </row>
    <row r="1434" s="2" customFormat="1" ht="6.96" customHeight="1">
      <c r="A1434" s="39"/>
      <c r="B1434" s="67"/>
      <c r="C1434" s="68"/>
      <c r="D1434" s="68"/>
      <c r="E1434" s="68"/>
      <c r="F1434" s="68"/>
      <c r="G1434" s="68"/>
      <c r="H1434" s="68"/>
      <c r="I1434" s="68"/>
      <c r="J1434" s="68"/>
      <c r="K1434" s="68"/>
      <c r="L1434" s="45"/>
      <c r="M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</row>
  </sheetData>
  <sheetProtection sheet="1" autoFilter="0" formatColumns="0" formatRows="0" objects="1" scenarios="1" spinCount="100000" saltValue="dp/rRdARQi0fDPTe2Ej1RTztEtjh7QUXBoEEiM0w8D5Hn0XUF4f0DXyI3wmGT2XpuBk4iMp3LrxTlJLXyhRWqQ==" hashValue="ulZ3ETlpvKP8eQqG61NS+7oz+ui/VSybZB8ZiLTosw+4ZQnn2IMSYMGu8VQgKeAGi6ZJMYwNvKJxD22vp8O/1A==" algorithmName="SHA-512" password="CC35"/>
  <autoFilter ref="C132:K1433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administrativní části domova pro seniory - Spáleniště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7. 2. 2022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ROUND((SUM(BE120:BE269)),  2)</f>
        <v>0</v>
      </c>
      <c r="G33" s="39"/>
      <c r="H33" s="39"/>
      <c r="I33" s="156">
        <v>0.20999999999999999</v>
      </c>
      <c r="J33" s="155">
        <f>ROUND(((SUM(BE120:BE269))*I33),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ROUND((SUM(BF120:BF269)),  2)</f>
        <v>0</v>
      </c>
      <c r="G34" s="39"/>
      <c r="H34" s="39"/>
      <c r="I34" s="156">
        <v>0.14999999999999999</v>
      </c>
      <c r="J34" s="155">
        <f>ROUND(((SUM(BF120:BF269))*I34),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ROUND((SUM(BG120:BG269)),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ROUND((SUM(BH120:BH269)),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ROUND((SUM(BI120:BI269)),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administrativní části domova pro seniory - Spáleniště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ZTI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7. 2. 2022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Karlovarský kraj</v>
      </c>
      <c r="G91" s="41"/>
      <c r="H91" s="41"/>
      <c r="I91" s="33" t="s">
        <v>30</v>
      </c>
      <c r="J91" s="37" t="str">
        <f>E21</f>
        <v>ing. Pavel Kodýtek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Sadílek Ladislav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1513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1514</v>
      </c>
      <c r="E99" s="189"/>
      <c r="F99" s="189"/>
      <c r="G99" s="189"/>
      <c r="H99" s="189"/>
      <c r="I99" s="189"/>
      <c r="J99" s="190">
        <f>J144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1515</v>
      </c>
      <c r="E100" s="189"/>
      <c r="F100" s="189"/>
      <c r="G100" s="189"/>
      <c r="H100" s="189"/>
      <c r="I100" s="189"/>
      <c r="J100" s="190">
        <f>J172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Rekonstrukce administrativní části domova pro seniory - Spáleniště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02 - ZTI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Cheb</v>
      </c>
      <c r="G114" s="41"/>
      <c r="H114" s="41"/>
      <c r="I114" s="33" t="s">
        <v>22</v>
      </c>
      <c r="J114" s="80" t="str">
        <f>IF(J12="","",J12)</f>
        <v>7. 2. 2022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Karlovarský kraj</v>
      </c>
      <c r="G116" s="41"/>
      <c r="H116" s="41"/>
      <c r="I116" s="33" t="s">
        <v>30</v>
      </c>
      <c r="J116" s="37" t="str">
        <f>E21</f>
        <v>ing. Pavel Kodýtek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Sadílek Ladislav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128</v>
      </c>
      <c r="D119" s="195" t="s">
        <v>62</v>
      </c>
      <c r="E119" s="195" t="s">
        <v>58</v>
      </c>
      <c r="F119" s="195" t="s">
        <v>59</v>
      </c>
      <c r="G119" s="195" t="s">
        <v>129</v>
      </c>
      <c r="H119" s="195" t="s">
        <v>130</v>
      </c>
      <c r="I119" s="195" t="s">
        <v>131</v>
      </c>
      <c r="J119" s="195" t="s">
        <v>107</v>
      </c>
      <c r="K119" s="196" t="s">
        <v>132</v>
      </c>
      <c r="L119" s="197"/>
      <c r="M119" s="101" t="s">
        <v>1</v>
      </c>
      <c r="N119" s="102" t="s">
        <v>41</v>
      </c>
      <c r="O119" s="102" t="s">
        <v>133</v>
      </c>
      <c r="P119" s="102" t="s">
        <v>134</v>
      </c>
      <c r="Q119" s="102" t="s">
        <v>135</v>
      </c>
      <c r="R119" s="102" t="s">
        <v>136</v>
      </c>
      <c r="S119" s="102" t="s">
        <v>137</v>
      </c>
      <c r="T119" s="103" t="s">
        <v>138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139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0</v>
      </c>
      <c r="S120" s="105"/>
      <c r="T120" s="201">
        <f>T121</f>
        <v>1.3525500000000001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76</v>
      </c>
      <c r="AU120" s="18" t="s">
        <v>109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76</v>
      </c>
      <c r="E121" s="206" t="s">
        <v>627</v>
      </c>
      <c r="F121" s="206" t="s">
        <v>628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P122+P144+P172</f>
        <v>0</v>
      </c>
      <c r="Q121" s="211"/>
      <c r="R121" s="212">
        <f>R122+R144+R172</f>
        <v>0</v>
      </c>
      <c r="S121" s="211"/>
      <c r="T121" s="213">
        <f>T122+T144+T172</f>
        <v>1.3525500000000001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151</v>
      </c>
      <c r="AT121" s="215" t="s">
        <v>76</v>
      </c>
      <c r="AU121" s="215" t="s">
        <v>77</v>
      </c>
      <c r="AY121" s="214" t="s">
        <v>142</v>
      </c>
      <c r="BK121" s="216">
        <f>BK122+BK144+BK172</f>
        <v>0</v>
      </c>
    </row>
    <row r="122" s="12" customFormat="1" ht="22.8" customHeight="1">
      <c r="A122" s="12"/>
      <c r="B122" s="203"/>
      <c r="C122" s="204"/>
      <c r="D122" s="205" t="s">
        <v>76</v>
      </c>
      <c r="E122" s="217" t="s">
        <v>1516</v>
      </c>
      <c r="F122" s="217" t="s">
        <v>1517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SUM(P123:P143)</f>
        <v>0</v>
      </c>
      <c r="Q122" s="211"/>
      <c r="R122" s="212">
        <f>SUM(R123:R143)</f>
        <v>0</v>
      </c>
      <c r="S122" s="211"/>
      <c r="T122" s="213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151</v>
      </c>
      <c r="AT122" s="215" t="s">
        <v>76</v>
      </c>
      <c r="AU122" s="215" t="s">
        <v>85</v>
      </c>
      <c r="AY122" s="214" t="s">
        <v>142</v>
      </c>
      <c r="BK122" s="216">
        <f>SUM(BK123:BK143)</f>
        <v>0</v>
      </c>
    </row>
    <row r="123" s="2" customFormat="1" ht="16.5" customHeight="1">
      <c r="A123" s="39"/>
      <c r="B123" s="40"/>
      <c r="C123" s="219" t="s">
        <v>85</v>
      </c>
      <c r="D123" s="219" t="s">
        <v>145</v>
      </c>
      <c r="E123" s="220" t="s">
        <v>1518</v>
      </c>
      <c r="F123" s="221" t="s">
        <v>1519</v>
      </c>
      <c r="G123" s="222" t="s">
        <v>220</v>
      </c>
      <c r="H123" s="223">
        <v>41.228000000000002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43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242</v>
      </c>
      <c r="AT123" s="230" t="s">
        <v>145</v>
      </c>
      <c r="AU123" s="230" t="s">
        <v>151</v>
      </c>
      <c r="AY123" s="18" t="s">
        <v>142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151</v>
      </c>
      <c r="BK123" s="231">
        <f>ROUND(I123*H123,2)</f>
        <v>0</v>
      </c>
      <c r="BL123" s="18" t="s">
        <v>242</v>
      </c>
      <c r="BM123" s="230" t="s">
        <v>1520</v>
      </c>
    </row>
    <row r="124" s="2" customFormat="1" ht="16.5" customHeight="1">
      <c r="A124" s="39"/>
      <c r="B124" s="40"/>
      <c r="C124" s="219" t="s">
        <v>151</v>
      </c>
      <c r="D124" s="219" t="s">
        <v>145</v>
      </c>
      <c r="E124" s="220" t="s">
        <v>1521</v>
      </c>
      <c r="F124" s="221" t="s">
        <v>1522</v>
      </c>
      <c r="G124" s="222" t="s">
        <v>220</v>
      </c>
      <c r="H124" s="223">
        <v>37.604999999999997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43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242</v>
      </c>
      <c r="AT124" s="230" t="s">
        <v>145</v>
      </c>
      <c r="AU124" s="230" t="s">
        <v>151</v>
      </c>
      <c r="AY124" s="18" t="s">
        <v>142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151</v>
      </c>
      <c r="BK124" s="231">
        <f>ROUND(I124*H124,2)</f>
        <v>0</v>
      </c>
      <c r="BL124" s="18" t="s">
        <v>242</v>
      </c>
      <c r="BM124" s="230" t="s">
        <v>1523</v>
      </c>
    </row>
    <row r="125" s="2" customFormat="1" ht="16.5" customHeight="1">
      <c r="A125" s="39"/>
      <c r="B125" s="40"/>
      <c r="C125" s="219" t="s">
        <v>143</v>
      </c>
      <c r="D125" s="219" t="s">
        <v>145</v>
      </c>
      <c r="E125" s="220" t="s">
        <v>1524</v>
      </c>
      <c r="F125" s="221" t="s">
        <v>1525</v>
      </c>
      <c r="G125" s="222" t="s">
        <v>220</v>
      </c>
      <c r="H125" s="223">
        <v>3.105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43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242</v>
      </c>
      <c r="AT125" s="230" t="s">
        <v>145</v>
      </c>
      <c r="AU125" s="230" t="s">
        <v>151</v>
      </c>
      <c r="AY125" s="18" t="s">
        <v>142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151</v>
      </c>
      <c r="BK125" s="231">
        <f>ROUND(I125*H125,2)</f>
        <v>0</v>
      </c>
      <c r="BL125" s="18" t="s">
        <v>242</v>
      </c>
      <c r="BM125" s="230" t="s">
        <v>1526</v>
      </c>
    </row>
    <row r="126" s="2" customFormat="1" ht="16.5" customHeight="1">
      <c r="A126" s="39"/>
      <c r="B126" s="40"/>
      <c r="C126" s="219" t="s">
        <v>150</v>
      </c>
      <c r="D126" s="219" t="s">
        <v>145</v>
      </c>
      <c r="E126" s="220" t="s">
        <v>1527</v>
      </c>
      <c r="F126" s="221" t="s">
        <v>1528</v>
      </c>
      <c r="G126" s="222" t="s">
        <v>220</v>
      </c>
      <c r="H126" s="223">
        <v>37.835000000000001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43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242</v>
      </c>
      <c r="AT126" s="230" t="s">
        <v>145</v>
      </c>
      <c r="AU126" s="230" t="s">
        <v>151</v>
      </c>
      <c r="AY126" s="18" t="s">
        <v>142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151</v>
      </c>
      <c r="BK126" s="231">
        <f>ROUND(I126*H126,2)</f>
        <v>0</v>
      </c>
      <c r="BL126" s="18" t="s">
        <v>242</v>
      </c>
      <c r="BM126" s="230" t="s">
        <v>1529</v>
      </c>
    </row>
    <row r="127" s="2" customFormat="1" ht="16.5" customHeight="1">
      <c r="A127" s="39"/>
      <c r="B127" s="40"/>
      <c r="C127" s="219" t="s">
        <v>172</v>
      </c>
      <c r="D127" s="219" t="s">
        <v>145</v>
      </c>
      <c r="E127" s="220" t="s">
        <v>1530</v>
      </c>
      <c r="F127" s="221" t="s">
        <v>1531</v>
      </c>
      <c r="G127" s="222" t="s">
        <v>220</v>
      </c>
      <c r="H127" s="223">
        <v>84.525000000000006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242</v>
      </c>
      <c r="AT127" s="230" t="s">
        <v>145</v>
      </c>
      <c r="AU127" s="230" t="s">
        <v>151</v>
      </c>
      <c r="AY127" s="18" t="s">
        <v>142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151</v>
      </c>
      <c r="BK127" s="231">
        <f>ROUND(I127*H127,2)</f>
        <v>0</v>
      </c>
      <c r="BL127" s="18" t="s">
        <v>242</v>
      </c>
      <c r="BM127" s="230" t="s">
        <v>1532</v>
      </c>
    </row>
    <row r="128" s="2" customFormat="1" ht="16.5" customHeight="1">
      <c r="A128" s="39"/>
      <c r="B128" s="40"/>
      <c r="C128" s="219" t="s">
        <v>164</v>
      </c>
      <c r="D128" s="219" t="s">
        <v>145</v>
      </c>
      <c r="E128" s="220" t="s">
        <v>1533</v>
      </c>
      <c r="F128" s="221" t="s">
        <v>1534</v>
      </c>
      <c r="G128" s="222" t="s">
        <v>220</v>
      </c>
      <c r="H128" s="223">
        <v>4.5999999999999996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242</v>
      </c>
      <c r="AT128" s="230" t="s">
        <v>145</v>
      </c>
      <c r="AU128" s="230" t="s">
        <v>151</v>
      </c>
      <c r="AY128" s="18" t="s">
        <v>142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151</v>
      </c>
      <c r="BK128" s="231">
        <f>ROUND(I128*H128,2)</f>
        <v>0</v>
      </c>
      <c r="BL128" s="18" t="s">
        <v>242</v>
      </c>
      <c r="BM128" s="230" t="s">
        <v>1535</v>
      </c>
    </row>
    <row r="129" s="2" customFormat="1" ht="16.5" customHeight="1">
      <c r="A129" s="39"/>
      <c r="B129" s="40"/>
      <c r="C129" s="219" t="s">
        <v>180</v>
      </c>
      <c r="D129" s="219" t="s">
        <v>145</v>
      </c>
      <c r="E129" s="220" t="s">
        <v>1536</v>
      </c>
      <c r="F129" s="221" t="s">
        <v>1537</v>
      </c>
      <c r="G129" s="222" t="s">
        <v>220</v>
      </c>
      <c r="H129" s="223">
        <v>14.720000000000001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242</v>
      </c>
      <c r="AT129" s="230" t="s">
        <v>145</v>
      </c>
      <c r="AU129" s="230" t="s">
        <v>151</v>
      </c>
      <c r="AY129" s="18" t="s">
        <v>142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151</v>
      </c>
      <c r="BK129" s="231">
        <f>ROUND(I129*H129,2)</f>
        <v>0</v>
      </c>
      <c r="BL129" s="18" t="s">
        <v>242</v>
      </c>
      <c r="BM129" s="230" t="s">
        <v>1538</v>
      </c>
    </row>
    <row r="130" s="2" customFormat="1" ht="24.15" customHeight="1">
      <c r="A130" s="39"/>
      <c r="B130" s="40"/>
      <c r="C130" s="219" t="s">
        <v>191</v>
      </c>
      <c r="D130" s="219" t="s">
        <v>145</v>
      </c>
      <c r="E130" s="220" t="s">
        <v>1539</v>
      </c>
      <c r="F130" s="221" t="s">
        <v>1540</v>
      </c>
      <c r="G130" s="222" t="s">
        <v>220</v>
      </c>
      <c r="H130" s="223">
        <v>56.579999999999998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43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242</v>
      </c>
      <c r="AT130" s="230" t="s">
        <v>145</v>
      </c>
      <c r="AU130" s="230" t="s">
        <v>151</v>
      </c>
      <c r="AY130" s="18" t="s">
        <v>142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151</v>
      </c>
      <c r="BK130" s="231">
        <f>ROUND(I130*H130,2)</f>
        <v>0</v>
      </c>
      <c r="BL130" s="18" t="s">
        <v>242</v>
      </c>
      <c r="BM130" s="230" t="s">
        <v>1541</v>
      </c>
    </row>
    <row r="131" s="2" customFormat="1" ht="16.5" customHeight="1">
      <c r="A131" s="39"/>
      <c r="B131" s="40"/>
      <c r="C131" s="219" t="s">
        <v>197</v>
      </c>
      <c r="D131" s="219" t="s">
        <v>145</v>
      </c>
      <c r="E131" s="220" t="s">
        <v>1542</v>
      </c>
      <c r="F131" s="221" t="s">
        <v>1543</v>
      </c>
      <c r="G131" s="222" t="s">
        <v>220</v>
      </c>
      <c r="H131" s="223">
        <v>11.039999999999999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242</v>
      </c>
      <c r="AT131" s="230" t="s">
        <v>145</v>
      </c>
      <c r="AU131" s="230" t="s">
        <v>151</v>
      </c>
      <c r="AY131" s="18" t="s">
        <v>142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151</v>
      </c>
      <c r="BK131" s="231">
        <f>ROUND(I131*H131,2)</f>
        <v>0</v>
      </c>
      <c r="BL131" s="18" t="s">
        <v>242</v>
      </c>
      <c r="BM131" s="230" t="s">
        <v>1544</v>
      </c>
    </row>
    <row r="132" s="2" customFormat="1" ht="16.5" customHeight="1">
      <c r="A132" s="39"/>
      <c r="B132" s="40"/>
      <c r="C132" s="219" t="s">
        <v>202</v>
      </c>
      <c r="D132" s="219" t="s">
        <v>145</v>
      </c>
      <c r="E132" s="220" t="s">
        <v>1545</v>
      </c>
      <c r="F132" s="221" t="s">
        <v>1546</v>
      </c>
      <c r="G132" s="222" t="s">
        <v>220</v>
      </c>
      <c r="H132" s="223">
        <v>74.433999999999998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242</v>
      </c>
      <c r="AT132" s="230" t="s">
        <v>145</v>
      </c>
      <c r="AU132" s="230" t="s">
        <v>151</v>
      </c>
      <c r="AY132" s="18" t="s">
        <v>142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151</v>
      </c>
      <c r="BK132" s="231">
        <f>ROUND(I132*H132,2)</f>
        <v>0</v>
      </c>
      <c r="BL132" s="18" t="s">
        <v>242</v>
      </c>
      <c r="BM132" s="230" t="s">
        <v>1547</v>
      </c>
    </row>
    <row r="133" s="2" customFormat="1" ht="16.5" customHeight="1">
      <c r="A133" s="39"/>
      <c r="B133" s="40"/>
      <c r="C133" s="219" t="s">
        <v>212</v>
      </c>
      <c r="D133" s="219" t="s">
        <v>145</v>
      </c>
      <c r="E133" s="220" t="s">
        <v>1548</v>
      </c>
      <c r="F133" s="221" t="s">
        <v>1549</v>
      </c>
      <c r="G133" s="222" t="s">
        <v>161</v>
      </c>
      <c r="H133" s="223">
        <v>4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43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242</v>
      </c>
      <c r="AT133" s="230" t="s">
        <v>145</v>
      </c>
      <c r="AU133" s="230" t="s">
        <v>151</v>
      </c>
      <c r="AY133" s="18" t="s">
        <v>142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151</v>
      </c>
      <c r="BK133" s="231">
        <f>ROUND(I133*H133,2)</f>
        <v>0</v>
      </c>
      <c r="BL133" s="18" t="s">
        <v>242</v>
      </c>
      <c r="BM133" s="230" t="s">
        <v>1550</v>
      </c>
    </row>
    <row r="134" s="2" customFormat="1" ht="16.5" customHeight="1">
      <c r="A134" s="39"/>
      <c r="B134" s="40"/>
      <c r="C134" s="219" t="s">
        <v>217</v>
      </c>
      <c r="D134" s="219" t="s">
        <v>145</v>
      </c>
      <c r="E134" s="220" t="s">
        <v>1551</v>
      </c>
      <c r="F134" s="221" t="s">
        <v>1552</v>
      </c>
      <c r="G134" s="222" t="s">
        <v>161</v>
      </c>
      <c r="H134" s="223">
        <v>12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242</v>
      </c>
      <c r="AT134" s="230" t="s">
        <v>145</v>
      </c>
      <c r="AU134" s="230" t="s">
        <v>151</v>
      </c>
      <c r="AY134" s="18" t="s">
        <v>142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151</v>
      </c>
      <c r="BK134" s="231">
        <f>ROUND(I134*H134,2)</f>
        <v>0</v>
      </c>
      <c r="BL134" s="18" t="s">
        <v>242</v>
      </c>
      <c r="BM134" s="230" t="s">
        <v>1553</v>
      </c>
    </row>
    <row r="135" s="2" customFormat="1" ht="16.5" customHeight="1">
      <c r="A135" s="39"/>
      <c r="B135" s="40"/>
      <c r="C135" s="219" t="s">
        <v>225</v>
      </c>
      <c r="D135" s="219" t="s">
        <v>145</v>
      </c>
      <c r="E135" s="220" t="s">
        <v>1554</v>
      </c>
      <c r="F135" s="221" t="s">
        <v>1555</v>
      </c>
      <c r="G135" s="222" t="s">
        <v>161</v>
      </c>
      <c r="H135" s="223">
        <v>2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43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242</v>
      </c>
      <c r="AT135" s="230" t="s">
        <v>145</v>
      </c>
      <c r="AU135" s="230" t="s">
        <v>151</v>
      </c>
      <c r="AY135" s="18" t="s">
        <v>142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151</v>
      </c>
      <c r="BK135" s="231">
        <f>ROUND(I135*H135,2)</f>
        <v>0</v>
      </c>
      <c r="BL135" s="18" t="s">
        <v>242</v>
      </c>
      <c r="BM135" s="230" t="s">
        <v>1556</v>
      </c>
    </row>
    <row r="136" s="2" customFormat="1" ht="16.5" customHeight="1">
      <c r="A136" s="39"/>
      <c r="B136" s="40"/>
      <c r="C136" s="219" t="s">
        <v>230</v>
      </c>
      <c r="D136" s="219" t="s">
        <v>145</v>
      </c>
      <c r="E136" s="220" t="s">
        <v>1557</v>
      </c>
      <c r="F136" s="221" t="s">
        <v>1558</v>
      </c>
      <c r="G136" s="222" t="s">
        <v>161</v>
      </c>
      <c r="H136" s="223">
        <v>25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242</v>
      </c>
      <c r="AT136" s="230" t="s">
        <v>145</v>
      </c>
      <c r="AU136" s="230" t="s">
        <v>151</v>
      </c>
      <c r="AY136" s="18" t="s">
        <v>142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151</v>
      </c>
      <c r="BK136" s="231">
        <f>ROUND(I136*H136,2)</f>
        <v>0</v>
      </c>
      <c r="BL136" s="18" t="s">
        <v>242</v>
      </c>
      <c r="BM136" s="230" t="s">
        <v>1559</v>
      </c>
    </row>
    <row r="137" s="2" customFormat="1" ht="16.5" customHeight="1">
      <c r="A137" s="39"/>
      <c r="B137" s="40"/>
      <c r="C137" s="219" t="s">
        <v>8</v>
      </c>
      <c r="D137" s="219" t="s">
        <v>145</v>
      </c>
      <c r="E137" s="220" t="s">
        <v>1560</v>
      </c>
      <c r="F137" s="221" t="s">
        <v>1561</v>
      </c>
      <c r="G137" s="222" t="s">
        <v>161</v>
      </c>
      <c r="H137" s="223">
        <v>8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242</v>
      </c>
      <c r="AT137" s="230" t="s">
        <v>145</v>
      </c>
      <c r="AU137" s="230" t="s">
        <v>151</v>
      </c>
      <c r="AY137" s="18" t="s">
        <v>142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151</v>
      </c>
      <c r="BK137" s="231">
        <f>ROUND(I137*H137,2)</f>
        <v>0</v>
      </c>
      <c r="BL137" s="18" t="s">
        <v>242</v>
      </c>
      <c r="BM137" s="230" t="s">
        <v>1562</v>
      </c>
    </row>
    <row r="138" s="2" customFormat="1" ht="16.5" customHeight="1">
      <c r="A138" s="39"/>
      <c r="B138" s="40"/>
      <c r="C138" s="219" t="s">
        <v>242</v>
      </c>
      <c r="D138" s="219" t="s">
        <v>145</v>
      </c>
      <c r="E138" s="220" t="s">
        <v>1563</v>
      </c>
      <c r="F138" s="221" t="s">
        <v>1564</v>
      </c>
      <c r="G138" s="222" t="s">
        <v>220</v>
      </c>
      <c r="H138" s="223">
        <v>85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242</v>
      </c>
      <c r="AT138" s="230" t="s">
        <v>145</v>
      </c>
      <c r="AU138" s="230" t="s">
        <v>151</v>
      </c>
      <c r="AY138" s="18" t="s">
        <v>142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151</v>
      </c>
      <c r="BK138" s="231">
        <f>ROUND(I138*H138,2)</f>
        <v>0</v>
      </c>
      <c r="BL138" s="18" t="s">
        <v>242</v>
      </c>
      <c r="BM138" s="230" t="s">
        <v>1565</v>
      </c>
    </row>
    <row r="139" s="2" customFormat="1" ht="16.5" customHeight="1">
      <c r="A139" s="39"/>
      <c r="B139" s="40"/>
      <c r="C139" s="219" t="s">
        <v>251</v>
      </c>
      <c r="D139" s="219" t="s">
        <v>145</v>
      </c>
      <c r="E139" s="220" t="s">
        <v>1566</v>
      </c>
      <c r="F139" s="221" t="s">
        <v>1567</v>
      </c>
      <c r="G139" s="222" t="s">
        <v>220</v>
      </c>
      <c r="H139" s="223">
        <v>120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43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242</v>
      </c>
      <c r="AT139" s="230" t="s">
        <v>145</v>
      </c>
      <c r="AU139" s="230" t="s">
        <v>151</v>
      </c>
      <c r="AY139" s="18" t="s">
        <v>142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151</v>
      </c>
      <c r="BK139" s="231">
        <f>ROUND(I139*H139,2)</f>
        <v>0</v>
      </c>
      <c r="BL139" s="18" t="s">
        <v>242</v>
      </c>
      <c r="BM139" s="230" t="s">
        <v>1568</v>
      </c>
    </row>
    <row r="140" s="2" customFormat="1" ht="24.15" customHeight="1">
      <c r="A140" s="39"/>
      <c r="B140" s="40"/>
      <c r="C140" s="219" t="s">
        <v>262</v>
      </c>
      <c r="D140" s="219" t="s">
        <v>145</v>
      </c>
      <c r="E140" s="220" t="s">
        <v>1569</v>
      </c>
      <c r="F140" s="221" t="s">
        <v>1570</v>
      </c>
      <c r="G140" s="222" t="s">
        <v>1571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242</v>
      </c>
      <c r="AT140" s="230" t="s">
        <v>145</v>
      </c>
      <c r="AU140" s="230" t="s">
        <v>151</v>
      </c>
      <c r="AY140" s="18" t="s">
        <v>142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151</v>
      </c>
      <c r="BK140" s="231">
        <f>ROUND(I140*H140,2)</f>
        <v>0</v>
      </c>
      <c r="BL140" s="18" t="s">
        <v>242</v>
      </c>
      <c r="BM140" s="230" t="s">
        <v>1572</v>
      </c>
    </row>
    <row r="141" s="2" customFormat="1" ht="16.5" customHeight="1">
      <c r="A141" s="39"/>
      <c r="B141" s="40"/>
      <c r="C141" s="219" t="s">
        <v>266</v>
      </c>
      <c r="D141" s="219" t="s">
        <v>145</v>
      </c>
      <c r="E141" s="220" t="s">
        <v>1573</v>
      </c>
      <c r="F141" s="221" t="s">
        <v>1574</v>
      </c>
      <c r="G141" s="222" t="s">
        <v>1571</v>
      </c>
      <c r="H141" s="223">
        <v>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43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242</v>
      </c>
      <c r="AT141" s="230" t="s">
        <v>145</v>
      </c>
      <c r="AU141" s="230" t="s">
        <v>151</v>
      </c>
      <c r="AY141" s="18" t="s">
        <v>142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151</v>
      </c>
      <c r="BK141" s="231">
        <f>ROUND(I141*H141,2)</f>
        <v>0</v>
      </c>
      <c r="BL141" s="18" t="s">
        <v>242</v>
      </c>
      <c r="BM141" s="230" t="s">
        <v>1575</v>
      </c>
    </row>
    <row r="142" s="2" customFormat="1" ht="16.5" customHeight="1">
      <c r="A142" s="39"/>
      <c r="B142" s="40"/>
      <c r="C142" s="219" t="s">
        <v>270</v>
      </c>
      <c r="D142" s="219" t="s">
        <v>145</v>
      </c>
      <c r="E142" s="220" t="s">
        <v>1576</v>
      </c>
      <c r="F142" s="221" t="s">
        <v>1577</v>
      </c>
      <c r="G142" s="222" t="s">
        <v>1571</v>
      </c>
      <c r="H142" s="223">
        <v>1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242</v>
      </c>
      <c r="AT142" s="230" t="s">
        <v>145</v>
      </c>
      <c r="AU142" s="230" t="s">
        <v>151</v>
      </c>
      <c r="AY142" s="18" t="s">
        <v>142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151</v>
      </c>
      <c r="BK142" s="231">
        <f>ROUND(I142*H142,2)</f>
        <v>0</v>
      </c>
      <c r="BL142" s="18" t="s">
        <v>242</v>
      </c>
      <c r="BM142" s="230" t="s">
        <v>1578</v>
      </c>
    </row>
    <row r="143" s="2" customFormat="1" ht="21.75" customHeight="1">
      <c r="A143" s="39"/>
      <c r="B143" s="40"/>
      <c r="C143" s="219" t="s">
        <v>7</v>
      </c>
      <c r="D143" s="219" t="s">
        <v>145</v>
      </c>
      <c r="E143" s="220" t="s">
        <v>1579</v>
      </c>
      <c r="F143" s="221" t="s">
        <v>1580</v>
      </c>
      <c r="G143" s="222" t="s">
        <v>183</v>
      </c>
      <c r="H143" s="223">
        <v>0.25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43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242</v>
      </c>
      <c r="AT143" s="230" t="s">
        <v>145</v>
      </c>
      <c r="AU143" s="230" t="s">
        <v>151</v>
      </c>
      <c r="AY143" s="18" t="s">
        <v>142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151</v>
      </c>
      <c r="BK143" s="231">
        <f>ROUND(I143*H143,2)</f>
        <v>0</v>
      </c>
      <c r="BL143" s="18" t="s">
        <v>242</v>
      </c>
      <c r="BM143" s="230" t="s">
        <v>1581</v>
      </c>
    </row>
    <row r="144" s="12" customFormat="1" ht="22.8" customHeight="1">
      <c r="A144" s="12"/>
      <c r="B144" s="203"/>
      <c r="C144" s="204"/>
      <c r="D144" s="205" t="s">
        <v>76</v>
      </c>
      <c r="E144" s="217" t="s">
        <v>1582</v>
      </c>
      <c r="F144" s="217" t="s">
        <v>1583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SUM(P145:P171)</f>
        <v>0</v>
      </c>
      <c r="Q144" s="211"/>
      <c r="R144" s="212">
        <f>SUM(R145:R171)</f>
        <v>0</v>
      </c>
      <c r="S144" s="211"/>
      <c r="T144" s="213">
        <f>SUM(T145:T171)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151</v>
      </c>
      <c r="AT144" s="215" t="s">
        <v>76</v>
      </c>
      <c r="AU144" s="215" t="s">
        <v>85</v>
      </c>
      <c r="AY144" s="214" t="s">
        <v>142</v>
      </c>
      <c r="BK144" s="216">
        <f>SUM(BK145:BK171)</f>
        <v>0</v>
      </c>
    </row>
    <row r="145" s="2" customFormat="1" ht="16.5" customHeight="1">
      <c r="A145" s="39"/>
      <c r="B145" s="40"/>
      <c r="C145" s="219" t="s">
        <v>291</v>
      </c>
      <c r="D145" s="219" t="s">
        <v>145</v>
      </c>
      <c r="E145" s="220" t="s">
        <v>1584</v>
      </c>
      <c r="F145" s="221" t="s">
        <v>1585</v>
      </c>
      <c r="G145" s="222" t="s">
        <v>220</v>
      </c>
      <c r="H145" s="223">
        <v>380.125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242</v>
      </c>
      <c r="AT145" s="230" t="s">
        <v>145</v>
      </c>
      <c r="AU145" s="230" t="s">
        <v>151</v>
      </c>
      <c r="AY145" s="18" t="s">
        <v>142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151</v>
      </c>
      <c r="BK145" s="231">
        <f>ROUND(I145*H145,2)</f>
        <v>0</v>
      </c>
      <c r="BL145" s="18" t="s">
        <v>242</v>
      </c>
      <c r="BM145" s="230" t="s">
        <v>1586</v>
      </c>
    </row>
    <row r="146" s="2" customFormat="1" ht="16.5" customHeight="1">
      <c r="A146" s="39"/>
      <c r="B146" s="40"/>
      <c r="C146" s="219" t="s">
        <v>295</v>
      </c>
      <c r="D146" s="219" t="s">
        <v>145</v>
      </c>
      <c r="E146" s="220" t="s">
        <v>1587</v>
      </c>
      <c r="F146" s="221" t="s">
        <v>1588</v>
      </c>
      <c r="G146" s="222" t="s">
        <v>220</v>
      </c>
      <c r="H146" s="223">
        <v>146.5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242</v>
      </c>
      <c r="AT146" s="230" t="s">
        <v>145</v>
      </c>
      <c r="AU146" s="230" t="s">
        <v>151</v>
      </c>
      <c r="AY146" s="18" t="s">
        <v>142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151</v>
      </c>
      <c r="BK146" s="231">
        <f>ROUND(I146*H146,2)</f>
        <v>0</v>
      </c>
      <c r="BL146" s="18" t="s">
        <v>242</v>
      </c>
      <c r="BM146" s="230" t="s">
        <v>1589</v>
      </c>
    </row>
    <row r="147" s="2" customFormat="1" ht="16.5" customHeight="1">
      <c r="A147" s="39"/>
      <c r="B147" s="40"/>
      <c r="C147" s="219" t="s">
        <v>301</v>
      </c>
      <c r="D147" s="219" t="s">
        <v>145</v>
      </c>
      <c r="E147" s="220" t="s">
        <v>1590</v>
      </c>
      <c r="F147" s="221" t="s">
        <v>1591</v>
      </c>
      <c r="G147" s="222" t="s">
        <v>220</v>
      </c>
      <c r="H147" s="223">
        <v>41.375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242</v>
      </c>
      <c r="AT147" s="230" t="s">
        <v>145</v>
      </c>
      <c r="AU147" s="230" t="s">
        <v>151</v>
      </c>
      <c r="AY147" s="18" t="s">
        <v>142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151</v>
      </c>
      <c r="BK147" s="231">
        <f>ROUND(I147*H147,2)</f>
        <v>0</v>
      </c>
      <c r="BL147" s="18" t="s">
        <v>242</v>
      </c>
      <c r="BM147" s="230" t="s">
        <v>1592</v>
      </c>
    </row>
    <row r="148" s="2" customFormat="1" ht="16.5" customHeight="1">
      <c r="A148" s="39"/>
      <c r="B148" s="40"/>
      <c r="C148" s="219" t="s">
        <v>367</v>
      </c>
      <c r="D148" s="219" t="s">
        <v>145</v>
      </c>
      <c r="E148" s="220" t="s">
        <v>1593</v>
      </c>
      <c r="F148" s="221" t="s">
        <v>1594</v>
      </c>
      <c r="G148" s="222" t="s">
        <v>220</v>
      </c>
      <c r="H148" s="223">
        <v>6.25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242</v>
      </c>
      <c r="AT148" s="230" t="s">
        <v>145</v>
      </c>
      <c r="AU148" s="230" t="s">
        <v>151</v>
      </c>
      <c r="AY148" s="18" t="s">
        <v>142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151</v>
      </c>
      <c r="BK148" s="231">
        <f>ROUND(I148*H148,2)</f>
        <v>0</v>
      </c>
      <c r="BL148" s="18" t="s">
        <v>242</v>
      </c>
      <c r="BM148" s="230" t="s">
        <v>1595</v>
      </c>
    </row>
    <row r="149" s="2" customFormat="1" ht="16.5" customHeight="1">
      <c r="A149" s="39"/>
      <c r="B149" s="40"/>
      <c r="C149" s="219" t="s">
        <v>377</v>
      </c>
      <c r="D149" s="219" t="s">
        <v>145</v>
      </c>
      <c r="E149" s="220" t="s">
        <v>1596</v>
      </c>
      <c r="F149" s="221" t="s">
        <v>1597</v>
      </c>
      <c r="G149" s="222" t="s">
        <v>220</v>
      </c>
      <c r="H149" s="223">
        <v>12.5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242</v>
      </c>
      <c r="AT149" s="230" t="s">
        <v>145</v>
      </c>
      <c r="AU149" s="230" t="s">
        <v>151</v>
      </c>
      <c r="AY149" s="18" t="s">
        <v>142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151</v>
      </c>
      <c r="BK149" s="231">
        <f>ROUND(I149*H149,2)</f>
        <v>0</v>
      </c>
      <c r="BL149" s="18" t="s">
        <v>242</v>
      </c>
      <c r="BM149" s="230" t="s">
        <v>1598</v>
      </c>
    </row>
    <row r="150" s="2" customFormat="1" ht="16.5" customHeight="1">
      <c r="A150" s="39"/>
      <c r="B150" s="40"/>
      <c r="C150" s="219" t="s">
        <v>383</v>
      </c>
      <c r="D150" s="219" t="s">
        <v>145</v>
      </c>
      <c r="E150" s="220" t="s">
        <v>1599</v>
      </c>
      <c r="F150" s="221" t="s">
        <v>1600</v>
      </c>
      <c r="G150" s="222" t="s">
        <v>220</v>
      </c>
      <c r="H150" s="223">
        <v>19.125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242</v>
      </c>
      <c r="AT150" s="230" t="s">
        <v>145</v>
      </c>
      <c r="AU150" s="230" t="s">
        <v>151</v>
      </c>
      <c r="AY150" s="18" t="s">
        <v>142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151</v>
      </c>
      <c r="BK150" s="231">
        <f>ROUND(I150*H150,2)</f>
        <v>0</v>
      </c>
      <c r="BL150" s="18" t="s">
        <v>242</v>
      </c>
      <c r="BM150" s="230" t="s">
        <v>1601</v>
      </c>
    </row>
    <row r="151" s="2" customFormat="1" ht="33" customHeight="1">
      <c r="A151" s="39"/>
      <c r="B151" s="40"/>
      <c r="C151" s="219" t="s">
        <v>389</v>
      </c>
      <c r="D151" s="219" t="s">
        <v>145</v>
      </c>
      <c r="E151" s="220" t="s">
        <v>1602</v>
      </c>
      <c r="F151" s="221" t="s">
        <v>1603</v>
      </c>
      <c r="G151" s="222" t="s">
        <v>220</v>
      </c>
      <c r="H151" s="223">
        <v>340.80000000000001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242</v>
      </c>
      <c r="AT151" s="230" t="s">
        <v>145</v>
      </c>
      <c r="AU151" s="230" t="s">
        <v>151</v>
      </c>
      <c r="AY151" s="18" t="s">
        <v>142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151</v>
      </c>
      <c r="BK151" s="231">
        <f>ROUND(I151*H151,2)</f>
        <v>0</v>
      </c>
      <c r="BL151" s="18" t="s">
        <v>242</v>
      </c>
      <c r="BM151" s="230" t="s">
        <v>1604</v>
      </c>
    </row>
    <row r="152" s="2" customFormat="1" ht="37.8" customHeight="1">
      <c r="A152" s="39"/>
      <c r="B152" s="40"/>
      <c r="C152" s="219" t="s">
        <v>394</v>
      </c>
      <c r="D152" s="219" t="s">
        <v>145</v>
      </c>
      <c r="E152" s="220" t="s">
        <v>1605</v>
      </c>
      <c r="F152" s="221" t="s">
        <v>1606</v>
      </c>
      <c r="G152" s="222" t="s">
        <v>220</v>
      </c>
      <c r="H152" s="223">
        <v>227.19999999999999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43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242</v>
      </c>
      <c r="AT152" s="230" t="s">
        <v>145</v>
      </c>
      <c r="AU152" s="230" t="s">
        <v>151</v>
      </c>
      <c r="AY152" s="18" t="s">
        <v>142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151</v>
      </c>
      <c r="BK152" s="231">
        <f>ROUND(I152*H152,2)</f>
        <v>0</v>
      </c>
      <c r="BL152" s="18" t="s">
        <v>242</v>
      </c>
      <c r="BM152" s="230" t="s">
        <v>1607</v>
      </c>
    </row>
    <row r="153" s="2" customFormat="1" ht="24.15" customHeight="1">
      <c r="A153" s="39"/>
      <c r="B153" s="40"/>
      <c r="C153" s="219" t="s">
        <v>399</v>
      </c>
      <c r="D153" s="219" t="s">
        <v>145</v>
      </c>
      <c r="E153" s="220" t="s">
        <v>1608</v>
      </c>
      <c r="F153" s="221" t="s">
        <v>1609</v>
      </c>
      <c r="G153" s="222" t="s">
        <v>220</v>
      </c>
      <c r="H153" s="223">
        <v>26.513000000000002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242</v>
      </c>
      <c r="AT153" s="230" t="s">
        <v>145</v>
      </c>
      <c r="AU153" s="230" t="s">
        <v>151</v>
      </c>
      <c r="AY153" s="18" t="s">
        <v>142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151</v>
      </c>
      <c r="BK153" s="231">
        <f>ROUND(I153*H153,2)</f>
        <v>0</v>
      </c>
      <c r="BL153" s="18" t="s">
        <v>242</v>
      </c>
      <c r="BM153" s="230" t="s">
        <v>1610</v>
      </c>
    </row>
    <row r="154" s="2" customFormat="1" ht="37.8" customHeight="1">
      <c r="A154" s="39"/>
      <c r="B154" s="40"/>
      <c r="C154" s="219" t="s">
        <v>404</v>
      </c>
      <c r="D154" s="219" t="s">
        <v>145</v>
      </c>
      <c r="E154" s="220" t="s">
        <v>1611</v>
      </c>
      <c r="F154" s="221" t="s">
        <v>1612</v>
      </c>
      <c r="G154" s="222" t="s">
        <v>220</v>
      </c>
      <c r="H154" s="223">
        <v>11.363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43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242</v>
      </c>
      <c r="AT154" s="230" t="s">
        <v>145</v>
      </c>
      <c r="AU154" s="230" t="s">
        <v>151</v>
      </c>
      <c r="AY154" s="18" t="s">
        <v>142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151</v>
      </c>
      <c r="BK154" s="231">
        <f>ROUND(I154*H154,2)</f>
        <v>0</v>
      </c>
      <c r="BL154" s="18" t="s">
        <v>242</v>
      </c>
      <c r="BM154" s="230" t="s">
        <v>1613</v>
      </c>
    </row>
    <row r="155" s="2" customFormat="1" ht="16.5" customHeight="1">
      <c r="A155" s="39"/>
      <c r="B155" s="40"/>
      <c r="C155" s="219" t="s">
        <v>408</v>
      </c>
      <c r="D155" s="219" t="s">
        <v>145</v>
      </c>
      <c r="E155" s="220" t="s">
        <v>1614</v>
      </c>
      <c r="F155" s="221" t="s">
        <v>1615</v>
      </c>
      <c r="G155" s="222" t="s">
        <v>161</v>
      </c>
      <c r="H155" s="223">
        <v>20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43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242</v>
      </c>
      <c r="AT155" s="230" t="s">
        <v>145</v>
      </c>
      <c r="AU155" s="230" t="s">
        <v>151</v>
      </c>
      <c r="AY155" s="18" t="s">
        <v>142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151</v>
      </c>
      <c r="BK155" s="231">
        <f>ROUND(I155*H155,2)</f>
        <v>0</v>
      </c>
      <c r="BL155" s="18" t="s">
        <v>242</v>
      </c>
      <c r="BM155" s="230" t="s">
        <v>1616</v>
      </c>
    </row>
    <row r="156" s="2" customFormat="1" ht="16.5" customHeight="1">
      <c r="A156" s="39"/>
      <c r="B156" s="40"/>
      <c r="C156" s="219" t="s">
        <v>416</v>
      </c>
      <c r="D156" s="219" t="s">
        <v>145</v>
      </c>
      <c r="E156" s="220" t="s">
        <v>1617</v>
      </c>
      <c r="F156" s="221" t="s">
        <v>1618</v>
      </c>
      <c r="G156" s="222" t="s">
        <v>161</v>
      </c>
      <c r="H156" s="223">
        <v>8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242</v>
      </c>
      <c r="AT156" s="230" t="s">
        <v>145</v>
      </c>
      <c r="AU156" s="230" t="s">
        <v>151</v>
      </c>
      <c r="AY156" s="18" t="s">
        <v>142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151</v>
      </c>
      <c r="BK156" s="231">
        <f>ROUND(I156*H156,2)</f>
        <v>0</v>
      </c>
      <c r="BL156" s="18" t="s">
        <v>242</v>
      </c>
      <c r="BM156" s="230" t="s">
        <v>1619</v>
      </c>
    </row>
    <row r="157" s="2" customFormat="1" ht="16.5" customHeight="1">
      <c r="A157" s="39"/>
      <c r="B157" s="40"/>
      <c r="C157" s="219" t="s">
        <v>422</v>
      </c>
      <c r="D157" s="219" t="s">
        <v>145</v>
      </c>
      <c r="E157" s="220" t="s">
        <v>1620</v>
      </c>
      <c r="F157" s="221" t="s">
        <v>1621</v>
      </c>
      <c r="G157" s="222" t="s">
        <v>161</v>
      </c>
      <c r="H157" s="223">
        <v>2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43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242</v>
      </c>
      <c r="AT157" s="230" t="s">
        <v>145</v>
      </c>
      <c r="AU157" s="230" t="s">
        <v>151</v>
      </c>
      <c r="AY157" s="18" t="s">
        <v>142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151</v>
      </c>
      <c r="BK157" s="231">
        <f>ROUND(I157*H157,2)</f>
        <v>0</v>
      </c>
      <c r="BL157" s="18" t="s">
        <v>242</v>
      </c>
      <c r="BM157" s="230" t="s">
        <v>1622</v>
      </c>
    </row>
    <row r="158" s="2" customFormat="1" ht="16.5" customHeight="1">
      <c r="A158" s="39"/>
      <c r="B158" s="40"/>
      <c r="C158" s="219" t="s">
        <v>427</v>
      </c>
      <c r="D158" s="219" t="s">
        <v>145</v>
      </c>
      <c r="E158" s="220" t="s">
        <v>1623</v>
      </c>
      <c r="F158" s="221" t="s">
        <v>1624</v>
      </c>
      <c r="G158" s="222" t="s">
        <v>161</v>
      </c>
      <c r="H158" s="223">
        <v>66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43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242</v>
      </c>
      <c r="AT158" s="230" t="s">
        <v>145</v>
      </c>
      <c r="AU158" s="230" t="s">
        <v>151</v>
      </c>
      <c r="AY158" s="18" t="s">
        <v>142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151</v>
      </c>
      <c r="BK158" s="231">
        <f>ROUND(I158*H158,2)</f>
        <v>0</v>
      </c>
      <c r="BL158" s="18" t="s">
        <v>242</v>
      </c>
      <c r="BM158" s="230" t="s">
        <v>1625</v>
      </c>
    </row>
    <row r="159" s="2" customFormat="1" ht="16.5" customHeight="1">
      <c r="A159" s="39"/>
      <c r="B159" s="40"/>
      <c r="C159" s="219" t="s">
        <v>431</v>
      </c>
      <c r="D159" s="219" t="s">
        <v>145</v>
      </c>
      <c r="E159" s="220" t="s">
        <v>1626</v>
      </c>
      <c r="F159" s="221" t="s">
        <v>1627</v>
      </c>
      <c r="G159" s="222" t="s">
        <v>161</v>
      </c>
      <c r="H159" s="223">
        <v>50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43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242</v>
      </c>
      <c r="AT159" s="230" t="s">
        <v>145</v>
      </c>
      <c r="AU159" s="230" t="s">
        <v>151</v>
      </c>
      <c r="AY159" s="18" t="s">
        <v>142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151</v>
      </c>
      <c r="BK159" s="231">
        <f>ROUND(I159*H159,2)</f>
        <v>0</v>
      </c>
      <c r="BL159" s="18" t="s">
        <v>242</v>
      </c>
      <c r="BM159" s="230" t="s">
        <v>1628</v>
      </c>
    </row>
    <row r="160" s="2" customFormat="1" ht="16.5" customHeight="1">
      <c r="A160" s="39"/>
      <c r="B160" s="40"/>
      <c r="C160" s="219" t="s">
        <v>435</v>
      </c>
      <c r="D160" s="219" t="s">
        <v>145</v>
      </c>
      <c r="E160" s="220" t="s">
        <v>1629</v>
      </c>
      <c r="F160" s="221" t="s">
        <v>1630</v>
      </c>
      <c r="G160" s="222" t="s">
        <v>161</v>
      </c>
      <c r="H160" s="223">
        <v>6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43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242</v>
      </c>
      <c r="AT160" s="230" t="s">
        <v>145</v>
      </c>
      <c r="AU160" s="230" t="s">
        <v>151</v>
      </c>
      <c r="AY160" s="18" t="s">
        <v>142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151</v>
      </c>
      <c r="BK160" s="231">
        <f>ROUND(I160*H160,2)</f>
        <v>0</v>
      </c>
      <c r="BL160" s="18" t="s">
        <v>242</v>
      </c>
      <c r="BM160" s="230" t="s">
        <v>1631</v>
      </c>
    </row>
    <row r="161" s="2" customFormat="1" ht="21.75" customHeight="1">
      <c r="A161" s="39"/>
      <c r="B161" s="40"/>
      <c r="C161" s="219" t="s">
        <v>439</v>
      </c>
      <c r="D161" s="219" t="s">
        <v>145</v>
      </c>
      <c r="E161" s="220" t="s">
        <v>1632</v>
      </c>
      <c r="F161" s="221" t="s">
        <v>1633</v>
      </c>
      <c r="G161" s="222" t="s">
        <v>161</v>
      </c>
      <c r="H161" s="223">
        <v>4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43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242</v>
      </c>
      <c r="AT161" s="230" t="s">
        <v>145</v>
      </c>
      <c r="AU161" s="230" t="s">
        <v>151</v>
      </c>
      <c r="AY161" s="18" t="s">
        <v>142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151</v>
      </c>
      <c r="BK161" s="231">
        <f>ROUND(I161*H161,2)</f>
        <v>0</v>
      </c>
      <c r="BL161" s="18" t="s">
        <v>242</v>
      </c>
      <c r="BM161" s="230" t="s">
        <v>1634</v>
      </c>
    </row>
    <row r="162" s="2" customFormat="1" ht="16.5" customHeight="1">
      <c r="A162" s="39"/>
      <c r="B162" s="40"/>
      <c r="C162" s="219" t="s">
        <v>443</v>
      </c>
      <c r="D162" s="219" t="s">
        <v>145</v>
      </c>
      <c r="E162" s="220" t="s">
        <v>1635</v>
      </c>
      <c r="F162" s="221" t="s">
        <v>1636</v>
      </c>
      <c r="G162" s="222" t="s">
        <v>161</v>
      </c>
      <c r="H162" s="223">
        <v>50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43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242</v>
      </c>
      <c r="AT162" s="230" t="s">
        <v>145</v>
      </c>
      <c r="AU162" s="230" t="s">
        <v>151</v>
      </c>
      <c r="AY162" s="18" t="s">
        <v>142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151</v>
      </c>
      <c r="BK162" s="231">
        <f>ROUND(I162*H162,2)</f>
        <v>0</v>
      </c>
      <c r="BL162" s="18" t="s">
        <v>242</v>
      </c>
      <c r="BM162" s="230" t="s">
        <v>1637</v>
      </c>
    </row>
    <row r="163" s="2" customFormat="1" ht="16.5" customHeight="1">
      <c r="A163" s="39"/>
      <c r="B163" s="40"/>
      <c r="C163" s="219" t="s">
        <v>447</v>
      </c>
      <c r="D163" s="219" t="s">
        <v>145</v>
      </c>
      <c r="E163" s="220" t="s">
        <v>1638</v>
      </c>
      <c r="F163" s="221" t="s">
        <v>1639</v>
      </c>
      <c r="G163" s="222" t="s">
        <v>161</v>
      </c>
      <c r="H163" s="223">
        <v>20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43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242</v>
      </c>
      <c r="AT163" s="230" t="s">
        <v>145</v>
      </c>
      <c r="AU163" s="230" t="s">
        <v>151</v>
      </c>
      <c r="AY163" s="18" t="s">
        <v>142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151</v>
      </c>
      <c r="BK163" s="231">
        <f>ROUND(I163*H163,2)</f>
        <v>0</v>
      </c>
      <c r="BL163" s="18" t="s">
        <v>242</v>
      </c>
      <c r="BM163" s="230" t="s">
        <v>1640</v>
      </c>
    </row>
    <row r="164" s="2" customFormat="1" ht="16.5" customHeight="1">
      <c r="A164" s="39"/>
      <c r="B164" s="40"/>
      <c r="C164" s="219" t="s">
        <v>451</v>
      </c>
      <c r="D164" s="219" t="s">
        <v>145</v>
      </c>
      <c r="E164" s="220" t="s">
        <v>1641</v>
      </c>
      <c r="F164" s="221" t="s">
        <v>1642</v>
      </c>
      <c r="G164" s="222" t="s">
        <v>1571</v>
      </c>
      <c r="H164" s="223">
        <v>1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43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242</v>
      </c>
      <c r="AT164" s="230" t="s">
        <v>145</v>
      </c>
      <c r="AU164" s="230" t="s">
        <v>151</v>
      </c>
      <c r="AY164" s="18" t="s">
        <v>142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151</v>
      </c>
      <c r="BK164" s="231">
        <f>ROUND(I164*H164,2)</f>
        <v>0</v>
      </c>
      <c r="BL164" s="18" t="s">
        <v>242</v>
      </c>
      <c r="BM164" s="230" t="s">
        <v>1643</v>
      </c>
    </row>
    <row r="165" s="2" customFormat="1" ht="16.5" customHeight="1">
      <c r="A165" s="39"/>
      <c r="B165" s="40"/>
      <c r="C165" s="219" t="s">
        <v>455</v>
      </c>
      <c r="D165" s="219" t="s">
        <v>145</v>
      </c>
      <c r="E165" s="220" t="s">
        <v>1644</v>
      </c>
      <c r="F165" s="221" t="s">
        <v>1645</v>
      </c>
      <c r="G165" s="222" t="s">
        <v>1571</v>
      </c>
      <c r="H165" s="223">
        <v>1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43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242</v>
      </c>
      <c r="AT165" s="230" t="s">
        <v>145</v>
      </c>
      <c r="AU165" s="230" t="s">
        <v>151</v>
      </c>
      <c r="AY165" s="18" t="s">
        <v>142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151</v>
      </c>
      <c r="BK165" s="231">
        <f>ROUND(I165*H165,2)</f>
        <v>0</v>
      </c>
      <c r="BL165" s="18" t="s">
        <v>242</v>
      </c>
      <c r="BM165" s="230" t="s">
        <v>1646</v>
      </c>
    </row>
    <row r="166" s="2" customFormat="1" ht="16.5" customHeight="1">
      <c r="A166" s="39"/>
      <c r="B166" s="40"/>
      <c r="C166" s="219" t="s">
        <v>459</v>
      </c>
      <c r="D166" s="219" t="s">
        <v>145</v>
      </c>
      <c r="E166" s="220" t="s">
        <v>1647</v>
      </c>
      <c r="F166" s="221" t="s">
        <v>1648</v>
      </c>
      <c r="G166" s="222" t="s">
        <v>220</v>
      </c>
      <c r="H166" s="223">
        <v>300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43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242</v>
      </c>
      <c r="AT166" s="230" t="s">
        <v>145</v>
      </c>
      <c r="AU166" s="230" t="s">
        <v>151</v>
      </c>
      <c r="AY166" s="18" t="s">
        <v>142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151</v>
      </c>
      <c r="BK166" s="231">
        <f>ROUND(I166*H166,2)</f>
        <v>0</v>
      </c>
      <c r="BL166" s="18" t="s">
        <v>242</v>
      </c>
      <c r="BM166" s="230" t="s">
        <v>1649</v>
      </c>
    </row>
    <row r="167" s="2" customFormat="1" ht="24.15" customHeight="1">
      <c r="A167" s="39"/>
      <c r="B167" s="40"/>
      <c r="C167" s="219" t="s">
        <v>464</v>
      </c>
      <c r="D167" s="219" t="s">
        <v>145</v>
      </c>
      <c r="E167" s="220" t="s">
        <v>1650</v>
      </c>
      <c r="F167" s="221" t="s">
        <v>1651</v>
      </c>
      <c r="G167" s="222" t="s">
        <v>220</v>
      </c>
      <c r="H167" s="223">
        <v>200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43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242</v>
      </c>
      <c r="AT167" s="230" t="s">
        <v>145</v>
      </c>
      <c r="AU167" s="230" t="s">
        <v>151</v>
      </c>
      <c r="AY167" s="18" t="s">
        <v>142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151</v>
      </c>
      <c r="BK167" s="231">
        <f>ROUND(I167*H167,2)</f>
        <v>0</v>
      </c>
      <c r="BL167" s="18" t="s">
        <v>242</v>
      </c>
      <c r="BM167" s="230" t="s">
        <v>1652</v>
      </c>
    </row>
    <row r="168" s="2" customFormat="1" ht="24.15" customHeight="1">
      <c r="A168" s="39"/>
      <c r="B168" s="40"/>
      <c r="C168" s="219" t="s">
        <v>478</v>
      </c>
      <c r="D168" s="219" t="s">
        <v>145</v>
      </c>
      <c r="E168" s="220" t="s">
        <v>1653</v>
      </c>
      <c r="F168" s="221" t="s">
        <v>1654</v>
      </c>
      <c r="G168" s="222" t="s">
        <v>1571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242</v>
      </c>
      <c r="AT168" s="230" t="s">
        <v>145</v>
      </c>
      <c r="AU168" s="230" t="s">
        <v>151</v>
      </c>
      <c r="AY168" s="18" t="s">
        <v>142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151</v>
      </c>
      <c r="BK168" s="231">
        <f>ROUND(I168*H168,2)</f>
        <v>0</v>
      </c>
      <c r="BL168" s="18" t="s">
        <v>242</v>
      </c>
      <c r="BM168" s="230" t="s">
        <v>1655</v>
      </c>
    </row>
    <row r="169" s="2" customFormat="1" ht="16.5" customHeight="1">
      <c r="A169" s="39"/>
      <c r="B169" s="40"/>
      <c r="C169" s="219" t="s">
        <v>483</v>
      </c>
      <c r="D169" s="219" t="s">
        <v>145</v>
      </c>
      <c r="E169" s="220" t="s">
        <v>1656</v>
      </c>
      <c r="F169" s="221" t="s">
        <v>1657</v>
      </c>
      <c r="G169" s="222" t="s">
        <v>220</v>
      </c>
      <c r="H169" s="223">
        <v>605.875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43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242</v>
      </c>
      <c r="AT169" s="230" t="s">
        <v>145</v>
      </c>
      <c r="AU169" s="230" t="s">
        <v>151</v>
      </c>
      <c r="AY169" s="18" t="s">
        <v>142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151</v>
      </c>
      <c r="BK169" s="231">
        <f>ROUND(I169*H169,2)</f>
        <v>0</v>
      </c>
      <c r="BL169" s="18" t="s">
        <v>242</v>
      </c>
      <c r="BM169" s="230" t="s">
        <v>1658</v>
      </c>
    </row>
    <row r="170" s="2" customFormat="1" ht="16.5" customHeight="1">
      <c r="A170" s="39"/>
      <c r="B170" s="40"/>
      <c r="C170" s="219" t="s">
        <v>488</v>
      </c>
      <c r="D170" s="219" t="s">
        <v>145</v>
      </c>
      <c r="E170" s="220" t="s">
        <v>1659</v>
      </c>
      <c r="F170" s="221" t="s">
        <v>1660</v>
      </c>
      <c r="G170" s="222" t="s">
        <v>220</v>
      </c>
      <c r="H170" s="223">
        <v>605.875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242</v>
      </c>
      <c r="AT170" s="230" t="s">
        <v>145</v>
      </c>
      <c r="AU170" s="230" t="s">
        <v>151</v>
      </c>
      <c r="AY170" s="18" t="s">
        <v>142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151</v>
      </c>
      <c r="BK170" s="231">
        <f>ROUND(I170*H170,2)</f>
        <v>0</v>
      </c>
      <c r="BL170" s="18" t="s">
        <v>242</v>
      </c>
      <c r="BM170" s="230" t="s">
        <v>1661</v>
      </c>
    </row>
    <row r="171" s="2" customFormat="1" ht="21.75" customHeight="1">
      <c r="A171" s="39"/>
      <c r="B171" s="40"/>
      <c r="C171" s="219" t="s">
        <v>492</v>
      </c>
      <c r="D171" s="219" t="s">
        <v>145</v>
      </c>
      <c r="E171" s="220" t="s">
        <v>1662</v>
      </c>
      <c r="F171" s="221" t="s">
        <v>1663</v>
      </c>
      <c r="G171" s="222" t="s">
        <v>183</v>
      </c>
      <c r="H171" s="223">
        <v>0.14999999999999999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43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242</v>
      </c>
      <c r="AT171" s="230" t="s">
        <v>145</v>
      </c>
      <c r="AU171" s="230" t="s">
        <v>151</v>
      </c>
      <c r="AY171" s="18" t="s">
        <v>142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151</v>
      </c>
      <c r="BK171" s="231">
        <f>ROUND(I171*H171,2)</f>
        <v>0</v>
      </c>
      <c r="BL171" s="18" t="s">
        <v>242</v>
      </c>
      <c r="BM171" s="230" t="s">
        <v>1664</v>
      </c>
    </row>
    <row r="172" s="12" customFormat="1" ht="22.8" customHeight="1">
      <c r="A172" s="12"/>
      <c r="B172" s="203"/>
      <c r="C172" s="204"/>
      <c r="D172" s="205" t="s">
        <v>76</v>
      </c>
      <c r="E172" s="217" t="s">
        <v>1665</v>
      </c>
      <c r="F172" s="217" t="s">
        <v>1666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SUM(P173:P269)</f>
        <v>0</v>
      </c>
      <c r="Q172" s="211"/>
      <c r="R172" s="212">
        <f>SUM(R173:R269)</f>
        <v>0</v>
      </c>
      <c r="S172" s="211"/>
      <c r="T172" s="213">
        <f>SUM(T173:T269)</f>
        <v>1.3525500000000001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151</v>
      </c>
      <c r="AT172" s="215" t="s">
        <v>76</v>
      </c>
      <c r="AU172" s="215" t="s">
        <v>85</v>
      </c>
      <c r="AY172" s="214" t="s">
        <v>142</v>
      </c>
      <c r="BK172" s="216">
        <f>SUM(BK173:BK269)</f>
        <v>0</v>
      </c>
    </row>
    <row r="173" s="2" customFormat="1" ht="24.15" customHeight="1">
      <c r="A173" s="39"/>
      <c r="B173" s="40"/>
      <c r="C173" s="219" t="s">
        <v>498</v>
      </c>
      <c r="D173" s="219" t="s">
        <v>145</v>
      </c>
      <c r="E173" s="220" t="s">
        <v>1667</v>
      </c>
      <c r="F173" s="221" t="s">
        <v>1668</v>
      </c>
      <c r="G173" s="222" t="s">
        <v>161</v>
      </c>
      <c r="H173" s="223">
        <v>12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43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242</v>
      </c>
      <c r="AT173" s="230" t="s">
        <v>145</v>
      </c>
      <c r="AU173" s="230" t="s">
        <v>151</v>
      </c>
      <c r="AY173" s="18" t="s">
        <v>142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151</v>
      </c>
      <c r="BK173" s="231">
        <f>ROUND(I173*H173,2)</f>
        <v>0</v>
      </c>
      <c r="BL173" s="18" t="s">
        <v>242</v>
      </c>
      <c r="BM173" s="230" t="s">
        <v>1669</v>
      </c>
    </row>
    <row r="174" s="2" customFormat="1" ht="16.5" customHeight="1">
      <c r="A174" s="39"/>
      <c r="B174" s="40"/>
      <c r="C174" s="219" t="s">
        <v>505</v>
      </c>
      <c r="D174" s="219" t="s">
        <v>145</v>
      </c>
      <c r="E174" s="220" t="s">
        <v>1670</v>
      </c>
      <c r="F174" s="221" t="s">
        <v>1671</v>
      </c>
      <c r="G174" s="222" t="s">
        <v>161</v>
      </c>
      <c r="H174" s="223">
        <v>12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43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242</v>
      </c>
      <c r="AT174" s="230" t="s">
        <v>145</v>
      </c>
      <c r="AU174" s="230" t="s">
        <v>151</v>
      </c>
      <c r="AY174" s="18" t="s">
        <v>142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151</v>
      </c>
      <c r="BK174" s="231">
        <f>ROUND(I174*H174,2)</f>
        <v>0</v>
      </c>
      <c r="BL174" s="18" t="s">
        <v>242</v>
      </c>
      <c r="BM174" s="230" t="s">
        <v>1672</v>
      </c>
    </row>
    <row r="175" s="2" customFormat="1" ht="21.75" customHeight="1">
      <c r="A175" s="39"/>
      <c r="B175" s="40"/>
      <c r="C175" s="219" t="s">
        <v>511</v>
      </c>
      <c r="D175" s="219" t="s">
        <v>145</v>
      </c>
      <c r="E175" s="220" t="s">
        <v>1673</v>
      </c>
      <c r="F175" s="221" t="s">
        <v>1674</v>
      </c>
      <c r="G175" s="222" t="s">
        <v>161</v>
      </c>
      <c r="H175" s="223">
        <v>2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43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242</v>
      </c>
      <c r="AT175" s="230" t="s">
        <v>145</v>
      </c>
      <c r="AU175" s="230" t="s">
        <v>151</v>
      </c>
      <c r="AY175" s="18" t="s">
        <v>142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151</v>
      </c>
      <c r="BK175" s="231">
        <f>ROUND(I175*H175,2)</f>
        <v>0</v>
      </c>
      <c r="BL175" s="18" t="s">
        <v>242</v>
      </c>
      <c r="BM175" s="230" t="s">
        <v>1675</v>
      </c>
    </row>
    <row r="176" s="2" customFormat="1" ht="16.5" customHeight="1">
      <c r="A176" s="39"/>
      <c r="B176" s="40"/>
      <c r="C176" s="219" t="s">
        <v>518</v>
      </c>
      <c r="D176" s="219" t="s">
        <v>145</v>
      </c>
      <c r="E176" s="220" t="s">
        <v>1676</v>
      </c>
      <c r="F176" s="221" t="s">
        <v>1677</v>
      </c>
      <c r="G176" s="222" t="s">
        <v>161</v>
      </c>
      <c r="H176" s="223">
        <v>2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43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242</v>
      </c>
      <c r="AT176" s="230" t="s">
        <v>145</v>
      </c>
      <c r="AU176" s="230" t="s">
        <v>151</v>
      </c>
      <c r="AY176" s="18" t="s">
        <v>142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151</v>
      </c>
      <c r="BK176" s="231">
        <f>ROUND(I176*H176,2)</f>
        <v>0</v>
      </c>
      <c r="BL176" s="18" t="s">
        <v>242</v>
      </c>
      <c r="BM176" s="230" t="s">
        <v>1678</v>
      </c>
    </row>
    <row r="177" s="2" customFormat="1" ht="16.5" customHeight="1">
      <c r="A177" s="39"/>
      <c r="B177" s="40"/>
      <c r="C177" s="219" t="s">
        <v>530</v>
      </c>
      <c r="D177" s="219" t="s">
        <v>145</v>
      </c>
      <c r="E177" s="220" t="s">
        <v>1679</v>
      </c>
      <c r="F177" s="221" t="s">
        <v>1680</v>
      </c>
      <c r="G177" s="222" t="s">
        <v>161</v>
      </c>
      <c r="H177" s="223">
        <v>2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43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242</v>
      </c>
      <c r="AT177" s="230" t="s">
        <v>145</v>
      </c>
      <c r="AU177" s="230" t="s">
        <v>151</v>
      </c>
      <c r="AY177" s="18" t="s">
        <v>142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151</v>
      </c>
      <c r="BK177" s="231">
        <f>ROUND(I177*H177,2)</f>
        <v>0</v>
      </c>
      <c r="BL177" s="18" t="s">
        <v>242</v>
      </c>
      <c r="BM177" s="230" t="s">
        <v>1681</v>
      </c>
    </row>
    <row r="178" s="2" customFormat="1" ht="21.75" customHeight="1">
      <c r="A178" s="39"/>
      <c r="B178" s="40"/>
      <c r="C178" s="219" t="s">
        <v>539</v>
      </c>
      <c r="D178" s="219" t="s">
        <v>145</v>
      </c>
      <c r="E178" s="220" t="s">
        <v>1682</v>
      </c>
      <c r="F178" s="221" t="s">
        <v>1683</v>
      </c>
      <c r="G178" s="222" t="s">
        <v>161</v>
      </c>
      <c r="H178" s="223">
        <v>13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43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242</v>
      </c>
      <c r="AT178" s="230" t="s">
        <v>145</v>
      </c>
      <c r="AU178" s="230" t="s">
        <v>151</v>
      </c>
      <c r="AY178" s="18" t="s">
        <v>142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151</v>
      </c>
      <c r="BK178" s="231">
        <f>ROUND(I178*H178,2)</f>
        <v>0</v>
      </c>
      <c r="BL178" s="18" t="s">
        <v>242</v>
      </c>
      <c r="BM178" s="230" t="s">
        <v>1684</v>
      </c>
    </row>
    <row r="179" s="2" customFormat="1" ht="24.15" customHeight="1">
      <c r="A179" s="39"/>
      <c r="B179" s="40"/>
      <c r="C179" s="219" t="s">
        <v>545</v>
      </c>
      <c r="D179" s="219" t="s">
        <v>145</v>
      </c>
      <c r="E179" s="220" t="s">
        <v>1685</v>
      </c>
      <c r="F179" s="221" t="s">
        <v>1686</v>
      </c>
      <c r="G179" s="222" t="s">
        <v>161</v>
      </c>
      <c r="H179" s="223">
        <v>1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43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242</v>
      </c>
      <c r="AT179" s="230" t="s">
        <v>145</v>
      </c>
      <c r="AU179" s="230" t="s">
        <v>151</v>
      </c>
      <c r="AY179" s="18" t="s">
        <v>142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151</v>
      </c>
      <c r="BK179" s="231">
        <f>ROUND(I179*H179,2)</f>
        <v>0</v>
      </c>
      <c r="BL179" s="18" t="s">
        <v>242</v>
      </c>
      <c r="BM179" s="230" t="s">
        <v>1687</v>
      </c>
    </row>
    <row r="180" s="2" customFormat="1" ht="16.5" customHeight="1">
      <c r="A180" s="39"/>
      <c r="B180" s="40"/>
      <c r="C180" s="219" t="s">
        <v>550</v>
      </c>
      <c r="D180" s="219" t="s">
        <v>145</v>
      </c>
      <c r="E180" s="220" t="s">
        <v>1688</v>
      </c>
      <c r="F180" s="221" t="s">
        <v>1689</v>
      </c>
      <c r="G180" s="222" t="s">
        <v>161</v>
      </c>
      <c r="H180" s="223">
        <v>6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43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242</v>
      </c>
      <c r="AT180" s="230" t="s">
        <v>145</v>
      </c>
      <c r="AU180" s="230" t="s">
        <v>151</v>
      </c>
      <c r="AY180" s="18" t="s">
        <v>142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151</v>
      </c>
      <c r="BK180" s="231">
        <f>ROUND(I180*H180,2)</f>
        <v>0</v>
      </c>
      <c r="BL180" s="18" t="s">
        <v>242</v>
      </c>
      <c r="BM180" s="230" t="s">
        <v>1690</v>
      </c>
    </row>
    <row r="181" s="2" customFormat="1" ht="16.5" customHeight="1">
      <c r="A181" s="39"/>
      <c r="B181" s="40"/>
      <c r="C181" s="219" t="s">
        <v>555</v>
      </c>
      <c r="D181" s="219" t="s">
        <v>145</v>
      </c>
      <c r="E181" s="220" t="s">
        <v>1691</v>
      </c>
      <c r="F181" s="221" t="s">
        <v>1692</v>
      </c>
      <c r="G181" s="222" t="s">
        <v>161</v>
      </c>
      <c r="H181" s="223">
        <v>6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43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242</v>
      </c>
      <c r="AT181" s="230" t="s">
        <v>145</v>
      </c>
      <c r="AU181" s="230" t="s">
        <v>151</v>
      </c>
      <c r="AY181" s="18" t="s">
        <v>142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151</v>
      </c>
      <c r="BK181" s="231">
        <f>ROUND(I181*H181,2)</f>
        <v>0</v>
      </c>
      <c r="BL181" s="18" t="s">
        <v>242</v>
      </c>
      <c r="BM181" s="230" t="s">
        <v>1693</v>
      </c>
    </row>
    <row r="182" s="2" customFormat="1" ht="16.5" customHeight="1">
      <c r="A182" s="39"/>
      <c r="B182" s="40"/>
      <c r="C182" s="219" t="s">
        <v>562</v>
      </c>
      <c r="D182" s="219" t="s">
        <v>145</v>
      </c>
      <c r="E182" s="220" t="s">
        <v>1694</v>
      </c>
      <c r="F182" s="221" t="s">
        <v>1695</v>
      </c>
      <c r="G182" s="222" t="s">
        <v>161</v>
      </c>
      <c r="H182" s="223">
        <v>6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43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242</v>
      </c>
      <c r="AT182" s="230" t="s">
        <v>145</v>
      </c>
      <c r="AU182" s="230" t="s">
        <v>151</v>
      </c>
      <c r="AY182" s="18" t="s">
        <v>142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151</v>
      </c>
      <c r="BK182" s="231">
        <f>ROUND(I182*H182,2)</f>
        <v>0</v>
      </c>
      <c r="BL182" s="18" t="s">
        <v>242</v>
      </c>
      <c r="BM182" s="230" t="s">
        <v>1696</v>
      </c>
    </row>
    <row r="183" s="2" customFormat="1" ht="24.15" customHeight="1">
      <c r="A183" s="39"/>
      <c r="B183" s="40"/>
      <c r="C183" s="219" t="s">
        <v>567</v>
      </c>
      <c r="D183" s="219" t="s">
        <v>145</v>
      </c>
      <c r="E183" s="220" t="s">
        <v>1697</v>
      </c>
      <c r="F183" s="221" t="s">
        <v>1698</v>
      </c>
      <c r="G183" s="222" t="s">
        <v>1571</v>
      </c>
      <c r="H183" s="223">
        <v>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43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242</v>
      </c>
      <c r="AT183" s="230" t="s">
        <v>145</v>
      </c>
      <c r="AU183" s="230" t="s">
        <v>151</v>
      </c>
      <c r="AY183" s="18" t="s">
        <v>142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151</v>
      </c>
      <c r="BK183" s="231">
        <f>ROUND(I183*H183,2)</f>
        <v>0</v>
      </c>
      <c r="BL183" s="18" t="s">
        <v>242</v>
      </c>
      <c r="BM183" s="230" t="s">
        <v>1699</v>
      </c>
    </row>
    <row r="184" s="2" customFormat="1" ht="24.15" customHeight="1">
      <c r="A184" s="39"/>
      <c r="B184" s="40"/>
      <c r="C184" s="219" t="s">
        <v>574</v>
      </c>
      <c r="D184" s="219" t="s">
        <v>145</v>
      </c>
      <c r="E184" s="220" t="s">
        <v>1700</v>
      </c>
      <c r="F184" s="221" t="s">
        <v>1701</v>
      </c>
      <c r="G184" s="222" t="s">
        <v>1571</v>
      </c>
      <c r="H184" s="223">
        <v>3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43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242</v>
      </c>
      <c r="AT184" s="230" t="s">
        <v>145</v>
      </c>
      <c r="AU184" s="230" t="s">
        <v>151</v>
      </c>
      <c r="AY184" s="18" t="s">
        <v>142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151</v>
      </c>
      <c r="BK184" s="231">
        <f>ROUND(I184*H184,2)</f>
        <v>0</v>
      </c>
      <c r="BL184" s="18" t="s">
        <v>242</v>
      </c>
      <c r="BM184" s="230" t="s">
        <v>1702</v>
      </c>
    </row>
    <row r="185" s="2" customFormat="1" ht="24.15" customHeight="1">
      <c r="A185" s="39"/>
      <c r="B185" s="40"/>
      <c r="C185" s="219" t="s">
        <v>579</v>
      </c>
      <c r="D185" s="219" t="s">
        <v>145</v>
      </c>
      <c r="E185" s="220" t="s">
        <v>1703</v>
      </c>
      <c r="F185" s="221" t="s">
        <v>1704</v>
      </c>
      <c r="G185" s="222" t="s">
        <v>1571</v>
      </c>
      <c r="H185" s="223">
        <v>1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43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242</v>
      </c>
      <c r="AT185" s="230" t="s">
        <v>145</v>
      </c>
      <c r="AU185" s="230" t="s">
        <v>151</v>
      </c>
      <c r="AY185" s="18" t="s">
        <v>142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151</v>
      </c>
      <c r="BK185" s="231">
        <f>ROUND(I185*H185,2)</f>
        <v>0</v>
      </c>
      <c r="BL185" s="18" t="s">
        <v>242</v>
      </c>
      <c r="BM185" s="230" t="s">
        <v>1705</v>
      </c>
    </row>
    <row r="186" s="2" customFormat="1" ht="24.15" customHeight="1">
      <c r="A186" s="39"/>
      <c r="B186" s="40"/>
      <c r="C186" s="219" t="s">
        <v>583</v>
      </c>
      <c r="D186" s="219" t="s">
        <v>145</v>
      </c>
      <c r="E186" s="220" t="s">
        <v>1706</v>
      </c>
      <c r="F186" s="221" t="s">
        <v>1707</v>
      </c>
      <c r="G186" s="222" t="s">
        <v>161</v>
      </c>
      <c r="H186" s="223">
        <v>9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43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242</v>
      </c>
      <c r="AT186" s="230" t="s">
        <v>145</v>
      </c>
      <c r="AU186" s="230" t="s">
        <v>151</v>
      </c>
      <c r="AY186" s="18" t="s">
        <v>142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151</v>
      </c>
      <c r="BK186" s="231">
        <f>ROUND(I186*H186,2)</f>
        <v>0</v>
      </c>
      <c r="BL186" s="18" t="s">
        <v>242</v>
      </c>
      <c r="BM186" s="230" t="s">
        <v>1708</v>
      </c>
    </row>
    <row r="187" s="2" customFormat="1" ht="16.5" customHeight="1">
      <c r="A187" s="39"/>
      <c r="B187" s="40"/>
      <c r="C187" s="219" t="s">
        <v>587</v>
      </c>
      <c r="D187" s="219" t="s">
        <v>145</v>
      </c>
      <c r="E187" s="220" t="s">
        <v>1709</v>
      </c>
      <c r="F187" s="221" t="s">
        <v>1710</v>
      </c>
      <c r="G187" s="222" t="s">
        <v>161</v>
      </c>
      <c r="H187" s="223">
        <v>9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43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242</v>
      </c>
      <c r="AT187" s="230" t="s">
        <v>145</v>
      </c>
      <c r="AU187" s="230" t="s">
        <v>151</v>
      </c>
      <c r="AY187" s="18" t="s">
        <v>142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151</v>
      </c>
      <c r="BK187" s="231">
        <f>ROUND(I187*H187,2)</f>
        <v>0</v>
      </c>
      <c r="BL187" s="18" t="s">
        <v>242</v>
      </c>
      <c r="BM187" s="230" t="s">
        <v>1711</v>
      </c>
    </row>
    <row r="188" s="2" customFormat="1" ht="24.15" customHeight="1">
      <c r="A188" s="39"/>
      <c r="B188" s="40"/>
      <c r="C188" s="219" t="s">
        <v>592</v>
      </c>
      <c r="D188" s="219" t="s">
        <v>145</v>
      </c>
      <c r="E188" s="220" t="s">
        <v>1712</v>
      </c>
      <c r="F188" s="221" t="s">
        <v>1713</v>
      </c>
      <c r="G188" s="222" t="s">
        <v>161</v>
      </c>
      <c r="H188" s="223">
        <v>9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43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242</v>
      </c>
      <c r="AT188" s="230" t="s">
        <v>145</v>
      </c>
      <c r="AU188" s="230" t="s">
        <v>151</v>
      </c>
      <c r="AY188" s="18" t="s">
        <v>142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151</v>
      </c>
      <c r="BK188" s="231">
        <f>ROUND(I188*H188,2)</f>
        <v>0</v>
      </c>
      <c r="BL188" s="18" t="s">
        <v>242</v>
      </c>
      <c r="BM188" s="230" t="s">
        <v>1714</v>
      </c>
    </row>
    <row r="189" s="2" customFormat="1" ht="16.5" customHeight="1">
      <c r="A189" s="39"/>
      <c r="B189" s="40"/>
      <c r="C189" s="219" t="s">
        <v>599</v>
      </c>
      <c r="D189" s="219" t="s">
        <v>145</v>
      </c>
      <c r="E189" s="220" t="s">
        <v>1715</v>
      </c>
      <c r="F189" s="221" t="s">
        <v>1716</v>
      </c>
      <c r="G189" s="222" t="s">
        <v>161</v>
      </c>
      <c r="H189" s="223">
        <v>2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43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242</v>
      </c>
      <c r="AT189" s="230" t="s">
        <v>145</v>
      </c>
      <c r="AU189" s="230" t="s">
        <v>151</v>
      </c>
      <c r="AY189" s="18" t="s">
        <v>142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151</v>
      </c>
      <c r="BK189" s="231">
        <f>ROUND(I189*H189,2)</f>
        <v>0</v>
      </c>
      <c r="BL189" s="18" t="s">
        <v>242</v>
      </c>
      <c r="BM189" s="230" t="s">
        <v>1717</v>
      </c>
    </row>
    <row r="190" s="2" customFormat="1" ht="37.8" customHeight="1">
      <c r="A190" s="39"/>
      <c r="B190" s="40"/>
      <c r="C190" s="219" t="s">
        <v>603</v>
      </c>
      <c r="D190" s="219" t="s">
        <v>145</v>
      </c>
      <c r="E190" s="220" t="s">
        <v>1718</v>
      </c>
      <c r="F190" s="221" t="s">
        <v>1719</v>
      </c>
      <c r="G190" s="222" t="s">
        <v>161</v>
      </c>
      <c r="H190" s="223">
        <v>2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43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242</v>
      </c>
      <c r="AT190" s="230" t="s">
        <v>145</v>
      </c>
      <c r="AU190" s="230" t="s">
        <v>151</v>
      </c>
      <c r="AY190" s="18" t="s">
        <v>142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151</v>
      </c>
      <c r="BK190" s="231">
        <f>ROUND(I190*H190,2)</f>
        <v>0</v>
      </c>
      <c r="BL190" s="18" t="s">
        <v>242</v>
      </c>
      <c r="BM190" s="230" t="s">
        <v>1720</v>
      </c>
    </row>
    <row r="191" s="2" customFormat="1" ht="24.15" customHeight="1">
      <c r="A191" s="39"/>
      <c r="B191" s="40"/>
      <c r="C191" s="219" t="s">
        <v>607</v>
      </c>
      <c r="D191" s="219" t="s">
        <v>145</v>
      </c>
      <c r="E191" s="220" t="s">
        <v>1721</v>
      </c>
      <c r="F191" s="221" t="s">
        <v>1713</v>
      </c>
      <c r="G191" s="222" t="s">
        <v>161</v>
      </c>
      <c r="H191" s="223">
        <v>2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43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242</v>
      </c>
      <c r="AT191" s="230" t="s">
        <v>145</v>
      </c>
      <c r="AU191" s="230" t="s">
        <v>151</v>
      </c>
      <c r="AY191" s="18" t="s">
        <v>142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151</v>
      </c>
      <c r="BK191" s="231">
        <f>ROUND(I191*H191,2)</f>
        <v>0</v>
      </c>
      <c r="BL191" s="18" t="s">
        <v>242</v>
      </c>
      <c r="BM191" s="230" t="s">
        <v>1722</v>
      </c>
    </row>
    <row r="192" s="2" customFormat="1" ht="21.75" customHeight="1">
      <c r="A192" s="39"/>
      <c r="B192" s="40"/>
      <c r="C192" s="219" t="s">
        <v>612</v>
      </c>
      <c r="D192" s="219" t="s">
        <v>145</v>
      </c>
      <c r="E192" s="220" t="s">
        <v>1723</v>
      </c>
      <c r="F192" s="221" t="s">
        <v>1724</v>
      </c>
      <c r="G192" s="222" t="s">
        <v>161</v>
      </c>
      <c r="H192" s="223">
        <v>2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43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242</v>
      </c>
      <c r="AT192" s="230" t="s">
        <v>145</v>
      </c>
      <c r="AU192" s="230" t="s">
        <v>151</v>
      </c>
      <c r="AY192" s="18" t="s">
        <v>142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151</v>
      </c>
      <c r="BK192" s="231">
        <f>ROUND(I192*H192,2)</f>
        <v>0</v>
      </c>
      <c r="BL192" s="18" t="s">
        <v>242</v>
      </c>
      <c r="BM192" s="230" t="s">
        <v>1725</v>
      </c>
    </row>
    <row r="193" s="2" customFormat="1" ht="16.5" customHeight="1">
      <c r="A193" s="39"/>
      <c r="B193" s="40"/>
      <c r="C193" s="219" t="s">
        <v>617</v>
      </c>
      <c r="D193" s="219" t="s">
        <v>145</v>
      </c>
      <c r="E193" s="220" t="s">
        <v>1726</v>
      </c>
      <c r="F193" s="221" t="s">
        <v>1727</v>
      </c>
      <c r="G193" s="222" t="s">
        <v>161</v>
      </c>
      <c r="H193" s="223">
        <v>3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43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242</v>
      </c>
      <c r="AT193" s="230" t="s">
        <v>145</v>
      </c>
      <c r="AU193" s="230" t="s">
        <v>151</v>
      </c>
      <c r="AY193" s="18" t="s">
        <v>142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151</v>
      </c>
      <c r="BK193" s="231">
        <f>ROUND(I193*H193,2)</f>
        <v>0</v>
      </c>
      <c r="BL193" s="18" t="s">
        <v>242</v>
      </c>
      <c r="BM193" s="230" t="s">
        <v>1728</v>
      </c>
    </row>
    <row r="194" s="2" customFormat="1" ht="16.5" customHeight="1">
      <c r="A194" s="39"/>
      <c r="B194" s="40"/>
      <c r="C194" s="219" t="s">
        <v>623</v>
      </c>
      <c r="D194" s="219" t="s">
        <v>145</v>
      </c>
      <c r="E194" s="220" t="s">
        <v>1729</v>
      </c>
      <c r="F194" s="221" t="s">
        <v>1730</v>
      </c>
      <c r="G194" s="222" t="s">
        <v>161</v>
      </c>
      <c r="H194" s="223">
        <v>3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43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242</v>
      </c>
      <c r="AT194" s="230" t="s">
        <v>145</v>
      </c>
      <c r="AU194" s="230" t="s">
        <v>151</v>
      </c>
      <c r="AY194" s="18" t="s">
        <v>142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151</v>
      </c>
      <c r="BK194" s="231">
        <f>ROUND(I194*H194,2)</f>
        <v>0</v>
      </c>
      <c r="BL194" s="18" t="s">
        <v>242</v>
      </c>
      <c r="BM194" s="230" t="s">
        <v>1731</v>
      </c>
    </row>
    <row r="195" s="2" customFormat="1" ht="16.5" customHeight="1">
      <c r="A195" s="39"/>
      <c r="B195" s="40"/>
      <c r="C195" s="219" t="s">
        <v>631</v>
      </c>
      <c r="D195" s="219" t="s">
        <v>145</v>
      </c>
      <c r="E195" s="220" t="s">
        <v>1732</v>
      </c>
      <c r="F195" s="221" t="s">
        <v>1733</v>
      </c>
      <c r="G195" s="222" t="s">
        <v>161</v>
      </c>
      <c r="H195" s="223">
        <v>3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43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242</v>
      </c>
      <c r="AT195" s="230" t="s">
        <v>145</v>
      </c>
      <c r="AU195" s="230" t="s">
        <v>151</v>
      </c>
      <c r="AY195" s="18" t="s">
        <v>142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151</v>
      </c>
      <c r="BK195" s="231">
        <f>ROUND(I195*H195,2)</f>
        <v>0</v>
      </c>
      <c r="BL195" s="18" t="s">
        <v>242</v>
      </c>
      <c r="BM195" s="230" t="s">
        <v>1734</v>
      </c>
    </row>
    <row r="196" s="2" customFormat="1" ht="24.15" customHeight="1">
      <c r="A196" s="39"/>
      <c r="B196" s="40"/>
      <c r="C196" s="219" t="s">
        <v>640</v>
      </c>
      <c r="D196" s="219" t="s">
        <v>145</v>
      </c>
      <c r="E196" s="220" t="s">
        <v>1735</v>
      </c>
      <c r="F196" s="221" t="s">
        <v>1736</v>
      </c>
      <c r="G196" s="222" t="s">
        <v>161</v>
      </c>
      <c r="H196" s="223">
        <v>2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43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242</v>
      </c>
      <c r="AT196" s="230" t="s">
        <v>145</v>
      </c>
      <c r="AU196" s="230" t="s">
        <v>151</v>
      </c>
      <c r="AY196" s="18" t="s">
        <v>142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151</v>
      </c>
      <c r="BK196" s="231">
        <f>ROUND(I196*H196,2)</f>
        <v>0</v>
      </c>
      <c r="BL196" s="18" t="s">
        <v>242</v>
      </c>
      <c r="BM196" s="230" t="s">
        <v>1737</v>
      </c>
    </row>
    <row r="197" s="2" customFormat="1" ht="21.75" customHeight="1">
      <c r="A197" s="39"/>
      <c r="B197" s="40"/>
      <c r="C197" s="219" t="s">
        <v>650</v>
      </c>
      <c r="D197" s="219" t="s">
        <v>145</v>
      </c>
      <c r="E197" s="220" t="s">
        <v>1738</v>
      </c>
      <c r="F197" s="221" t="s">
        <v>1739</v>
      </c>
      <c r="G197" s="222" t="s">
        <v>161</v>
      </c>
      <c r="H197" s="223">
        <v>2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43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242</v>
      </c>
      <c r="AT197" s="230" t="s">
        <v>145</v>
      </c>
      <c r="AU197" s="230" t="s">
        <v>151</v>
      </c>
      <c r="AY197" s="18" t="s">
        <v>142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151</v>
      </c>
      <c r="BK197" s="231">
        <f>ROUND(I197*H197,2)</f>
        <v>0</v>
      </c>
      <c r="BL197" s="18" t="s">
        <v>242</v>
      </c>
      <c r="BM197" s="230" t="s">
        <v>1740</v>
      </c>
    </row>
    <row r="198" s="2" customFormat="1" ht="16.5" customHeight="1">
      <c r="A198" s="39"/>
      <c r="B198" s="40"/>
      <c r="C198" s="219" t="s">
        <v>654</v>
      </c>
      <c r="D198" s="219" t="s">
        <v>145</v>
      </c>
      <c r="E198" s="220" t="s">
        <v>1741</v>
      </c>
      <c r="F198" s="221" t="s">
        <v>1742</v>
      </c>
      <c r="G198" s="222" t="s">
        <v>161</v>
      </c>
      <c r="H198" s="223">
        <v>2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43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242</v>
      </c>
      <c r="AT198" s="230" t="s">
        <v>145</v>
      </c>
      <c r="AU198" s="230" t="s">
        <v>151</v>
      </c>
      <c r="AY198" s="18" t="s">
        <v>142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151</v>
      </c>
      <c r="BK198" s="231">
        <f>ROUND(I198*H198,2)</f>
        <v>0</v>
      </c>
      <c r="BL198" s="18" t="s">
        <v>242</v>
      </c>
      <c r="BM198" s="230" t="s">
        <v>1743</v>
      </c>
    </row>
    <row r="199" s="2" customFormat="1" ht="24.15" customHeight="1">
      <c r="A199" s="39"/>
      <c r="B199" s="40"/>
      <c r="C199" s="219" t="s">
        <v>658</v>
      </c>
      <c r="D199" s="219" t="s">
        <v>145</v>
      </c>
      <c r="E199" s="220" t="s">
        <v>1744</v>
      </c>
      <c r="F199" s="221" t="s">
        <v>1745</v>
      </c>
      <c r="G199" s="222" t="s">
        <v>161</v>
      </c>
      <c r="H199" s="223">
        <v>2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43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242</v>
      </c>
      <c r="AT199" s="230" t="s">
        <v>145</v>
      </c>
      <c r="AU199" s="230" t="s">
        <v>151</v>
      </c>
      <c r="AY199" s="18" t="s">
        <v>142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151</v>
      </c>
      <c r="BK199" s="231">
        <f>ROUND(I199*H199,2)</f>
        <v>0</v>
      </c>
      <c r="BL199" s="18" t="s">
        <v>242</v>
      </c>
      <c r="BM199" s="230" t="s">
        <v>1746</v>
      </c>
    </row>
    <row r="200" s="2" customFormat="1" ht="16.5" customHeight="1">
      <c r="A200" s="39"/>
      <c r="B200" s="40"/>
      <c r="C200" s="219" t="s">
        <v>663</v>
      </c>
      <c r="D200" s="219" t="s">
        <v>145</v>
      </c>
      <c r="E200" s="220" t="s">
        <v>1747</v>
      </c>
      <c r="F200" s="221" t="s">
        <v>1748</v>
      </c>
      <c r="G200" s="222" t="s">
        <v>161</v>
      </c>
      <c r="H200" s="223">
        <v>1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43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242</v>
      </c>
      <c r="AT200" s="230" t="s">
        <v>145</v>
      </c>
      <c r="AU200" s="230" t="s">
        <v>151</v>
      </c>
      <c r="AY200" s="18" t="s">
        <v>142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151</v>
      </c>
      <c r="BK200" s="231">
        <f>ROUND(I200*H200,2)</f>
        <v>0</v>
      </c>
      <c r="BL200" s="18" t="s">
        <v>242</v>
      </c>
      <c r="BM200" s="230" t="s">
        <v>1749</v>
      </c>
    </row>
    <row r="201" s="2" customFormat="1" ht="16.5" customHeight="1">
      <c r="A201" s="39"/>
      <c r="B201" s="40"/>
      <c r="C201" s="219" t="s">
        <v>667</v>
      </c>
      <c r="D201" s="219" t="s">
        <v>145</v>
      </c>
      <c r="E201" s="220" t="s">
        <v>1750</v>
      </c>
      <c r="F201" s="221" t="s">
        <v>1751</v>
      </c>
      <c r="G201" s="222" t="s">
        <v>161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43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242</v>
      </c>
      <c r="AT201" s="230" t="s">
        <v>145</v>
      </c>
      <c r="AU201" s="230" t="s">
        <v>151</v>
      </c>
      <c r="AY201" s="18" t="s">
        <v>142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151</v>
      </c>
      <c r="BK201" s="231">
        <f>ROUND(I201*H201,2)</f>
        <v>0</v>
      </c>
      <c r="BL201" s="18" t="s">
        <v>242</v>
      </c>
      <c r="BM201" s="230" t="s">
        <v>1752</v>
      </c>
    </row>
    <row r="202" s="2" customFormat="1" ht="21.75" customHeight="1">
      <c r="A202" s="39"/>
      <c r="B202" s="40"/>
      <c r="C202" s="219" t="s">
        <v>674</v>
      </c>
      <c r="D202" s="219" t="s">
        <v>145</v>
      </c>
      <c r="E202" s="220" t="s">
        <v>1753</v>
      </c>
      <c r="F202" s="221" t="s">
        <v>1754</v>
      </c>
      <c r="G202" s="222" t="s">
        <v>1571</v>
      </c>
      <c r="H202" s="223">
        <v>2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43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242</v>
      </c>
      <c r="AT202" s="230" t="s">
        <v>145</v>
      </c>
      <c r="AU202" s="230" t="s">
        <v>151</v>
      </c>
      <c r="AY202" s="18" t="s">
        <v>142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151</v>
      </c>
      <c r="BK202" s="231">
        <f>ROUND(I202*H202,2)</f>
        <v>0</v>
      </c>
      <c r="BL202" s="18" t="s">
        <v>242</v>
      </c>
      <c r="BM202" s="230" t="s">
        <v>1755</v>
      </c>
    </row>
    <row r="203" s="2" customFormat="1" ht="33" customHeight="1">
      <c r="A203" s="39"/>
      <c r="B203" s="40"/>
      <c r="C203" s="219" t="s">
        <v>678</v>
      </c>
      <c r="D203" s="219" t="s">
        <v>145</v>
      </c>
      <c r="E203" s="220" t="s">
        <v>1756</v>
      </c>
      <c r="F203" s="221" t="s">
        <v>1757</v>
      </c>
      <c r="G203" s="222" t="s">
        <v>1571</v>
      </c>
      <c r="H203" s="223">
        <v>6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43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242</v>
      </c>
      <c r="AT203" s="230" t="s">
        <v>145</v>
      </c>
      <c r="AU203" s="230" t="s">
        <v>151</v>
      </c>
      <c r="AY203" s="18" t="s">
        <v>142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151</v>
      </c>
      <c r="BK203" s="231">
        <f>ROUND(I203*H203,2)</f>
        <v>0</v>
      </c>
      <c r="BL203" s="18" t="s">
        <v>242</v>
      </c>
      <c r="BM203" s="230" t="s">
        <v>1758</v>
      </c>
    </row>
    <row r="204" s="2" customFormat="1" ht="33" customHeight="1">
      <c r="A204" s="39"/>
      <c r="B204" s="40"/>
      <c r="C204" s="219" t="s">
        <v>682</v>
      </c>
      <c r="D204" s="219" t="s">
        <v>145</v>
      </c>
      <c r="E204" s="220" t="s">
        <v>1759</v>
      </c>
      <c r="F204" s="221" t="s">
        <v>1760</v>
      </c>
      <c r="G204" s="222" t="s">
        <v>1571</v>
      </c>
      <c r="H204" s="223">
        <v>1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43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242</v>
      </c>
      <c r="AT204" s="230" t="s">
        <v>145</v>
      </c>
      <c r="AU204" s="230" t="s">
        <v>151</v>
      </c>
      <c r="AY204" s="18" t="s">
        <v>142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151</v>
      </c>
      <c r="BK204" s="231">
        <f>ROUND(I204*H204,2)</f>
        <v>0</v>
      </c>
      <c r="BL204" s="18" t="s">
        <v>242</v>
      </c>
      <c r="BM204" s="230" t="s">
        <v>1761</v>
      </c>
    </row>
    <row r="205" s="2" customFormat="1" ht="16.5" customHeight="1">
      <c r="A205" s="39"/>
      <c r="B205" s="40"/>
      <c r="C205" s="219" t="s">
        <v>686</v>
      </c>
      <c r="D205" s="219" t="s">
        <v>145</v>
      </c>
      <c r="E205" s="220" t="s">
        <v>1762</v>
      </c>
      <c r="F205" s="221" t="s">
        <v>1763</v>
      </c>
      <c r="G205" s="222" t="s">
        <v>161</v>
      </c>
      <c r="H205" s="223">
        <v>22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43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242</v>
      </c>
      <c r="AT205" s="230" t="s">
        <v>145</v>
      </c>
      <c r="AU205" s="230" t="s">
        <v>151</v>
      </c>
      <c r="AY205" s="18" t="s">
        <v>142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151</v>
      </c>
      <c r="BK205" s="231">
        <f>ROUND(I205*H205,2)</f>
        <v>0</v>
      </c>
      <c r="BL205" s="18" t="s">
        <v>242</v>
      </c>
      <c r="BM205" s="230" t="s">
        <v>1764</v>
      </c>
    </row>
    <row r="206" s="2" customFormat="1" ht="16.5" customHeight="1">
      <c r="A206" s="39"/>
      <c r="B206" s="40"/>
      <c r="C206" s="219" t="s">
        <v>695</v>
      </c>
      <c r="D206" s="219" t="s">
        <v>145</v>
      </c>
      <c r="E206" s="220" t="s">
        <v>1765</v>
      </c>
      <c r="F206" s="221" t="s">
        <v>1766</v>
      </c>
      <c r="G206" s="222" t="s">
        <v>161</v>
      </c>
      <c r="H206" s="223">
        <v>3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43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242</v>
      </c>
      <c r="AT206" s="230" t="s">
        <v>145</v>
      </c>
      <c r="AU206" s="230" t="s">
        <v>151</v>
      </c>
      <c r="AY206" s="18" t="s">
        <v>142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151</v>
      </c>
      <c r="BK206" s="231">
        <f>ROUND(I206*H206,2)</f>
        <v>0</v>
      </c>
      <c r="BL206" s="18" t="s">
        <v>242</v>
      </c>
      <c r="BM206" s="230" t="s">
        <v>1767</v>
      </c>
    </row>
    <row r="207" s="2" customFormat="1" ht="16.5" customHeight="1">
      <c r="A207" s="39"/>
      <c r="B207" s="40"/>
      <c r="C207" s="219" t="s">
        <v>700</v>
      </c>
      <c r="D207" s="219" t="s">
        <v>145</v>
      </c>
      <c r="E207" s="220" t="s">
        <v>1768</v>
      </c>
      <c r="F207" s="221" t="s">
        <v>1769</v>
      </c>
      <c r="G207" s="222" t="s">
        <v>161</v>
      </c>
      <c r="H207" s="223">
        <v>14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43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242</v>
      </c>
      <c r="AT207" s="230" t="s">
        <v>145</v>
      </c>
      <c r="AU207" s="230" t="s">
        <v>151</v>
      </c>
      <c r="AY207" s="18" t="s">
        <v>142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151</v>
      </c>
      <c r="BK207" s="231">
        <f>ROUND(I207*H207,2)</f>
        <v>0</v>
      </c>
      <c r="BL207" s="18" t="s">
        <v>242</v>
      </c>
      <c r="BM207" s="230" t="s">
        <v>1770</v>
      </c>
    </row>
    <row r="208" s="2" customFormat="1" ht="16.5" customHeight="1">
      <c r="A208" s="39"/>
      <c r="B208" s="40"/>
      <c r="C208" s="219" t="s">
        <v>706</v>
      </c>
      <c r="D208" s="219" t="s">
        <v>145</v>
      </c>
      <c r="E208" s="220" t="s">
        <v>1771</v>
      </c>
      <c r="F208" s="221" t="s">
        <v>1772</v>
      </c>
      <c r="G208" s="222" t="s">
        <v>161</v>
      </c>
      <c r="H208" s="223">
        <v>4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43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242</v>
      </c>
      <c r="AT208" s="230" t="s">
        <v>145</v>
      </c>
      <c r="AU208" s="230" t="s">
        <v>151</v>
      </c>
      <c r="AY208" s="18" t="s">
        <v>142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151</v>
      </c>
      <c r="BK208" s="231">
        <f>ROUND(I208*H208,2)</f>
        <v>0</v>
      </c>
      <c r="BL208" s="18" t="s">
        <v>242</v>
      </c>
      <c r="BM208" s="230" t="s">
        <v>1773</v>
      </c>
    </row>
    <row r="209" s="2" customFormat="1" ht="16.5" customHeight="1">
      <c r="A209" s="39"/>
      <c r="B209" s="40"/>
      <c r="C209" s="219" t="s">
        <v>712</v>
      </c>
      <c r="D209" s="219" t="s">
        <v>145</v>
      </c>
      <c r="E209" s="220" t="s">
        <v>1774</v>
      </c>
      <c r="F209" s="221" t="s">
        <v>1775</v>
      </c>
      <c r="G209" s="222" t="s">
        <v>161</v>
      </c>
      <c r="H209" s="223">
        <v>3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43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242</v>
      </c>
      <c r="AT209" s="230" t="s">
        <v>145</v>
      </c>
      <c r="AU209" s="230" t="s">
        <v>151</v>
      </c>
      <c r="AY209" s="18" t="s">
        <v>142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151</v>
      </c>
      <c r="BK209" s="231">
        <f>ROUND(I209*H209,2)</f>
        <v>0</v>
      </c>
      <c r="BL209" s="18" t="s">
        <v>242</v>
      </c>
      <c r="BM209" s="230" t="s">
        <v>1776</v>
      </c>
    </row>
    <row r="210" s="2" customFormat="1" ht="21.75" customHeight="1">
      <c r="A210" s="39"/>
      <c r="B210" s="40"/>
      <c r="C210" s="219" t="s">
        <v>717</v>
      </c>
      <c r="D210" s="219" t="s">
        <v>145</v>
      </c>
      <c r="E210" s="220" t="s">
        <v>1777</v>
      </c>
      <c r="F210" s="221" t="s">
        <v>1778</v>
      </c>
      <c r="G210" s="222" t="s">
        <v>161</v>
      </c>
      <c r="H210" s="223">
        <v>4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43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242</v>
      </c>
      <c r="AT210" s="230" t="s">
        <v>145</v>
      </c>
      <c r="AU210" s="230" t="s">
        <v>151</v>
      </c>
      <c r="AY210" s="18" t="s">
        <v>142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151</v>
      </c>
      <c r="BK210" s="231">
        <f>ROUND(I210*H210,2)</f>
        <v>0</v>
      </c>
      <c r="BL210" s="18" t="s">
        <v>242</v>
      </c>
      <c r="BM210" s="230" t="s">
        <v>1779</v>
      </c>
    </row>
    <row r="211" s="2" customFormat="1" ht="16.5" customHeight="1">
      <c r="A211" s="39"/>
      <c r="B211" s="40"/>
      <c r="C211" s="219" t="s">
        <v>721</v>
      </c>
      <c r="D211" s="219" t="s">
        <v>145</v>
      </c>
      <c r="E211" s="220" t="s">
        <v>1780</v>
      </c>
      <c r="F211" s="221" t="s">
        <v>1781</v>
      </c>
      <c r="G211" s="222" t="s">
        <v>161</v>
      </c>
      <c r="H211" s="223">
        <v>2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43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242</v>
      </c>
      <c r="AT211" s="230" t="s">
        <v>145</v>
      </c>
      <c r="AU211" s="230" t="s">
        <v>151</v>
      </c>
      <c r="AY211" s="18" t="s">
        <v>142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151</v>
      </c>
      <c r="BK211" s="231">
        <f>ROUND(I211*H211,2)</f>
        <v>0</v>
      </c>
      <c r="BL211" s="18" t="s">
        <v>242</v>
      </c>
      <c r="BM211" s="230" t="s">
        <v>1782</v>
      </c>
    </row>
    <row r="212" s="2" customFormat="1" ht="16.5" customHeight="1">
      <c r="A212" s="39"/>
      <c r="B212" s="40"/>
      <c r="C212" s="219" t="s">
        <v>737</v>
      </c>
      <c r="D212" s="219" t="s">
        <v>145</v>
      </c>
      <c r="E212" s="220" t="s">
        <v>1783</v>
      </c>
      <c r="F212" s="221" t="s">
        <v>1784</v>
      </c>
      <c r="G212" s="222" t="s">
        <v>183</v>
      </c>
      <c r="H212" s="223">
        <v>0.75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43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242</v>
      </c>
      <c r="AT212" s="230" t="s">
        <v>145</v>
      </c>
      <c r="AU212" s="230" t="s">
        <v>151</v>
      </c>
      <c r="AY212" s="18" t="s">
        <v>142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151</v>
      </c>
      <c r="BK212" s="231">
        <f>ROUND(I212*H212,2)</f>
        <v>0</v>
      </c>
      <c r="BL212" s="18" t="s">
        <v>242</v>
      </c>
      <c r="BM212" s="230" t="s">
        <v>1785</v>
      </c>
    </row>
    <row r="213" s="2" customFormat="1" ht="21.75" customHeight="1">
      <c r="A213" s="39"/>
      <c r="B213" s="40"/>
      <c r="C213" s="219" t="s">
        <v>741</v>
      </c>
      <c r="D213" s="219" t="s">
        <v>145</v>
      </c>
      <c r="E213" s="220" t="s">
        <v>1786</v>
      </c>
      <c r="F213" s="221" t="s">
        <v>1787</v>
      </c>
      <c r="G213" s="222" t="s">
        <v>183</v>
      </c>
      <c r="H213" s="223">
        <v>0.75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43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242</v>
      </c>
      <c r="AT213" s="230" t="s">
        <v>145</v>
      </c>
      <c r="AU213" s="230" t="s">
        <v>151</v>
      </c>
      <c r="AY213" s="18" t="s">
        <v>142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151</v>
      </c>
      <c r="BK213" s="231">
        <f>ROUND(I213*H213,2)</f>
        <v>0</v>
      </c>
      <c r="BL213" s="18" t="s">
        <v>242</v>
      </c>
      <c r="BM213" s="230" t="s">
        <v>1788</v>
      </c>
    </row>
    <row r="214" s="2" customFormat="1" ht="24.15" customHeight="1">
      <c r="A214" s="39"/>
      <c r="B214" s="40"/>
      <c r="C214" s="219" t="s">
        <v>746</v>
      </c>
      <c r="D214" s="219" t="s">
        <v>145</v>
      </c>
      <c r="E214" s="220" t="s">
        <v>1789</v>
      </c>
      <c r="F214" s="221" t="s">
        <v>1790</v>
      </c>
      <c r="G214" s="222" t="s">
        <v>1571</v>
      </c>
      <c r="H214" s="223">
        <v>1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43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242</v>
      </c>
      <c r="AT214" s="230" t="s">
        <v>145</v>
      </c>
      <c r="AU214" s="230" t="s">
        <v>151</v>
      </c>
      <c r="AY214" s="18" t="s">
        <v>142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151</v>
      </c>
      <c r="BK214" s="231">
        <f>ROUND(I214*H214,2)</f>
        <v>0</v>
      </c>
      <c r="BL214" s="18" t="s">
        <v>242</v>
      </c>
      <c r="BM214" s="230" t="s">
        <v>1791</v>
      </c>
    </row>
    <row r="215" s="2" customFormat="1" ht="21.75" customHeight="1">
      <c r="A215" s="39"/>
      <c r="B215" s="40"/>
      <c r="C215" s="219" t="s">
        <v>751</v>
      </c>
      <c r="D215" s="219" t="s">
        <v>145</v>
      </c>
      <c r="E215" s="220" t="s">
        <v>1792</v>
      </c>
      <c r="F215" s="221" t="s">
        <v>1793</v>
      </c>
      <c r="G215" s="222" t="s">
        <v>183</v>
      </c>
      <c r="H215" s="223">
        <v>0.59999999999999998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43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242</v>
      </c>
      <c r="AT215" s="230" t="s">
        <v>145</v>
      </c>
      <c r="AU215" s="230" t="s">
        <v>151</v>
      </c>
      <c r="AY215" s="18" t="s">
        <v>142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151</v>
      </c>
      <c r="BK215" s="231">
        <f>ROUND(I215*H215,2)</f>
        <v>0</v>
      </c>
      <c r="BL215" s="18" t="s">
        <v>242</v>
      </c>
      <c r="BM215" s="230" t="s">
        <v>1794</v>
      </c>
    </row>
    <row r="216" s="2" customFormat="1" ht="16.5" customHeight="1">
      <c r="A216" s="39"/>
      <c r="B216" s="40"/>
      <c r="C216" s="219" t="s">
        <v>756</v>
      </c>
      <c r="D216" s="219" t="s">
        <v>145</v>
      </c>
      <c r="E216" s="220" t="s">
        <v>1795</v>
      </c>
      <c r="F216" s="221" t="s">
        <v>1796</v>
      </c>
      <c r="G216" s="222" t="s">
        <v>1797</v>
      </c>
      <c r="H216" s="223">
        <v>14</v>
      </c>
      <c r="I216" s="224"/>
      <c r="J216" s="225">
        <f>ROUND(I216*H216,2)</f>
        <v>0</v>
      </c>
      <c r="K216" s="221" t="s">
        <v>149</v>
      </c>
      <c r="L216" s="45"/>
      <c r="M216" s="226" t="s">
        <v>1</v>
      </c>
      <c r="N216" s="227" t="s">
        <v>43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0.034200000000000001</v>
      </c>
      <c r="T216" s="229">
        <f>S216*H216</f>
        <v>0.4788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242</v>
      </c>
      <c r="AT216" s="230" t="s">
        <v>145</v>
      </c>
      <c r="AU216" s="230" t="s">
        <v>151</v>
      </c>
      <c r="AY216" s="18" t="s">
        <v>142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151</v>
      </c>
      <c r="BK216" s="231">
        <f>ROUND(I216*H216,2)</f>
        <v>0</v>
      </c>
      <c r="BL216" s="18" t="s">
        <v>242</v>
      </c>
      <c r="BM216" s="230" t="s">
        <v>1798</v>
      </c>
    </row>
    <row r="217" s="13" customFormat="1">
      <c r="A217" s="13"/>
      <c r="B217" s="232"/>
      <c r="C217" s="233"/>
      <c r="D217" s="234" t="s">
        <v>153</v>
      </c>
      <c r="E217" s="235" t="s">
        <v>1</v>
      </c>
      <c r="F217" s="236" t="s">
        <v>163</v>
      </c>
      <c r="G217" s="233"/>
      <c r="H217" s="235" t="s">
        <v>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153</v>
      </c>
      <c r="AU217" s="242" t="s">
        <v>151</v>
      </c>
      <c r="AV217" s="13" t="s">
        <v>85</v>
      </c>
      <c r="AW217" s="13" t="s">
        <v>32</v>
      </c>
      <c r="AX217" s="13" t="s">
        <v>77</v>
      </c>
      <c r="AY217" s="242" t="s">
        <v>142</v>
      </c>
    </row>
    <row r="218" s="14" customFormat="1">
      <c r="A218" s="14"/>
      <c r="B218" s="243"/>
      <c r="C218" s="244"/>
      <c r="D218" s="234" t="s">
        <v>153</v>
      </c>
      <c r="E218" s="245" t="s">
        <v>1</v>
      </c>
      <c r="F218" s="246" t="s">
        <v>1799</v>
      </c>
      <c r="G218" s="244"/>
      <c r="H218" s="247">
        <v>7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153</v>
      </c>
      <c r="AU218" s="253" t="s">
        <v>151</v>
      </c>
      <c r="AV218" s="14" t="s">
        <v>151</v>
      </c>
      <c r="AW218" s="14" t="s">
        <v>32</v>
      </c>
      <c r="AX218" s="14" t="s">
        <v>77</v>
      </c>
      <c r="AY218" s="253" t="s">
        <v>142</v>
      </c>
    </row>
    <row r="219" s="13" customFormat="1">
      <c r="A219" s="13"/>
      <c r="B219" s="232"/>
      <c r="C219" s="233"/>
      <c r="D219" s="234" t="s">
        <v>153</v>
      </c>
      <c r="E219" s="235" t="s">
        <v>1</v>
      </c>
      <c r="F219" s="236" t="s">
        <v>165</v>
      </c>
      <c r="G219" s="233"/>
      <c r="H219" s="235" t="s">
        <v>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153</v>
      </c>
      <c r="AU219" s="242" t="s">
        <v>151</v>
      </c>
      <c r="AV219" s="13" t="s">
        <v>85</v>
      </c>
      <c r="AW219" s="13" t="s">
        <v>32</v>
      </c>
      <c r="AX219" s="13" t="s">
        <v>77</v>
      </c>
      <c r="AY219" s="242" t="s">
        <v>142</v>
      </c>
    </row>
    <row r="220" s="14" customFormat="1">
      <c r="A220" s="14"/>
      <c r="B220" s="243"/>
      <c r="C220" s="244"/>
      <c r="D220" s="234" t="s">
        <v>153</v>
      </c>
      <c r="E220" s="245" t="s">
        <v>1</v>
      </c>
      <c r="F220" s="246" t="s">
        <v>172</v>
      </c>
      <c r="G220" s="244"/>
      <c r="H220" s="247">
        <v>5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153</v>
      </c>
      <c r="AU220" s="253" t="s">
        <v>151</v>
      </c>
      <c r="AV220" s="14" t="s">
        <v>151</v>
      </c>
      <c r="AW220" s="14" t="s">
        <v>32</v>
      </c>
      <c r="AX220" s="14" t="s">
        <v>77</v>
      </c>
      <c r="AY220" s="253" t="s">
        <v>142</v>
      </c>
    </row>
    <row r="221" s="13" customFormat="1">
      <c r="A221" s="13"/>
      <c r="B221" s="232"/>
      <c r="C221" s="233"/>
      <c r="D221" s="234" t="s">
        <v>153</v>
      </c>
      <c r="E221" s="235" t="s">
        <v>1</v>
      </c>
      <c r="F221" s="236" t="s">
        <v>208</v>
      </c>
      <c r="G221" s="233"/>
      <c r="H221" s="235" t="s">
        <v>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153</v>
      </c>
      <c r="AU221" s="242" t="s">
        <v>151</v>
      </c>
      <c r="AV221" s="13" t="s">
        <v>85</v>
      </c>
      <c r="AW221" s="13" t="s">
        <v>32</v>
      </c>
      <c r="AX221" s="13" t="s">
        <v>77</v>
      </c>
      <c r="AY221" s="242" t="s">
        <v>142</v>
      </c>
    </row>
    <row r="222" s="14" customFormat="1">
      <c r="A222" s="14"/>
      <c r="B222" s="243"/>
      <c r="C222" s="244"/>
      <c r="D222" s="234" t="s">
        <v>153</v>
      </c>
      <c r="E222" s="245" t="s">
        <v>1</v>
      </c>
      <c r="F222" s="246" t="s">
        <v>151</v>
      </c>
      <c r="G222" s="244"/>
      <c r="H222" s="247">
        <v>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153</v>
      </c>
      <c r="AU222" s="253" t="s">
        <v>151</v>
      </c>
      <c r="AV222" s="14" t="s">
        <v>151</v>
      </c>
      <c r="AW222" s="14" t="s">
        <v>32</v>
      </c>
      <c r="AX222" s="14" t="s">
        <v>77</v>
      </c>
      <c r="AY222" s="253" t="s">
        <v>142</v>
      </c>
    </row>
    <row r="223" s="15" customFormat="1">
      <c r="A223" s="15"/>
      <c r="B223" s="254"/>
      <c r="C223" s="255"/>
      <c r="D223" s="234" t="s">
        <v>153</v>
      </c>
      <c r="E223" s="256" t="s">
        <v>1</v>
      </c>
      <c r="F223" s="257" t="s">
        <v>158</v>
      </c>
      <c r="G223" s="255"/>
      <c r="H223" s="258">
        <v>14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153</v>
      </c>
      <c r="AU223" s="264" t="s">
        <v>151</v>
      </c>
      <c r="AV223" s="15" t="s">
        <v>150</v>
      </c>
      <c r="AW223" s="15" t="s">
        <v>32</v>
      </c>
      <c r="AX223" s="15" t="s">
        <v>85</v>
      </c>
      <c r="AY223" s="264" t="s">
        <v>142</v>
      </c>
    </row>
    <row r="224" s="2" customFormat="1" ht="16.5" customHeight="1">
      <c r="A224" s="39"/>
      <c r="B224" s="40"/>
      <c r="C224" s="219" t="s">
        <v>761</v>
      </c>
      <c r="D224" s="219" t="s">
        <v>145</v>
      </c>
      <c r="E224" s="220" t="s">
        <v>1800</v>
      </c>
      <c r="F224" s="221" t="s">
        <v>1801</v>
      </c>
      <c r="G224" s="222" t="s">
        <v>1797</v>
      </c>
      <c r="H224" s="223">
        <v>18</v>
      </c>
      <c r="I224" s="224"/>
      <c r="J224" s="225">
        <f>ROUND(I224*H224,2)</f>
        <v>0</v>
      </c>
      <c r="K224" s="221" t="s">
        <v>149</v>
      </c>
      <c r="L224" s="45"/>
      <c r="M224" s="226" t="s">
        <v>1</v>
      </c>
      <c r="N224" s="227" t="s">
        <v>43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0.019460000000000002</v>
      </c>
      <c r="T224" s="229">
        <f>S224*H224</f>
        <v>0.35028000000000004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242</v>
      </c>
      <c r="AT224" s="230" t="s">
        <v>145</v>
      </c>
      <c r="AU224" s="230" t="s">
        <v>151</v>
      </c>
      <c r="AY224" s="18" t="s">
        <v>142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151</v>
      </c>
      <c r="BK224" s="231">
        <f>ROUND(I224*H224,2)</f>
        <v>0</v>
      </c>
      <c r="BL224" s="18" t="s">
        <v>242</v>
      </c>
      <c r="BM224" s="230" t="s">
        <v>1802</v>
      </c>
    </row>
    <row r="225" s="13" customFormat="1">
      <c r="A225" s="13"/>
      <c r="B225" s="232"/>
      <c r="C225" s="233"/>
      <c r="D225" s="234" t="s">
        <v>153</v>
      </c>
      <c r="E225" s="235" t="s">
        <v>1</v>
      </c>
      <c r="F225" s="236" t="s">
        <v>163</v>
      </c>
      <c r="G225" s="233"/>
      <c r="H225" s="235" t="s">
        <v>1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153</v>
      </c>
      <c r="AU225" s="242" t="s">
        <v>151</v>
      </c>
      <c r="AV225" s="13" t="s">
        <v>85</v>
      </c>
      <c r="AW225" s="13" t="s">
        <v>32</v>
      </c>
      <c r="AX225" s="13" t="s">
        <v>77</v>
      </c>
      <c r="AY225" s="242" t="s">
        <v>142</v>
      </c>
    </row>
    <row r="226" s="14" customFormat="1">
      <c r="A226" s="14"/>
      <c r="B226" s="243"/>
      <c r="C226" s="244"/>
      <c r="D226" s="234" t="s">
        <v>153</v>
      </c>
      <c r="E226" s="245" t="s">
        <v>1</v>
      </c>
      <c r="F226" s="246" t="s">
        <v>1803</v>
      </c>
      <c r="G226" s="244"/>
      <c r="H226" s="247">
        <v>11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153</v>
      </c>
      <c r="AU226" s="253" t="s">
        <v>151</v>
      </c>
      <c r="AV226" s="14" t="s">
        <v>151</v>
      </c>
      <c r="AW226" s="14" t="s">
        <v>32</v>
      </c>
      <c r="AX226" s="14" t="s">
        <v>77</v>
      </c>
      <c r="AY226" s="253" t="s">
        <v>142</v>
      </c>
    </row>
    <row r="227" s="13" customFormat="1">
      <c r="A227" s="13"/>
      <c r="B227" s="232"/>
      <c r="C227" s="233"/>
      <c r="D227" s="234" t="s">
        <v>153</v>
      </c>
      <c r="E227" s="235" t="s">
        <v>1</v>
      </c>
      <c r="F227" s="236" t="s">
        <v>165</v>
      </c>
      <c r="G227" s="233"/>
      <c r="H227" s="235" t="s">
        <v>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153</v>
      </c>
      <c r="AU227" s="242" t="s">
        <v>151</v>
      </c>
      <c r="AV227" s="13" t="s">
        <v>85</v>
      </c>
      <c r="AW227" s="13" t="s">
        <v>32</v>
      </c>
      <c r="AX227" s="13" t="s">
        <v>77</v>
      </c>
      <c r="AY227" s="242" t="s">
        <v>142</v>
      </c>
    </row>
    <row r="228" s="14" customFormat="1">
      <c r="A228" s="14"/>
      <c r="B228" s="243"/>
      <c r="C228" s="244"/>
      <c r="D228" s="234" t="s">
        <v>153</v>
      </c>
      <c r="E228" s="245" t="s">
        <v>1</v>
      </c>
      <c r="F228" s="246" t="s">
        <v>164</v>
      </c>
      <c r="G228" s="244"/>
      <c r="H228" s="247">
        <v>6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153</v>
      </c>
      <c r="AU228" s="253" t="s">
        <v>151</v>
      </c>
      <c r="AV228" s="14" t="s">
        <v>151</v>
      </c>
      <c r="AW228" s="14" t="s">
        <v>32</v>
      </c>
      <c r="AX228" s="14" t="s">
        <v>77</v>
      </c>
      <c r="AY228" s="253" t="s">
        <v>142</v>
      </c>
    </row>
    <row r="229" s="13" customFormat="1">
      <c r="A229" s="13"/>
      <c r="B229" s="232"/>
      <c r="C229" s="233"/>
      <c r="D229" s="234" t="s">
        <v>153</v>
      </c>
      <c r="E229" s="235" t="s">
        <v>1</v>
      </c>
      <c r="F229" s="236" t="s">
        <v>208</v>
      </c>
      <c r="G229" s="233"/>
      <c r="H229" s="235" t="s">
        <v>1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153</v>
      </c>
      <c r="AU229" s="242" t="s">
        <v>151</v>
      </c>
      <c r="AV229" s="13" t="s">
        <v>85</v>
      </c>
      <c r="AW229" s="13" t="s">
        <v>32</v>
      </c>
      <c r="AX229" s="13" t="s">
        <v>77</v>
      </c>
      <c r="AY229" s="242" t="s">
        <v>142</v>
      </c>
    </row>
    <row r="230" s="14" customFormat="1">
      <c r="A230" s="14"/>
      <c r="B230" s="243"/>
      <c r="C230" s="244"/>
      <c r="D230" s="234" t="s">
        <v>153</v>
      </c>
      <c r="E230" s="245" t="s">
        <v>1</v>
      </c>
      <c r="F230" s="246" t="s">
        <v>85</v>
      </c>
      <c r="G230" s="244"/>
      <c r="H230" s="247">
        <v>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153</v>
      </c>
      <c r="AU230" s="253" t="s">
        <v>151</v>
      </c>
      <c r="AV230" s="14" t="s">
        <v>151</v>
      </c>
      <c r="AW230" s="14" t="s">
        <v>32</v>
      </c>
      <c r="AX230" s="14" t="s">
        <v>77</v>
      </c>
      <c r="AY230" s="253" t="s">
        <v>142</v>
      </c>
    </row>
    <row r="231" s="15" customFormat="1">
      <c r="A231" s="15"/>
      <c r="B231" s="254"/>
      <c r="C231" s="255"/>
      <c r="D231" s="234" t="s">
        <v>153</v>
      </c>
      <c r="E231" s="256" t="s">
        <v>1</v>
      </c>
      <c r="F231" s="257" t="s">
        <v>158</v>
      </c>
      <c r="G231" s="255"/>
      <c r="H231" s="258">
        <v>18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153</v>
      </c>
      <c r="AU231" s="264" t="s">
        <v>151</v>
      </c>
      <c r="AV231" s="15" t="s">
        <v>150</v>
      </c>
      <c r="AW231" s="15" t="s">
        <v>32</v>
      </c>
      <c r="AX231" s="15" t="s">
        <v>85</v>
      </c>
      <c r="AY231" s="264" t="s">
        <v>142</v>
      </c>
    </row>
    <row r="232" s="2" customFormat="1" ht="16.5" customHeight="1">
      <c r="A232" s="39"/>
      <c r="B232" s="40"/>
      <c r="C232" s="219" t="s">
        <v>767</v>
      </c>
      <c r="D232" s="219" t="s">
        <v>145</v>
      </c>
      <c r="E232" s="220" t="s">
        <v>1804</v>
      </c>
      <c r="F232" s="221" t="s">
        <v>1805</v>
      </c>
      <c r="G232" s="222" t="s">
        <v>1797</v>
      </c>
      <c r="H232" s="223">
        <v>3</v>
      </c>
      <c r="I232" s="224"/>
      <c r="J232" s="225">
        <f>ROUND(I232*H232,2)</f>
        <v>0</v>
      </c>
      <c r="K232" s="221" t="s">
        <v>149</v>
      </c>
      <c r="L232" s="45"/>
      <c r="M232" s="226" t="s">
        <v>1</v>
      </c>
      <c r="N232" s="227" t="s">
        <v>43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0.0066</v>
      </c>
      <c r="T232" s="229">
        <f>S232*H232</f>
        <v>0.019799999999999998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242</v>
      </c>
      <c r="AT232" s="230" t="s">
        <v>145</v>
      </c>
      <c r="AU232" s="230" t="s">
        <v>151</v>
      </c>
      <c r="AY232" s="18" t="s">
        <v>142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151</v>
      </c>
      <c r="BK232" s="231">
        <f>ROUND(I232*H232,2)</f>
        <v>0</v>
      </c>
      <c r="BL232" s="18" t="s">
        <v>242</v>
      </c>
      <c r="BM232" s="230" t="s">
        <v>1806</v>
      </c>
    </row>
    <row r="233" s="13" customFormat="1">
      <c r="A233" s="13"/>
      <c r="B233" s="232"/>
      <c r="C233" s="233"/>
      <c r="D233" s="234" t="s">
        <v>153</v>
      </c>
      <c r="E233" s="235" t="s">
        <v>1</v>
      </c>
      <c r="F233" s="236" t="s">
        <v>163</v>
      </c>
      <c r="G233" s="233"/>
      <c r="H233" s="235" t="s">
        <v>1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153</v>
      </c>
      <c r="AU233" s="242" t="s">
        <v>151</v>
      </c>
      <c r="AV233" s="13" t="s">
        <v>85</v>
      </c>
      <c r="AW233" s="13" t="s">
        <v>32</v>
      </c>
      <c r="AX233" s="13" t="s">
        <v>77</v>
      </c>
      <c r="AY233" s="242" t="s">
        <v>142</v>
      </c>
    </row>
    <row r="234" s="14" customFormat="1">
      <c r="A234" s="14"/>
      <c r="B234" s="243"/>
      <c r="C234" s="244"/>
      <c r="D234" s="234" t="s">
        <v>153</v>
      </c>
      <c r="E234" s="245" t="s">
        <v>1</v>
      </c>
      <c r="F234" s="246" t="s">
        <v>1807</v>
      </c>
      <c r="G234" s="244"/>
      <c r="H234" s="247">
        <v>2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153</v>
      </c>
      <c r="AU234" s="253" t="s">
        <v>151</v>
      </c>
      <c r="AV234" s="14" t="s">
        <v>151</v>
      </c>
      <c r="AW234" s="14" t="s">
        <v>32</v>
      </c>
      <c r="AX234" s="14" t="s">
        <v>77</v>
      </c>
      <c r="AY234" s="253" t="s">
        <v>142</v>
      </c>
    </row>
    <row r="235" s="13" customFormat="1">
      <c r="A235" s="13"/>
      <c r="B235" s="232"/>
      <c r="C235" s="233"/>
      <c r="D235" s="234" t="s">
        <v>153</v>
      </c>
      <c r="E235" s="235" t="s">
        <v>1</v>
      </c>
      <c r="F235" s="236" t="s">
        <v>165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153</v>
      </c>
      <c r="AU235" s="242" t="s">
        <v>151</v>
      </c>
      <c r="AV235" s="13" t="s">
        <v>85</v>
      </c>
      <c r="AW235" s="13" t="s">
        <v>32</v>
      </c>
      <c r="AX235" s="13" t="s">
        <v>77</v>
      </c>
      <c r="AY235" s="242" t="s">
        <v>142</v>
      </c>
    </row>
    <row r="236" s="14" customFormat="1">
      <c r="A236" s="14"/>
      <c r="B236" s="243"/>
      <c r="C236" s="244"/>
      <c r="D236" s="234" t="s">
        <v>153</v>
      </c>
      <c r="E236" s="245" t="s">
        <v>1</v>
      </c>
      <c r="F236" s="246" t="s">
        <v>85</v>
      </c>
      <c r="G236" s="244"/>
      <c r="H236" s="247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153</v>
      </c>
      <c r="AU236" s="253" t="s">
        <v>151</v>
      </c>
      <c r="AV236" s="14" t="s">
        <v>151</v>
      </c>
      <c r="AW236" s="14" t="s">
        <v>32</v>
      </c>
      <c r="AX236" s="14" t="s">
        <v>77</v>
      </c>
      <c r="AY236" s="253" t="s">
        <v>142</v>
      </c>
    </row>
    <row r="237" s="15" customFormat="1">
      <c r="A237" s="15"/>
      <c r="B237" s="254"/>
      <c r="C237" s="255"/>
      <c r="D237" s="234" t="s">
        <v>153</v>
      </c>
      <c r="E237" s="256" t="s">
        <v>1</v>
      </c>
      <c r="F237" s="257" t="s">
        <v>158</v>
      </c>
      <c r="G237" s="255"/>
      <c r="H237" s="258">
        <v>3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153</v>
      </c>
      <c r="AU237" s="264" t="s">
        <v>151</v>
      </c>
      <c r="AV237" s="15" t="s">
        <v>150</v>
      </c>
      <c r="AW237" s="15" t="s">
        <v>32</v>
      </c>
      <c r="AX237" s="15" t="s">
        <v>85</v>
      </c>
      <c r="AY237" s="264" t="s">
        <v>142</v>
      </c>
    </row>
    <row r="238" s="2" customFormat="1" ht="16.5" customHeight="1">
      <c r="A238" s="39"/>
      <c r="B238" s="40"/>
      <c r="C238" s="219" t="s">
        <v>771</v>
      </c>
      <c r="D238" s="219" t="s">
        <v>145</v>
      </c>
      <c r="E238" s="220" t="s">
        <v>1808</v>
      </c>
      <c r="F238" s="221" t="s">
        <v>1809</v>
      </c>
      <c r="G238" s="222" t="s">
        <v>1797</v>
      </c>
      <c r="H238" s="223">
        <v>2</v>
      </c>
      <c r="I238" s="224"/>
      <c r="J238" s="225">
        <f>ROUND(I238*H238,2)</f>
        <v>0</v>
      </c>
      <c r="K238" s="221" t="s">
        <v>149</v>
      </c>
      <c r="L238" s="45"/>
      <c r="M238" s="226" t="s">
        <v>1</v>
      </c>
      <c r="N238" s="227" t="s">
        <v>43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0.022499999999999999</v>
      </c>
      <c r="T238" s="229">
        <f>S238*H238</f>
        <v>0.044999999999999998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242</v>
      </c>
      <c r="AT238" s="230" t="s">
        <v>145</v>
      </c>
      <c r="AU238" s="230" t="s">
        <v>151</v>
      </c>
      <c r="AY238" s="18" t="s">
        <v>142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151</v>
      </c>
      <c r="BK238" s="231">
        <f>ROUND(I238*H238,2)</f>
        <v>0</v>
      </c>
      <c r="BL238" s="18" t="s">
        <v>242</v>
      </c>
      <c r="BM238" s="230" t="s">
        <v>1810</v>
      </c>
    </row>
    <row r="239" s="13" customFormat="1">
      <c r="A239" s="13"/>
      <c r="B239" s="232"/>
      <c r="C239" s="233"/>
      <c r="D239" s="234" t="s">
        <v>153</v>
      </c>
      <c r="E239" s="235" t="s">
        <v>1</v>
      </c>
      <c r="F239" s="236" t="s">
        <v>163</v>
      </c>
      <c r="G239" s="233"/>
      <c r="H239" s="235" t="s">
        <v>1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153</v>
      </c>
      <c r="AU239" s="242" t="s">
        <v>151</v>
      </c>
      <c r="AV239" s="13" t="s">
        <v>85</v>
      </c>
      <c r="AW239" s="13" t="s">
        <v>32</v>
      </c>
      <c r="AX239" s="13" t="s">
        <v>77</v>
      </c>
      <c r="AY239" s="242" t="s">
        <v>142</v>
      </c>
    </row>
    <row r="240" s="14" customFormat="1">
      <c r="A240" s="14"/>
      <c r="B240" s="243"/>
      <c r="C240" s="244"/>
      <c r="D240" s="234" t="s">
        <v>153</v>
      </c>
      <c r="E240" s="245" t="s">
        <v>1</v>
      </c>
      <c r="F240" s="246" t="s">
        <v>85</v>
      </c>
      <c r="G240" s="244"/>
      <c r="H240" s="247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153</v>
      </c>
      <c r="AU240" s="253" t="s">
        <v>151</v>
      </c>
      <c r="AV240" s="14" t="s">
        <v>151</v>
      </c>
      <c r="AW240" s="14" t="s">
        <v>32</v>
      </c>
      <c r="AX240" s="14" t="s">
        <v>77</v>
      </c>
      <c r="AY240" s="253" t="s">
        <v>142</v>
      </c>
    </row>
    <row r="241" s="13" customFormat="1">
      <c r="A241" s="13"/>
      <c r="B241" s="232"/>
      <c r="C241" s="233"/>
      <c r="D241" s="234" t="s">
        <v>153</v>
      </c>
      <c r="E241" s="235" t="s">
        <v>1</v>
      </c>
      <c r="F241" s="236" t="s">
        <v>165</v>
      </c>
      <c r="G241" s="233"/>
      <c r="H241" s="235" t="s">
        <v>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153</v>
      </c>
      <c r="AU241" s="242" t="s">
        <v>151</v>
      </c>
      <c r="AV241" s="13" t="s">
        <v>85</v>
      </c>
      <c r="AW241" s="13" t="s">
        <v>32</v>
      </c>
      <c r="AX241" s="13" t="s">
        <v>77</v>
      </c>
      <c r="AY241" s="242" t="s">
        <v>142</v>
      </c>
    </row>
    <row r="242" s="14" customFormat="1">
      <c r="A242" s="14"/>
      <c r="B242" s="243"/>
      <c r="C242" s="244"/>
      <c r="D242" s="234" t="s">
        <v>153</v>
      </c>
      <c r="E242" s="245" t="s">
        <v>1</v>
      </c>
      <c r="F242" s="246" t="s">
        <v>85</v>
      </c>
      <c r="G242" s="244"/>
      <c r="H242" s="247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153</v>
      </c>
      <c r="AU242" s="253" t="s">
        <v>151</v>
      </c>
      <c r="AV242" s="14" t="s">
        <v>151</v>
      </c>
      <c r="AW242" s="14" t="s">
        <v>32</v>
      </c>
      <c r="AX242" s="14" t="s">
        <v>77</v>
      </c>
      <c r="AY242" s="253" t="s">
        <v>142</v>
      </c>
    </row>
    <row r="243" s="15" customFormat="1">
      <c r="A243" s="15"/>
      <c r="B243" s="254"/>
      <c r="C243" s="255"/>
      <c r="D243" s="234" t="s">
        <v>153</v>
      </c>
      <c r="E243" s="256" t="s">
        <v>1</v>
      </c>
      <c r="F243" s="257" t="s">
        <v>158</v>
      </c>
      <c r="G243" s="255"/>
      <c r="H243" s="258">
        <v>2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153</v>
      </c>
      <c r="AU243" s="264" t="s">
        <v>151</v>
      </c>
      <c r="AV243" s="15" t="s">
        <v>150</v>
      </c>
      <c r="AW243" s="15" t="s">
        <v>32</v>
      </c>
      <c r="AX243" s="15" t="s">
        <v>85</v>
      </c>
      <c r="AY243" s="264" t="s">
        <v>142</v>
      </c>
    </row>
    <row r="244" s="2" customFormat="1" ht="21.75" customHeight="1">
      <c r="A244" s="39"/>
      <c r="B244" s="40"/>
      <c r="C244" s="219" t="s">
        <v>775</v>
      </c>
      <c r="D244" s="219" t="s">
        <v>145</v>
      </c>
      <c r="E244" s="220" t="s">
        <v>1811</v>
      </c>
      <c r="F244" s="221" t="s">
        <v>1812</v>
      </c>
      <c r="G244" s="222" t="s">
        <v>1797</v>
      </c>
      <c r="H244" s="223">
        <v>3</v>
      </c>
      <c r="I244" s="224"/>
      <c r="J244" s="225">
        <f>ROUND(I244*H244,2)</f>
        <v>0</v>
      </c>
      <c r="K244" s="221" t="s">
        <v>149</v>
      </c>
      <c r="L244" s="45"/>
      <c r="M244" s="226" t="s">
        <v>1</v>
      </c>
      <c r="N244" s="227" t="s">
        <v>43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0.087999999999999995</v>
      </c>
      <c r="T244" s="229">
        <f>S244*H244</f>
        <v>0.26400000000000001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242</v>
      </c>
      <c r="AT244" s="230" t="s">
        <v>145</v>
      </c>
      <c r="AU244" s="230" t="s">
        <v>151</v>
      </c>
      <c r="AY244" s="18" t="s">
        <v>142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151</v>
      </c>
      <c r="BK244" s="231">
        <f>ROUND(I244*H244,2)</f>
        <v>0</v>
      </c>
      <c r="BL244" s="18" t="s">
        <v>242</v>
      </c>
      <c r="BM244" s="230" t="s">
        <v>1813</v>
      </c>
    </row>
    <row r="245" s="13" customFormat="1">
      <c r="A245" s="13"/>
      <c r="B245" s="232"/>
      <c r="C245" s="233"/>
      <c r="D245" s="234" t="s">
        <v>153</v>
      </c>
      <c r="E245" s="235" t="s">
        <v>1</v>
      </c>
      <c r="F245" s="236" t="s">
        <v>163</v>
      </c>
      <c r="G245" s="233"/>
      <c r="H245" s="235" t="s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153</v>
      </c>
      <c r="AU245" s="242" t="s">
        <v>151</v>
      </c>
      <c r="AV245" s="13" t="s">
        <v>85</v>
      </c>
      <c r="AW245" s="13" t="s">
        <v>32</v>
      </c>
      <c r="AX245" s="13" t="s">
        <v>77</v>
      </c>
      <c r="AY245" s="242" t="s">
        <v>142</v>
      </c>
    </row>
    <row r="246" s="14" customFormat="1">
      <c r="A246" s="14"/>
      <c r="B246" s="243"/>
      <c r="C246" s="244"/>
      <c r="D246" s="234" t="s">
        <v>153</v>
      </c>
      <c r="E246" s="245" t="s">
        <v>1</v>
      </c>
      <c r="F246" s="246" t="s">
        <v>85</v>
      </c>
      <c r="G246" s="244"/>
      <c r="H246" s="247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153</v>
      </c>
      <c r="AU246" s="253" t="s">
        <v>151</v>
      </c>
      <c r="AV246" s="14" t="s">
        <v>151</v>
      </c>
      <c r="AW246" s="14" t="s">
        <v>32</v>
      </c>
      <c r="AX246" s="14" t="s">
        <v>77</v>
      </c>
      <c r="AY246" s="253" t="s">
        <v>142</v>
      </c>
    </row>
    <row r="247" s="13" customFormat="1">
      <c r="A247" s="13"/>
      <c r="B247" s="232"/>
      <c r="C247" s="233"/>
      <c r="D247" s="234" t="s">
        <v>153</v>
      </c>
      <c r="E247" s="235" t="s">
        <v>1</v>
      </c>
      <c r="F247" s="236" t="s">
        <v>165</v>
      </c>
      <c r="G247" s="233"/>
      <c r="H247" s="235" t="s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153</v>
      </c>
      <c r="AU247" s="242" t="s">
        <v>151</v>
      </c>
      <c r="AV247" s="13" t="s">
        <v>85</v>
      </c>
      <c r="AW247" s="13" t="s">
        <v>32</v>
      </c>
      <c r="AX247" s="13" t="s">
        <v>77</v>
      </c>
      <c r="AY247" s="242" t="s">
        <v>142</v>
      </c>
    </row>
    <row r="248" s="14" customFormat="1">
      <c r="A248" s="14"/>
      <c r="B248" s="243"/>
      <c r="C248" s="244"/>
      <c r="D248" s="234" t="s">
        <v>153</v>
      </c>
      <c r="E248" s="245" t="s">
        <v>1</v>
      </c>
      <c r="F248" s="246" t="s">
        <v>85</v>
      </c>
      <c r="G248" s="244"/>
      <c r="H248" s="247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153</v>
      </c>
      <c r="AU248" s="253" t="s">
        <v>151</v>
      </c>
      <c r="AV248" s="14" t="s">
        <v>151</v>
      </c>
      <c r="AW248" s="14" t="s">
        <v>32</v>
      </c>
      <c r="AX248" s="14" t="s">
        <v>77</v>
      </c>
      <c r="AY248" s="253" t="s">
        <v>142</v>
      </c>
    </row>
    <row r="249" s="13" customFormat="1">
      <c r="A249" s="13"/>
      <c r="B249" s="232"/>
      <c r="C249" s="233"/>
      <c r="D249" s="234" t="s">
        <v>153</v>
      </c>
      <c r="E249" s="235" t="s">
        <v>1</v>
      </c>
      <c r="F249" s="236" t="s">
        <v>208</v>
      </c>
      <c r="G249" s="233"/>
      <c r="H249" s="235" t="s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153</v>
      </c>
      <c r="AU249" s="242" t="s">
        <v>151</v>
      </c>
      <c r="AV249" s="13" t="s">
        <v>85</v>
      </c>
      <c r="AW249" s="13" t="s">
        <v>32</v>
      </c>
      <c r="AX249" s="13" t="s">
        <v>77</v>
      </c>
      <c r="AY249" s="242" t="s">
        <v>142</v>
      </c>
    </row>
    <row r="250" s="14" customFormat="1">
      <c r="A250" s="14"/>
      <c r="B250" s="243"/>
      <c r="C250" s="244"/>
      <c r="D250" s="234" t="s">
        <v>153</v>
      </c>
      <c r="E250" s="245" t="s">
        <v>1</v>
      </c>
      <c r="F250" s="246" t="s">
        <v>85</v>
      </c>
      <c r="G250" s="244"/>
      <c r="H250" s="247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153</v>
      </c>
      <c r="AU250" s="253" t="s">
        <v>151</v>
      </c>
      <c r="AV250" s="14" t="s">
        <v>151</v>
      </c>
      <c r="AW250" s="14" t="s">
        <v>32</v>
      </c>
      <c r="AX250" s="14" t="s">
        <v>77</v>
      </c>
      <c r="AY250" s="253" t="s">
        <v>142</v>
      </c>
    </row>
    <row r="251" s="15" customFormat="1">
      <c r="A251" s="15"/>
      <c r="B251" s="254"/>
      <c r="C251" s="255"/>
      <c r="D251" s="234" t="s">
        <v>153</v>
      </c>
      <c r="E251" s="256" t="s">
        <v>1</v>
      </c>
      <c r="F251" s="257" t="s">
        <v>158</v>
      </c>
      <c r="G251" s="255"/>
      <c r="H251" s="258">
        <v>3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153</v>
      </c>
      <c r="AU251" s="264" t="s">
        <v>151</v>
      </c>
      <c r="AV251" s="15" t="s">
        <v>150</v>
      </c>
      <c r="AW251" s="15" t="s">
        <v>32</v>
      </c>
      <c r="AX251" s="15" t="s">
        <v>85</v>
      </c>
      <c r="AY251" s="264" t="s">
        <v>142</v>
      </c>
    </row>
    <row r="252" s="2" customFormat="1" ht="21.75" customHeight="1">
      <c r="A252" s="39"/>
      <c r="B252" s="40"/>
      <c r="C252" s="219" t="s">
        <v>780</v>
      </c>
      <c r="D252" s="219" t="s">
        <v>145</v>
      </c>
      <c r="E252" s="220" t="s">
        <v>1814</v>
      </c>
      <c r="F252" s="221" t="s">
        <v>1815</v>
      </c>
      <c r="G252" s="222" t="s">
        <v>1797</v>
      </c>
      <c r="H252" s="223">
        <v>3</v>
      </c>
      <c r="I252" s="224"/>
      <c r="J252" s="225">
        <f>ROUND(I252*H252,2)</f>
        <v>0</v>
      </c>
      <c r="K252" s="221" t="s">
        <v>149</v>
      </c>
      <c r="L252" s="45"/>
      <c r="M252" s="226" t="s">
        <v>1</v>
      </c>
      <c r="N252" s="227" t="s">
        <v>43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0.024500000000000001</v>
      </c>
      <c r="T252" s="229">
        <f>S252*H252</f>
        <v>0.07350000000000001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242</v>
      </c>
      <c r="AT252" s="230" t="s">
        <v>145</v>
      </c>
      <c r="AU252" s="230" t="s">
        <v>151</v>
      </c>
      <c r="AY252" s="18" t="s">
        <v>142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151</v>
      </c>
      <c r="BK252" s="231">
        <f>ROUND(I252*H252,2)</f>
        <v>0</v>
      </c>
      <c r="BL252" s="18" t="s">
        <v>242</v>
      </c>
      <c r="BM252" s="230" t="s">
        <v>1816</v>
      </c>
    </row>
    <row r="253" s="13" customFormat="1">
      <c r="A253" s="13"/>
      <c r="B253" s="232"/>
      <c r="C253" s="233"/>
      <c r="D253" s="234" t="s">
        <v>153</v>
      </c>
      <c r="E253" s="235" t="s">
        <v>1</v>
      </c>
      <c r="F253" s="236" t="s">
        <v>163</v>
      </c>
      <c r="G253" s="233"/>
      <c r="H253" s="235" t="s">
        <v>1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153</v>
      </c>
      <c r="AU253" s="242" t="s">
        <v>151</v>
      </c>
      <c r="AV253" s="13" t="s">
        <v>85</v>
      </c>
      <c r="AW253" s="13" t="s">
        <v>32</v>
      </c>
      <c r="AX253" s="13" t="s">
        <v>77</v>
      </c>
      <c r="AY253" s="242" t="s">
        <v>142</v>
      </c>
    </row>
    <row r="254" s="14" customFormat="1">
      <c r="A254" s="14"/>
      <c r="B254" s="243"/>
      <c r="C254" s="244"/>
      <c r="D254" s="234" t="s">
        <v>153</v>
      </c>
      <c r="E254" s="245" t="s">
        <v>1</v>
      </c>
      <c r="F254" s="246" t="s">
        <v>85</v>
      </c>
      <c r="G254" s="244"/>
      <c r="H254" s="247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153</v>
      </c>
      <c r="AU254" s="253" t="s">
        <v>151</v>
      </c>
      <c r="AV254" s="14" t="s">
        <v>151</v>
      </c>
      <c r="AW254" s="14" t="s">
        <v>32</v>
      </c>
      <c r="AX254" s="14" t="s">
        <v>77</v>
      </c>
      <c r="AY254" s="253" t="s">
        <v>142</v>
      </c>
    </row>
    <row r="255" s="13" customFormat="1">
      <c r="A255" s="13"/>
      <c r="B255" s="232"/>
      <c r="C255" s="233"/>
      <c r="D255" s="234" t="s">
        <v>153</v>
      </c>
      <c r="E255" s="235" t="s">
        <v>1</v>
      </c>
      <c r="F255" s="236" t="s">
        <v>165</v>
      </c>
      <c r="G255" s="233"/>
      <c r="H255" s="235" t="s">
        <v>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153</v>
      </c>
      <c r="AU255" s="242" t="s">
        <v>151</v>
      </c>
      <c r="AV255" s="13" t="s">
        <v>85</v>
      </c>
      <c r="AW255" s="13" t="s">
        <v>32</v>
      </c>
      <c r="AX255" s="13" t="s">
        <v>77</v>
      </c>
      <c r="AY255" s="242" t="s">
        <v>142</v>
      </c>
    </row>
    <row r="256" s="14" customFormat="1">
      <c r="A256" s="14"/>
      <c r="B256" s="243"/>
      <c r="C256" s="244"/>
      <c r="D256" s="234" t="s">
        <v>153</v>
      </c>
      <c r="E256" s="245" t="s">
        <v>1</v>
      </c>
      <c r="F256" s="246" t="s">
        <v>85</v>
      </c>
      <c r="G256" s="244"/>
      <c r="H256" s="247">
        <v>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153</v>
      </c>
      <c r="AU256" s="253" t="s">
        <v>151</v>
      </c>
      <c r="AV256" s="14" t="s">
        <v>151</v>
      </c>
      <c r="AW256" s="14" t="s">
        <v>32</v>
      </c>
      <c r="AX256" s="14" t="s">
        <v>77</v>
      </c>
      <c r="AY256" s="253" t="s">
        <v>142</v>
      </c>
    </row>
    <row r="257" s="13" customFormat="1">
      <c r="A257" s="13"/>
      <c r="B257" s="232"/>
      <c r="C257" s="233"/>
      <c r="D257" s="234" t="s">
        <v>153</v>
      </c>
      <c r="E257" s="235" t="s">
        <v>1</v>
      </c>
      <c r="F257" s="236" t="s">
        <v>208</v>
      </c>
      <c r="G257" s="233"/>
      <c r="H257" s="235" t="s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153</v>
      </c>
      <c r="AU257" s="242" t="s">
        <v>151</v>
      </c>
      <c r="AV257" s="13" t="s">
        <v>85</v>
      </c>
      <c r="AW257" s="13" t="s">
        <v>32</v>
      </c>
      <c r="AX257" s="13" t="s">
        <v>77</v>
      </c>
      <c r="AY257" s="242" t="s">
        <v>142</v>
      </c>
    </row>
    <row r="258" s="14" customFormat="1">
      <c r="A258" s="14"/>
      <c r="B258" s="243"/>
      <c r="C258" s="244"/>
      <c r="D258" s="234" t="s">
        <v>153</v>
      </c>
      <c r="E258" s="245" t="s">
        <v>1</v>
      </c>
      <c r="F258" s="246" t="s">
        <v>85</v>
      </c>
      <c r="G258" s="244"/>
      <c r="H258" s="247">
        <v>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153</v>
      </c>
      <c r="AU258" s="253" t="s">
        <v>151</v>
      </c>
      <c r="AV258" s="14" t="s">
        <v>151</v>
      </c>
      <c r="AW258" s="14" t="s">
        <v>32</v>
      </c>
      <c r="AX258" s="14" t="s">
        <v>77</v>
      </c>
      <c r="AY258" s="253" t="s">
        <v>142</v>
      </c>
    </row>
    <row r="259" s="15" customFormat="1">
      <c r="A259" s="15"/>
      <c r="B259" s="254"/>
      <c r="C259" s="255"/>
      <c r="D259" s="234" t="s">
        <v>153</v>
      </c>
      <c r="E259" s="256" t="s">
        <v>1</v>
      </c>
      <c r="F259" s="257" t="s">
        <v>158</v>
      </c>
      <c r="G259" s="255"/>
      <c r="H259" s="258">
        <v>3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153</v>
      </c>
      <c r="AU259" s="264" t="s">
        <v>151</v>
      </c>
      <c r="AV259" s="15" t="s">
        <v>150</v>
      </c>
      <c r="AW259" s="15" t="s">
        <v>32</v>
      </c>
      <c r="AX259" s="15" t="s">
        <v>85</v>
      </c>
      <c r="AY259" s="264" t="s">
        <v>142</v>
      </c>
    </row>
    <row r="260" s="2" customFormat="1" ht="24.15" customHeight="1">
      <c r="A260" s="39"/>
      <c r="B260" s="40"/>
      <c r="C260" s="219" t="s">
        <v>784</v>
      </c>
      <c r="D260" s="219" t="s">
        <v>145</v>
      </c>
      <c r="E260" s="220" t="s">
        <v>1817</v>
      </c>
      <c r="F260" s="221" t="s">
        <v>1818</v>
      </c>
      <c r="G260" s="222" t="s">
        <v>1797</v>
      </c>
      <c r="H260" s="223">
        <v>1</v>
      </c>
      <c r="I260" s="224"/>
      <c r="J260" s="225">
        <f>ROUND(I260*H260,2)</f>
        <v>0</v>
      </c>
      <c r="K260" s="221" t="s">
        <v>149</v>
      </c>
      <c r="L260" s="45"/>
      <c r="M260" s="226" t="s">
        <v>1</v>
      </c>
      <c r="N260" s="227" t="s">
        <v>43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0.017069999999999998</v>
      </c>
      <c r="T260" s="229">
        <f>S260*H260</f>
        <v>0.017069999999999998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242</v>
      </c>
      <c r="AT260" s="230" t="s">
        <v>145</v>
      </c>
      <c r="AU260" s="230" t="s">
        <v>151</v>
      </c>
      <c r="AY260" s="18" t="s">
        <v>142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151</v>
      </c>
      <c r="BK260" s="231">
        <f>ROUND(I260*H260,2)</f>
        <v>0</v>
      </c>
      <c r="BL260" s="18" t="s">
        <v>242</v>
      </c>
      <c r="BM260" s="230" t="s">
        <v>1819</v>
      </c>
    </row>
    <row r="261" s="13" customFormat="1">
      <c r="A261" s="13"/>
      <c r="B261" s="232"/>
      <c r="C261" s="233"/>
      <c r="D261" s="234" t="s">
        <v>153</v>
      </c>
      <c r="E261" s="235" t="s">
        <v>1</v>
      </c>
      <c r="F261" s="236" t="s">
        <v>208</v>
      </c>
      <c r="G261" s="233"/>
      <c r="H261" s="235" t="s">
        <v>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153</v>
      </c>
      <c r="AU261" s="242" t="s">
        <v>151</v>
      </c>
      <c r="AV261" s="13" t="s">
        <v>85</v>
      </c>
      <c r="AW261" s="13" t="s">
        <v>32</v>
      </c>
      <c r="AX261" s="13" t="s">
        <v>77</v>
      </c>
      <c r="AY261" s="242" t="s">
        <v>142</v>
      </c>
    </row>
    <row r="262" s="14" customFormat="1">
      <c r="A262" s="14"/>
      <c r="B262" s="243"/>
      <c r="C262" s="244"/>
      <c r="D262" s="234" t="s">
        <v>153</v>
      </c>
      <c r="E262" s="245" t="s">
        <v>1</v>
      </c>
      <c r="F262" s="246" t="s">
        <v>85</v>
      </c>
      <c r="G262" s="244"/>
      <c r="H262" s="247">
        <v>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153</v>
      </c>
      <c r="AU262" s="253" t="s">
        <v>151</v>
      </c>
      <c r="AV262" s="14" t="s">
        <v>151</v>
      </c>
      <c r="AW262" s="14" t="s">
        <v>32</v>
      </c>
      <c r="AX262" s="14" t="s">
        <v>85</v>
      </c>
      <c r="AY262" s="253" t="s">
        <v>142</v>
      </c>
    </row>
    <row r="263" s="2" customFormat="1" ht="16.5" customHeight="1">
      <c r="A263" s="39"/>
      <c r="B263" s="40"/>
      <c r="C263" s="219" t="s">
        <v>788</v>
      </c>
      <c r="D263" s="219" t="s">
        <v>145</v>
      </c>
      <c r="E263" s="220" t="s">
        <v>1820</v>
      </c>
      <c r="F263" s="221" t="s">
        <v>1821</v>
      </c>
      <c r="G263" s="222" t="s">
        <v>1797</v>
      </c>
      <c r="H263" s="223">
        <v>3</v>
      </c>
      <c r="I263" s="224"/>
      <c r="J263" s="225">
        <f>ROUND(I263*H263,2)</f>
        <v>0</v>
      </c>
      <c r="K263" s="221" t="s">
        <v>149</v>
      </c>
      <c r="L263" s="45"/>
      <c r="M263" s="226" t="s">
        <v>1</v>
      </c>
      <c r="N263" s="227" t="s">
        <v>43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0.034700000000000002</v>
      </c>
      <c r="T263" s="229">
        <f>S263*H263</f>
        <v>0.1041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242</v>
      </c>
      <c r="AT263" s="230" t="s">
        <v>145</v>
      </c>
      <c r="AU263" s="230" t="s">
        <v>151</v>
      </c>
      <c r="AY263" s="18" t="s">
        <v>142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151</v>
      </c>
      <c r="BK263" s="231">
        <f>ROUND(I263*H263,2)</f>
        <v>0</v>
      </c>
      <c r="BL263" s="18" t="s">
        <v>242</v>
      </c>
      <c r="BM263" s="230" t="s">
        <v>1822</v>
      </c>
    </row>
    <row r="264" s="13" customFormat="1">
      <c r="A264" s="13"/>
      <c r="B264" s="232"/>
      <c r="C264" s="233"/>
      <c r="D264" s="234" t="s">
        <v>153</v>
      </c>
      <c r="E264" s="235" t="s">
        <v>1</v>
      </c>
      <c r="F264" s="236" t="s">
        <v>163</v>
      </c>
      <c r="G264" s="233"/>
      <c r="H264" s="235" t="s">
        <v>1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153</v>
      </c>
      <c r="AU264" s="242" t="s">
        <v>151</v>
      </c>
      <c r="AV264" s="13" t="s">
        <v>85</v>
      </c>
      <c r="AW264" s="13" t="s">
        <v>32</v>
      </c>
      <c r="AX264" s="13" t="s">
        <v>77</v>
      </c>
      <c r="AY264" s="242" t="s">
        <v>142</v>
      </c>
    </row>
    <row r="265" s="14" customFormat="1">
      <c r="A265" s="14"/>
      <c r="B265" s="243"/>
      <c r="C265" s="244"/>
      <c r="D265" s="234" t="s">
        <v>153</v>
      </c>
      <c r="E265" s="245" t="s">
        <v>1</v>
      </c>
      <c r="F265" s="246" t="s">
        <v>151</v>
      </c>
      <c r="G265" s="244"/>
      <c r="H265" s="247">
        <v>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153</v>
      </c>
      <c r="AU265" s="253" t="s">
        <v>151</v>
      </c>
      <c r="AV265" s="14" t="s">
        <v>151</v>
      </c>
      <c r="AW265" s="14" t="s">
        <v>32</v>
      </c>
      <c r="AX265" s="14" t="s">
        <v>77</v>
      </c>
      <c r="AY265" s="253" t="s">
        <v>142</v>
      </c>
    </row>
    <row r="266" s="13" customFormat="1">
      <c r="A266" s="13"/>
      <c r="B266" s="232"/>
      <c r="C266" s="233"/>
      <c r="D266" s="234" t="s">
        <v>153</v>
      </c>
      <c r="E266" s="235" t="s">
        <v>1</v>
      </c>
      <c r="F266" s="236" t="s">
        <v>165</v>
      </c>
      <c r="G266" s="233"/>
      <c r="H266" s="235" t="s">
        <v>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153</v>
      </c>
      <c r="AU266" s="242" t="s">
        <v>151</v>
      </c>
      <c r="AV266" s="13" t="s">
        <v>85</v>
      </c>
      <c r="AW266" s="13" t="s">
        <v>32</v>
      </c>
      <c r="AX266" s="13" t="s">
        <v>77</v>
      </c>
      <c r="AY266" s="242" t="s">
        <v>142</v>
      </c>
    </row>
    <row r="267" s="14" customFormat="1">
      <c r="A267" s="14"/>
      <c r="B267" s="243"/>
      <c r="C267" s="244"/>
      <c r="D267" s="234" t="s">
        <v>153</v>
      </c>
      <c r="E267" s="245" t="s">
        <v>1</v>
      </c>
      <c r="F267" s="246" t="s">
        <v>85</v>
      </c>
      <c r="G267" s="244"/>
      <c r="H267" s="247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153</v>
      </c>
      <c r="AU267" s="253" t="s">
        <v>151</v>
      </c>
      <c r="AV267" s="14" t="s">
        <v>151</v>
      </c>
      <c r="AW267" s="14" t="s">
        <v>32</v>
      </c>
      <c r="AX267" s="14" t="s">
        <v>77</v>
      </c>
      <c r="AY267" s="253" t="s">
        <v>142</v>
      </c>
    </row>
    <row r="268" s="15" customFormat="1">
      <c r="A268" s="15"/>
      <c r="B268" s="254"/>
      <c r="C268" s="255"/>
      <c r="D268" s="234" t="s">
        <v>153</v>
      </c>
      <c r="E268" s="256" t="s">
        <v>1</v>
      </c>
      <c r="F268" s="257" t="s">
        <v>158</v>
      </c>
      <c r="G268" s="255"/>
      <c r="H268" s="258">
        <v>3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153</v>
      </c>
      <c r="AU268" s="264" t="s">
        <v>151</v>
      </c>
      <c r="AV268" s="15" t="s">
        <v>150</v>
      </c>
      <c r="AW268" s="15" t="s">
        <v>32</v>
      </c>
      <c r="AX268" s="15" t="s">
        <v>85</v>
      </c>
      <c r="AY268" s="264" t="s">
        <v>142</v>
      </c>
    </row>
    <row r="269" s="2" customFormat="1" ht="16.5" customHeight="1">
      <c r="A269" s="39"/>
      <c r="B269" s="40"/>
      <c r="C269" s="219" t="s">
        <v>376</v>
      </c>
      <c r="D269" s="219" t="s">
        <v>145</v>
      </c>
      <c r="E269" s="220" t="s">
        <v>1823</v>
      </c>
      <c r="F269" s="221" t="s">
        <v>1824</v>
      </c>
      <c r="G269" s="222" t="s">
        <v>1825</v>
      </c>
      <c r="H269" s="223">
        <v>60</v>
      </c>
      <c r="I269" s="224"/>
      <c r="J269" s="225">
        <f>ROUND(I269*H269,2)</f>
        <v>0</v>
      </c>
      <c r="K269" s="221" t="s">
        <v>1</v>
      </c>
      <c r="L269" s="45"/>
      <c r="M269" s="286" t="s">
        <v>1</v>
      </c>
      <c r="N269" s="287" t="s">
        <v>43</v>
      </c>
      <c r="O269" s="288"/>
      <c r="P269" s="289">
        <f>O269*H269</f>
        <v>0</v>
      </c>
      <c r="Q269" s="289">
        <v>0</v>
      </c>
      <c r="R269" s="289">
        <f>Q269*H269</f>
        <v>0</v>
      </c>
      <c r="S269" s="289">
        <v>0</v>
      </c>
      <c r="T269" s="29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242</v>
      </c>
      <c r="AT269" s="230" t="s">
        <v>145</v>
      </c>
      <c r="AU269" s="230" t="s">
        <v>151</v>
      </c>
      <c r="AY269" s="18" t="s">
        <v>142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151</v>
      </c>
      <c r="BK269" s="231">
        <f>ROUND(I269*H269,2)</f>
        <v>0</v>
      </c>
      <c r="BL269" s="18" t="s">
        <v>242</v>
      </c>
      <c r="BM269" s="230" t="s">
        <v>1826</v>
      </c>
    </row>
    <row r="270" s="2" customFormat="1" ht="6.96" customHeight="1">
      <c r="A270" s="39"/>
      <c r="B270" s="67"/>
      <c r="C270" s="68"/>
      <c r="D270" s="68"/>
      <c r="E270" s="68"/>
      <c r="F270" s="68"/>
      <c r="G270" s="68"/>
      <c r="H270" s="68"/>
      <c r="I270" s="68"/>
      <c r="J270" s="68"/>
      <c r="K270" s="68"/>
      <c r="L270" s="45"/>
      <c r="M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</sheetData>
  <sheetProtection sheet="1" autoFilter="0" formatColumns="0" formatRows="0" objects="1" scenarios="1" spinCount="100000" saltValue="vKxP/6PBQi9G4zZPqKagJsy8ri9DfPLLXyYe8jG7yA9jp9KadbGjMe59h5+6YHYGDS1pehLaJzfzpBdEi1gbUA==" hashValue="TdoGO81qGrMGuzYvRlz0JYy7lS2f6N6Ujha9aasJtOTiSK0l2f5rU6yGI0rqmE+u+9A1dMqSrt6wbkmkfG+zCA==" algorithmName="SHA-512" password="CC35"/>
  <autoFilter ref="C119:K26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administrativní části domova pro seniory - Spáleniště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1827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7. 2. 2022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ROUND((SUM(BE119:BE151)),  2)</f>
        <v>0</v>
      </c>
      <c r="G33" s="39"/>
      <c r="H33" s="39"/>
      <c r="I33" s="156">
        <v>0.20999999999999999</v>
      </c>
      <c r="J33" s="155">
        <f>ROUND(((SUM(BE119:BE151))*I33),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ROUND((SUM(BF119:BF151)),  2)</f>
        <v>0</v>
      </c>
      <c r="G34" s="39"/>
      <c r="H34" s="39"/>
      <c r="I34" s="156">
        <v>0.14999999999999999</v>
      </c>
      <c r="J34" s="155">
        <f>ROUND(((SUM(BF119:BF151))*I34),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ROUND((SUM(BG119:BG151)),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ROUND((SUM(BH119:BH151)),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ROUND((SUM(BI119:BI151)),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administrativní části domova pro seniory - Spáleniště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7. 2. 2022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Karlovarský kraj</v>
      </c>
      <c r="G91" s="41"/>
      <c r="H91" s="41"/>
      <c r="I91" s="33" t="s">
        <v>30</v>
      </c>
      <c r="J91" s="37" t="str">
        <f>E21</f>
        <v>ing. Pavel Kodýtek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Sadílek Ladislav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1828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1829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127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5" t="str">
        <f>E7</f>
        <v>Rekonstrukce administrativní části domova pro seniory - Spáleniště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103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03 - Vytápění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Cheb</v>
      </c>
      <c r="G113" s="41"/>
      <c r="H113" s="41"/>
      <c r="I113" s="33" t="s">
        <v>22</v>
      </c>
      <c r="J113" s="80" t="str">
        <f>IF(J12="","",J12)</f>
        <v>7. 2. 2022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>Karlovarský kraj</v>
      </c>
      <c r="G115" s="41"/>
      <c r="H115" s="41"/>
      <c r="I115" s="33" t="s">
        <v>30</v>
      </c>
      <c r="J115" s="37" t="str">
        <f>E21</f>
        <v>ing. Pavel Kodýtek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>Sadílek Ladislav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128</v>
      </c>
      <c r="D118" s="195" t="s">
        <v>62</v>
      </c>
      <c r="E118" s="195" t="s">
        <v>58</v>
      </c>
      <c r="F118" s="195" t="s">
        <v>59</v>
      </c>
      <c r="G118" s="195" t="s">
        <v>129</v>
      </c>
      <c r="H118" s="195" t="s">
        <v>130</v>
      </c>
      <c r="I118" s="195" t="s">
        <v>131</v>
      </c>
      <c r="J118" s="195" t="s">
        <v>107</v>
      </c>
      <c r="K118" s="196" t="s">
        <v>132</v>
      </c>
      <c r="L118" s="197"/>
      <c r="M118" s="101" t="s">
        <v>1</v>
      </c>
      <c r="N118" s="102" t="s">
        <v>41</v>
      </c>
      <c r="O118" s="102" t="s">
        <v>133</v>
      </c>
      <c r="P118" s="102" t="s">
        <v>134</v>
      </c>
      <c r="Q118" s="102" t="s">
        <v>135</v>
      </c>
      <c r="R118" s="102" t="s">
        <v>136</v>
      </c>
      <c r="S118" s="102" t="s">
        <v>137</v>
      </c>
      <c r="T118" s="103" t="s">
        <v>138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139</v>
      </c>
      <c r="D119" s="41"/>
      <c r="E119" s="41"/>
      <c r="F119" s="41"/>
      <c r="G119" s="41"/>
      <c r="H119" s="41"/>
      <c r="I119" s="41"/>
      <c r="J119" s="198">
        <f>BK119</f>
        <v>0</v>
      </c>
      <c r="K119" s="41"/>
      <c r="L119" s="45"/>
      <c r="M119" s="104"/>
      <c r="N119" s="199"/>
      <c r="O119" s="105"/>
      <c r="P119" s="200">
        <f>P120</f>
        <v>0</v>
      </c>
      <c r="Q119" s="105"/>
      <c r="R119" s="200">
        <f>R120</f>
        <v>1.06578</v>
      </c>
      <c r="S119" s="105"/>
      <c r="T119" s="201">
        <f>T120</f>
        <v>1.6707600000000002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76</v>
      </c>
      <c r="AU119" s="18" t="s">
        <v>109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76</v>
      </c>
      <c r="E120" s="206" t="s">
        <v>627</v>
      </c>
      <c r="F120" s="206" t="s">
        <v>628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P121+P126</f>
        <v>0</v>
      </c>
      <c r="Q120" s="211"/>
      <c r="R120" s="212">
        <f>R121+R126</f>
        <v>1.06578</v>
      </c>
      <c r="S120" s="211"/>
      <c r="T120" s="213">
        <f>T121+T126</f>
        <v>1.6707600000000002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151</v>
      </c>
      <c r="AT120" s="215" t="s">
        <v>76</v>
      </c>
      <c r="AU120" s="215" t="s">
        <v>77</v>
      </c>
      <c r="AY120" s="214" t="s">
        <v>142</v>
      </c>
      <c r="BK120" s="216">
        <f>BK121+BK126</f>
        <v>0</v>
      </c>
    </row>
    <row r="121" s="12" customFormat="1" ht="22.8" customHeight="1">
      <c r="A121" s="12"/>
      <c r="B121" s="203"/>
      <c r="C121" s="204"/>
      <c r="D121" s="205" t="s">
        <v>76</v>
      </c>
      <c r="E121" s="217" t="s">
        <v>1830</v>
      </c>
      <c r="F121" s="217" t="s">
        <v>1831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SUM(P122:P125)</f>
        <v>0</v>
      </c>
      <c r="Q121" s="211"/>
      <c r="R121" s="212">
        <f>SUM(R122:R125)</f>
        <v>0</v>
      </c>
      <c r="S121" s="211"/>
      <c r="T121" s="213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151</v>
      </c>
      <c r="AT121" s="215" t="s">
        <v>76</v>
      </c>
      <c r="AU121" s="215" t="s">
        <v>85</v>
      </c>
      <c r="AY121" s="214" t="s">
        <v>142</v>
      </c>
      <c r="BK121" s="216">
        <f>SUM(BK122:BK125)</f>
        <v>0</v>
      </c>
    </row>
    <row r="122" s="2" customFormat="1" ht="16.5" customHeight="1">
      <c r="A122" s="39"/>
      <c r="B122" s="40"/>
      <c r="C122" s="219" t="s">
        <v>85</v>
      </c>
      <c r="D122" s="219" t="s">
        <v>145</v>
      </c>
      <c r="E122" s="220" t="s">
        <v>1832</v>
      </c>
      <c r="F122" s="221" t="s">
        <v>1833</v>
      </c>
      <c r="G122" s="222" t="s">
        <v>1834</v>
      </c>
      <c r="H122" s="223">
        <v>6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43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150</v>
      </c>
      <c r="AT122" s="230" t="s">
        <v>145</v>
      </c>
      <c r="AU122" s="230" t="s">
        <v>151</v>
      </c>
      <c r="AY122" s="18" t="s">
        <v>142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151</v>
      </c>
      <c r="BK122" s="231">
        <f>ROUND(I122*H122,2)</f>
        <v>0</v>
      </c>
      <c r="BL122" s="18" t="s">
        <v>150</v>
      </c>
      <c r="BM122" s="230" t="s">
        <v>1835</v>
      </c>
    </row>
    <row r="123" s="2" customFormat="1" ht="16.5" customHeight="1">
      <c r="A123" s="39"/>
      <c r="B123" s="40"/>
      <c r="C123" s="219" t="s">
        <v>151</v>
      </c>
      <c r="D123" s="219" t="s">
        <v>145</v>
      </c>
      <c r="E123" s="220" t="s">
        <v>1836</v>
      </c>
      <c r="F123" s="221" t="s">
        <v>1837</v>
      </c>
      <c r="G123" s="222" t="s">
        <v>220</v>
      </c>
      <c r="H123" s="223">
        <v>30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43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150</v>
      </c>
      <c r="AT123" s="230" t="s">
        <v>145</v>
      </c>
      <c r="AU123" s="230" t="s">
        <v>151</v>
      </c>
      <c r="AY123" s="18" t="s">
        <v>142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151</v>
      </c>
      <c r="BK123" s="231">
        <f>ROUND(I123*H123,2)</f>
        <v>0</v>
      </c>
      <c r="BL123" s="18" t="s">
        <v>150</v>
      </c>
      <c r="BM123" s="230" t="s">
        <v>1838</v>
      </c>
    </row>
    <row r="124" s="2" customFormat="1" ht="16.5" customHeight="1">
      <c r="A124" s="39"/>
      <c r="B124" s="40"/>
      <c r="C124" s="219" t="s">
        <v>143</v>
      </c>
      <c r="D124" s="219" t="s">
        <v>145</v>
      </c>
      <c r="E124" s="220" t="s">
        <v>1839</v>
      </c>
      <c r="F124" s="221" t="s">
        <v>1840</v>
      </c>
      <c r="G124" s="222" t="s">
        <v>220</v>
      </c>
      <c r="H124" s="223">
        <v>31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43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150</v>
      </c>
      <c r="AT124" s="230" t="s">
        <v>145</v>
      </c>
      <c r="AU124" s="230" t="s">
        <v>151</v>
      </c>
      <c r="AY124" s="18" t="s">
        <v>142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151</v>
      </c>
      <c r="BK124" s="231">
        <f>ROUND(I124*H124,2)</f>
        <v>0</v>
      </c>
      <c r="BL124" s="18" t="s">
        <v>150</v>
      </c>
      <c r="BM124" s="230" t="s">
        <v>1841</v>
      </c>
    </row>
    <row r="125" s="2" customFormat="1" ht="16.5" customHeight="1">
      <c r="A125" s="39"/>
      <c r="B125" s="40"/>
      <c r="C125" s="219" t="s">
        <v>150</v>
      </c>
      <c r="D125" s="219" t="s">
        <v>145</v>
      </c>
      <c r="E125" s="220" t="s">
        <v>1842</v>
      </c>
      <c r="F125" s="221" t="s">
        <v>1843</v>
      </c>
      <c r="G125" s="222" t="s">
        <v>1825</v>
      </c>
      <c r="H125" s="223">
        <v>10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43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242</v>
      </c>
      <c r="AT125" s="230" t="s">
        <v>145</v>
      </c>
      <c r="AU125" s="230" t="s">
        <v>151</v>
      </c>
      <c r="AY125" s="18" t="s">
        <v>142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151</v>
      </c>
      <c r="BK125" s="231">
        <f>ROUND(I125*H125,2)</f>
        <v>0</v>
      </c>
      <c r="BL125" s="18" t="s">
        <v>242</v>
      </c>
      <c r="BM125" s="230" t="s">
        <v>1844</v>
      </c>
    </row>
    <row r="126" s="12" customFormat="1" ht="22.8" customHeight="1">
      <c r="A126" s="12"/>
      <c r="B126" s="203"/>
      <c r="C126" s="204"/>
      <c r="D126" s="205" t="s">
        <v>76</v>
      </c>
      <c r="E126" s="217" t="s">
        <v>1845</v>
      </c>
      <c r="F126" s="217" t="s">
        <v>1846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SUM(P127:P151)</f>
        <v>0</v>
      </c>
      <c r="Q126" s="211"/>
      <c r="R126" s="212">
        <f>SUM(R127:R151)</f>
        <v>1.06578</v>
      </c>
      <c r="S126" s="211"/>
      <c r="T126" s="213">
        <f>SUM(T127:T151)</f>
        <v>1.6707600000000002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151</v>
      </c>
      <c r="AT126" s="215" t="s">
        <v>76</v>
      </c>
      <c r="AU126" s="215" t="s">
        <v>85</v>
      </c>
      <c r="AY126" s="214" t="s">
        <v>142</v>
      </c>
      <c r="BK126" s="216">
        <f>SUM(BK127:BK151)</f>
        <v>0</v>
      </c>
    </row>
    <row r="127" s="2" customFormat="1" ht="16.5" customHeight="1">
      <c r="A127" s="39"/>
      <c r="B127" s="40"/>
      <c r="C127" s="219" t="s">
        <v>172</v>
      </c>
      <c r="D127" s="219" t="s">
        <v>145</v>
      </c>
      <c r="E127" s="220" t="s">
        <v>1847</v>
      </c>
      <c r="F127" s="221" t="s">
        <v>1848</v>
      </c>
      <c r="G127" s="222" t="s">
        <v>148</v>
      </c>
      <c r="H127" s="223">
        <v>70.200000000000003</v>
      </c>
      <c r="I127" s="224"/>
      <c r="J127" s="225">
        <f>ROUND(I127*H127,2)</f>
        <v>0</v>
      </c>
      <c r="K127" s="221" t="s">
        <v>149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0.023800000000000002</v>
      </c>
      <c r="T127" s="229">
        <f>S127*H127</f>
        <v>1.6707600000000002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242</v>
      </c>
      <c r="AT127" s="230" t="s">
        <v>145</v>
      </c>
      <c r="AU127" s="230" t="s">
        <v>151</v>
      </c>
      <c r="AY127" s="18" t="s">
        <v>142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151</v>
      </c>
      <c r="BK127" s="231">
        <f>ROUND(I127*H127,2)</f>
        <v>0</v>
      </c>
      <c r="BL127" s="18" t="s">
        <v>242</v>
      </c>
      <c r="BM127" s="230" t="s">
        <v>1849</v>
      </c>
    </row>
    <row r="128" s="13" customFormat="1">
      <c r="A128" s="13"/>
      <c r="B128" s="232"/>
      <c r="C128" s="233"/>
      <c r="D128" s="234" t="s">
        <v>153</v>
      </c>
      <c r="E128" s="235" t="s">
        <v>1</v>
      </c>
      <c r="F128" s="236" t="s">
        <v>1420</v>
      </c>
      <c r="G128" s="233"/>
      <c r="H128" s="235" t="s">
        <v>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153</v>
      </c>
      <c r="AU128" s="242" t="s">
        <v>151</v>
      </c>
      <c r="AV128" s="13" t="s">
        <v>85</v>
      </c>
      <c r="AW128" s="13" t="s">
        <v>32</v>
      </c>
      <c r="AX128" s="13" t="s">
        <v>77</v>
      </c>
      <c r="AY128" s="242" t="s">
        <v>142</v>
      </c>
    </row>
    <row r="129" s="14" customFormat="1">
      <c r="A129" s="14"/>
      <c r="B129" s="243"/>
      <c r="C129" s="244"/>
      <c r="D129" s="234" t="s">
        <v>153</v>
      </c>
      <c r="E129" s="245" t="s">
        <v>1</v>
      </c>
      <c r="F129" s="246" t="s">
        <v>1421</v>
      </c>
      <c r="G129" s="244"/>
      <c r="H129" s="247">
        <v>18.359999999999999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153</v>
      </c>
      <c r="AU129" s="253" t="s">
        <v>151</v>
      </c>
      <c r="AV129" s="14" t="s">
        <v>151</v>
      </c>
      <c r="AW129" s="14" t="s">
        <v>32</v>
      </c>
      <c r="AX129" s="14" t="s">
        <v>77</v>
      </c>
      <c r="AY129" s="253" t="s">
        <v>142</v>
      </c>
    </row>
    <row r="130" s="13" customFormat="1">
      <c r="A130" s="13"/>
      <c r="B130" s="232"/>
      <c r="C130" s="233"/>
      <c r="D130" s="234" t="s">
        <v>153</v>
      </c>
      <c r="E130" s="235" t="s">
        <v>1</v>
      </c>
      <c r="F130" s="236" t="s">
        <v>165</v>
      </c>
      <c r="G130" s="233"/>
      <c r="H130" s="235" t="s">
        <v>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153</v>
      </c>
      <c r="AU130" s="242" t="s">
        <v>151</v>
      </c>
      <c r="AV130" s="13" t="s">
        <v>85</v>
      </c>
      <c r="AW130" s="13" t="s">
        <v>32</v>
      </c>
      <c r="AX130" s="13" t="s">
        <v>77</v>
      </c>
      <c r="AY130" s="242" t="s">
        <v>142</v>
      </c>
    </row>
    <row r="131" s="14" customFormat="1">
      <c r="A131" s="14"/>
      <c r="B131" s="243"/>
      <c r="C131" s="244"/>
      <c r="D131" s="234" t="s">
        <v>153</v>
      </c>
      <c r="E131" s="245" t="s">
        <v>1</v>
      </c>
      <c r="F131" s="246" t="s">
        <v>1422</v>
      </c>
      <c r="G131" s="244"/>
      <c r="H131" s="247">
        <v>43.704000000000001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153</v>
      </c>
      <c r="AU131" s="253" t="s">
        <v>151</v>
      </c>
      <c r="AV131" s="14" t="s">
        <v>151</v>
      </c>
      <c r="AW131" s="14" t="s">
        <v>32</v>
      </c>
      <c r="AX131" s="14" t="s">
        <v>77</v>
      </c>
      <c r="AY131" s="253" t="s">
        <v>142</v>
      </c>
    </row>
    <row r="132" s="13" customFormat="1">
      <c r="A132" s="13"/>
      <c r="B132" s="232"/>
      <c r="C132" s="233"/>
      <c r="D132" s="234" t="s">
        <v>153</v>
      </c>
      <c r="E132" s="235" t="s">
        <v>1</v>
      </c>
      <c r="F132" s="236" t="s">
        <v>208</v>
      </c>
      <c r="G132" s="233"/>
      <c r="H132" s="235" t="s">
        <v>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153</v>
      </c>
      <c r="AU132" s="242" t="s">
        <v>151</v>
      </c>
      <c r="AV132" s="13" t="s">
        <v>85</v>
      </c>
      <c r="AW132" s="13" t="s">
        <v>32</v>
      </c>
      <c r="AX132" s="13" t="s">
        <v>77</v>
      </c>
      <c r="AY132" s="242" t="s">
        <v>142</v>
      </c>
    </row>
    <row r="133" s="14" customFormat="1">
      <c r="A133" s="14"/>
      <c r="B133" s="243"/>
      <c r="C133" s="244"/>
      <c r="D133" s="234" t="s">
        <v>153</v>
      </c>
      <c r="E133" s="245" t="s">
        <v>1</v>
      </c>
      <c r="F133" s="246" t="s">
        <v>1423</v>
      </c>
      <c r="G133" s="244"/>
      <c r="H133" s="247">
        <v>8.1359999999999992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153</v>
      </c>
      <c r="AU133" s="253" t="s">
        <v>151</v>
      </c>
      <c r="AV133" s="14" t="s">
        <v>151</v>
      </c>
      <c r="AW133" s="14" t="s">
        <v>32</v>
      </c>
      <c r="AX133" s="14" t="s">
        <v>77</v>
      </c>
      <c r="AY133" s="253" t="s">
        <v>142</v>
      </c>
    </row>
    <row r="134" s="15" customFormat="1">
      <c r="A134" s="15"/>
      <c r="B134" s="254"/>
      <c r="C134" s="255"/>
      <c r="D134" s="234" t="s">
        <v>153</v>
      </c>
      <c r="E134" s="256" t="s">
        <v>1</v>
      </c>
      <c r="F134" s="257" t="s">
        <v>158</v>
      </c>
      <c r="G134" s="255"/>
      <c r="H134" s="258">
        <v>70.200000000000003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153</v>
      </c>
      <c r="AU134" s="264" t="s">
        <v>151</v>
      </c>
      <c r="AV134" s="15" t="s">
        <v>150</v>
      </c>
      <c r="AW134" s="15" t="s">
        <v>32</v>
      </c>
      <c r="AX134" s="15" t="s">
        <v>85</v>
      </c>
      <c r="AY134" s="264" t="s">
        <v>142</v>
      </c>
    </row>
    <row r="135" s="2" customFormat="1" ht="16.5" customHeight="1">
      <c r="A135" s="39"/>
      <c r="B135" s="40"/>
      <c r="C135" s="219" t="s">
        <v>164</v>
      </c>
      <c r="D135" s="219" t="s">
        <v>145</v>
      </c>
      <c r="E135" s="220" t="s">
        <v>1850</v>
      </c>
      <c r="F135" s="221" t="s">
        <v>1851</v>
      </c>
      <c r="G135" s="222" t="s">
        <v>148</v>
      </c>
      <c r="H135" s="223">
        <v>70.200000000000003</v>
      </c>
      <c r="I135" s="224"/>
      <c r="J135" s="225">
        <f>ROUND(I135*H135,2)</f>
        <v>0</v>
      </c>
      <c r="K135" s="221" t="s">
        <v>149</v>
      </c>
      <c r="L135" s="45"/>
      <c r="M135" s="226" t="s">
        <v>1</v>
      </c>
      <c r="N135" s="227" t="s">
        <v>43</v>
      </c>
      <c r="O135" s="92"/>
      <c r="P135" s="228">
        <f>O135*H135</f>
        <v>0</v>
      </c>
      <c r="Q135" s="228">
        <v>0.013899999999999999</v>
      </c>
      <c r="R135" s="228">
        <f>Q135*H135</f>
        <v>0.97577999999999998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242</v>
      </c>
      <c r="AT135" s="230" t="s">
        <v>145</v>
      </c>
      <c r="AU135" s="230" t="s">
        <v>151</v>
      </c>
      <c r="AY135" s="18" t="s">
        <v>142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151</v>
      </c>
      <c r="BK135" s="231">
        <f>ROUND(I135*H135,2)</f>
        <v>0</v>
      </c>
      <c r="BL135" s="18" t="s">
        <v>242</v>
      </c>
      <c r="BM135" s="230" t="s">
        <v>1852</v>
      </c>
    </row>
    <row r="136" s="14" customFormat="1">
      <c r="A136" s="14"/>
      <c r="B136" s="243"/>
      <c r="C136" s="244"/>
      <c r="D136" s="234" t="s">
        <v>153</v>
      </c>
      <c r="E136" s="245" t="s">
        <v>1</v>
      </c>
      <c r="F136" s="246" t="s">
        <v>1853</v>
      </c>
      <c r="G136" s="244"/>
      <c r="H136" s="247">
        <v>70.200000000000003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153</v>
      </c>
      <c r="AU136" s="253" t="s">
        <v>151</v>
      </c>
      <c r="AV136" s="14" t="s">
        <v>151</v>
      </c>
      <c r="AW136" s="14" t="s">
        <v>32</v>
      </c>
      <c r="AX136" s="14" t="s">
        <v>85</v>
      </c>
      <c r="AY136" s="253" t="s">
        <v>142</v>
      </c>
    </row>
    <row r="137" s="2" customFormat="1" ht="33" customHeight="1">
      <c r="A137" s="39"/>
      <c r="B137" s="40"/>
      <c r="C137" s="219" t="s">
        <v>180</v>
      </c>
      <c r="D137" s="219" t="s">
        <v>145</v>
      </c>
      <c r="E137" s="220" t="s">
        <v>1854</v>
      </c>
      <c r="F137" s="221" t="s">
        <v>1855</v>
      </c>
      <c r="G137" s="222" t="s">
        <v>1834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150</v>
      </c>
      <c r="AT137" s="230" t="s">
        <v>145</v>
      </c>
      <c r="AU137" s="230" t="s">
        <v>151</v>
      </c>
      <c r="AY137" s="18" t="s">
        <v>142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151</v>
      </c>
      <c r="BK137" s="231">
        <f>ROUND(I137*H137,2)</f>
        <v>0</v>
      </c>
      <c r="BL137" s="18" t="s">
        <v>150</v>
      </c>
      <c r="BM137" s="230" t="s">
        <v>1856</v>
      </c>
    </row>
    <row r="138" s="2" customFormat="1" ht="33" customHeight="1">
      <c r="A138" s="39"/>
      <c r="B138" s="40"/>
      <c r="C138" s="219" t="s">
        <v>191</v>
      </c>
      <c r="D138" s="219" t="s">
        <v>145</v>
      </c>
      <c r="E138" s="220" t="s">
        <v>1857</v>
      </c>
      <c r="F138" s="221" t="s">
        <v>1858</v>
      </c>
      <c r="G138" s="222" t="s">
        <v>1834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150</v>
      </c>
      <c r="AT138" s="230" t="s">
        <v>145</v>
      </c>
      <c r="AU138" s="230" t="s">
        <v>151</v>
      </c>
      <c r="AY138" s="18" t="s">
        <v>142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151</v>
      </c>
      <c r="BK138" s="231">
        <f>ROUND(I138*H138,2)</f>
        <v>0</v>
      </c>
      <c r="BL138" s="18" t="s">
        <v>150</v>
      </c>
      <c r="BM138" s="230" t="s">
        <v>1859</v>
      </c>
    </row>
    <row r="139" s="2" customFormat="1" ht="33" customHeight="1">
      <c r="A139" s="39"/>
      <c r="B139" s="40"/>
      <c r="C139" s="219" t="s">
        <v>197</v>
      </c>
      <c r="D139" s="219" t="s">
        <v>145</v>
      </c>
      <c r="E139" s="220" t="s">
        <v>1860</v>
      </c>
      <c r="F139" s="221" t="s">
        <v>1861</v>
      </c>
      <c r="G139" s="222" t="s">
        <v>1834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43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150</v>
      </c>
      <c r="AT139" s="230" t="s">
        <v>145</v>
      </c>
      <c r="AU139" s="230" t="s">
        <v>151</v>
      </c>
      <c r="AY139" s="18" t="s">
        <v>142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151</v>
      </c>
      <c r="BK139" s="231">
        <f>ROUND(I139*H139,2)</f>
        <v>0</v>
      </c>
      <c r="BL139" s="18" t="s">
        <v>150</v>
      </c>
      <c r="BM139" s="230" t="s">
        <v>1862</v>
      </c>
    </row>
    <row r="140" s="2" customFormat="1" ht="33" customHeight="1">
      <c r="A140" s="39"/>
      <c r="B140" s="40"/>
      <c r="C140" s="219" t="s">
        <v>202</v>
      </c>
      <c r="D140" s="219" t="s">
        <v>145</v>
      </c>
      <c r="E140" s="220" t="s">
        <v>1863</v>
      </c>
      <c r="F140" s="221" t="s">
        <v>1864</v>
      </c>
      <c r="G140" s="222" t="s">
        <v>1834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150</v>
      </c>
      <c r="AT140" s="230" t="s">
        <v>145</v>
      </c>
      <c r="AU140" s="230" t="s">
        <v>151</v>
      </c>
      <c r="AY140" s="18" t="s">
        <v>142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151</v>
      </c>
      <c r="BK140" s="231">
        <f>ROUND(I140*H140,2)</f>
        <v>0</v>
      </c>
      <c r="BL140" s="18" t="s">
        <v>150</v>
      </c>
      <c r="BM140" s="230" t="s">
        <v>1865</v>
      </c>
    </row>
    <row r="141" s="2" customFormat="1" ht="33" customHeight="1">
      <c r="A141" s="39"/>
      <c r="B141" s="40"/>
      <c r="C141" s="219" t="s">
        <v>212</v>
      </c>
      <c r="D141" s="219" t="s">
        <v>145</v>
      </c>
      <c r="E141" s="220" t="s">
        <v>1866</v>
      </c>
      <c r="F141" s="221" t="s">
        <v>1867</v>
      </c>
      <c r="G141" s="222" t="s">
        <v>1834</v>
      </c>
      <c r="H141" s="223">
        <v>3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43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150</v>
      </c>
      <c r="AT141" s="230" t="s">
        <v>145</v>
      </c>
      <c r="AU141" s="230" t="s">
        <v>151</v>
      </c>
      <c r="AY141" s="18" t="s">
        <v>142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151</v>
      </c>
      <c r="BK141" s="231">
        <f>ROUND(I141*H141,2)</f>
        <v>0</v>
      </c>
      <c r="BL141" s="18" t="s">
        <v>150</v>
      </c>
      <c r="BM141" s="230" t="s">
        <v>1868</v>
      </c>
    </row>
    <row r="142" s="2" customFormat="1" ht="16.5" customHeight="1">
      <c r="A142" s="39"/>
      <c r="B142" s="40"/>
      <c r="C142" s="219" t="s">
        <v>217</v>
      </c>
      <c r="D142" s="219" t="s">
        <v>145</v>
      </c>
      <c r="E142" s="220" t="s">
        <v>1869</v>
      </c>
      <c r="F142" s="221" t="s">
        <v>1870</v>
      </c>
      <c r="G142" s="222" t="s">
        <v>1834</v>
      </c>
      <c r="H142" s="223">
        <v>6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150</v>
      </c>
      <c r="AT142" s="230" t="s">
        <v>145</v>
      </c>
      <c r="AU142" s="230" t="s">
        <v>151</v>
      </c>
      <c r="AY142" s="18" t="s">
        <v>142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151</v>
      </c>
      <c r="BK142" s="231">
        <f>ROUND(I142*H142,2)</f>
        <v>0</v>
      </c>
      <c r="BL142" s="18" t="s">
        <v>150</v>
      </c>
      <c r="BM142" s="230" t="s">
        <v>1871</v>
      </c>
    </row>
    <row r="143" s="2" customFormat="1" ht="44.25" customHeight="1">
      <c r="A143" s="39"/>
      <c r="B143" s="40"/>
      <c r="C143" s="219" t="s">
        <v>225</v>
      </c>
      <c r="D143" s="219" t="s">
        <v>145</v>
      </c>
      <c r="E143" s="220" t="s">
        <v>1872</v>
      </c>
      <c r="F143" s="221" t="s">
        <v>1873</v>
      </c>
      <c r="G143" s="222" t="s">
        <v>1834</v>
      </c>
      <c r="H143" s="223">
        <v>2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43</v>
      </c>
      <c r="O143" s="92"/>
      <c r="P143" s="228">
        <f>O143*H143</f>
        <v>0</v>
      </c>
      <c r="Q143" s="228">
        <v>0.014999999999999999</v>
      </c>
      <c r="R143" s="228">
        <f>Q143*H143</f>
        <v>0.029999999999999999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150</v>
      </c>
      <c r="AT143" s="230" t="s">
        <v>145</v>
      </c>
      <c r="AU143" s="230" t="s">
        <v>151</v>
      </c>
      <c r="AY143" s="18" t="s">
        <v>142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151</v>
      </c>
      <c r="BK143" s="231">
        <f>ROUND(I143*H143,2)</f>
        <v>0</v>
      </c>
      <c r="BL143" s="18" t="s">
        <v>150</v>
      </c>
      <c r="BM143" s="230" t="s">
        <v>1874</v>
      </c>
    </row>
    <row r="144" s="2" customFormat="1" ht="44.25" customHeight="1">
      <c r="A144" s="39"/>
      <c r="B144" s="40"/>
      <c r="C144" s="219" t="s">
        <v>230</v>
      </c>
      <c r="D144" s="219" t="s">
        <v>145</v>
      </c>
      <c r="E144" s="220" t="s">
        <v>1875</v>
      </c>
      <c r="F144" s="221" t="s">
        <v>1876</v>
      </c>
      <c r="G144" s="222" t="s">
        <v>1834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0.014999999999999999</v>
      </c>
      <c r="R144" s="228">
        <f>Q144*H144</f>
        <v>0.014999999999999999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150</v>
      </c>
      <c r="AT144" s="230" t="s">
        <v>145</v>
      </c>
      <c r="AU144" s="230" t="s">
        <v>151</v>
      </c>
      <c r="AY144" s="18" t="s">
        <v>142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151</v>
      </c>
      <c r="BK144" s="231">
        <f>ROUND(I144*H144,2)</f>
        <v>0</v>
      </c>
      <c r="BL144" s="18" t="s">
        <v>150</v>
      </c>
      <c r="BM144" s="230" t="s">
        <v>1877</v>
      </c>
    </row>
    <row r="145" s="2" customFormat="1" ht="44.25" customHeight="1">
      <c r="A145" s="39"/>
      <c r="B145" s="40"/>
      <c r="C145" s="219" t="s">
        <v>8</v>
      </c>
      <c r="D145" s="219" t="s">
        <v>145</v>
      </c>
      <c r="E145" s="220" t="s">
        <v>1878</v>
      </c>
      <c r="F145" s="221" t="s">
        <v>1879</v>
      </c>
      <c r="G145" s="222" t="s">
        <v>1834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0.014999999999999999</v>
      </c>
      <c r="R145" s="228">
        <f>Q145*H145</f>
        <v>0.014999999999999999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150</v>
      </c>
      <c r="AT145" s="230" t="s">
        <v>145</v>
      </c>
      <c r="AU145" s="230" t="s">
        <v>151</v>
      </c>
      <c r="AY145" s="18" t="s">
        <v>142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151</v>
      </c>
      <c r="BK145" s="231">
        <f>ROUND(I145*H145,2)</f>
        <v>0</v>
      </c>
      <c r="BL145" s="18" t="s">
        <v>150</v>
      </c>
      <c r="BM145" s="230" t="s">
        <v>1880</v>
      </c>
    </row>
    <row r="146" s="2" customFormat="1" ht="44.25" customHeight="1">
      <c r="A146" s="39"/>
      <c r="B146" s="40"/>
      <c r="C146" s="219" t="s">
        <v>242</v>
      </c>
      <c r="D146" s="219" t="s">
        <v>145</v>
      </c>
      <c r="E146" s="220" t="s">
        <v>1881</v>
      </c>
      <c r="F146" s="221" t="s">
        <v>1882</v>
      </c>
      <c r="G146" s="222" t="s">
        <v>1834</v>
      </c>
      <c r="H146" s="223">
        <v>2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0.014999999999999999</v>
      </c>
      <c r="R146" s="228">
        <f>Q146*H146</f>
        <v>0.029999999999999999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150</v>
      </c>
      <c r="AT146" s="230" t="s">
        <v>145</v>
      </c>
      <c r="AU146" s="230" t="s">
        <v>151</v>
      </c>
      <c r="AY146" s="18" t="s">
        <v>142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151</v>
      </c>
      <c r="BK146" s="231">
        <f>ROUND(I146*H146,2)</f>
        <v>0</v>
      </c>
      <c r="BL146" s="18" t="s">
        <v>150</v>
      </c>
      <c r="BM146" s="230" t="s">
        <v>1883</v>
      </c>
    </row>
    <row r="147" s="2" customFormat="1" ht="16.5" customHeight="1">
      <c r="A147" s="39"/>
      <c r="B147" s="40"/>
      <c r="C147" s="219" t="s">
        <v>251</v>
      </c>
      <c r="D147" s="219" t="s">
        <v>145</v>
      </c>
      <c r="E147" s="220" t="s">
        <v>1884</v>
      </c>
      <c r="F147" s="221" t="s">
        <v>1885</v>
      </c>
      <c r="G147" s="222" t="s">
        <v>148</v>
      </c>
      <c r="H147" s="223">
        <v>70.200000000000003</v>
      </c>
      <c r="I147" s="224"/>
      <c r="J147" s="225">
        <f>ROUND(I147*H147,2)</f>
        <v>0</v>
      </c>
      <c r="K147" s="221" t="s">
        <v>149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242</v>
      </c>
      <c r="AT147" s="230" t="s">
        <v>145</v>
      </c>
      <c r="AU147" s="230" t="s">
        <v>151</v>
      </c>
      <c r="AY147" s="18" t="s">
        <v>142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151</v>
      </c>
      <c r="BK147" s="231">
        <f>ROUND(I147*H147,2)</f>
        <v>0</v>
      </c>
      <c r="BL147" s="18" t="s">
        <v>242</v>
      </c>
      <c r="BM147" s="230" t="s">
        <v>1886</v>
      </c>
    </row>
    <row r="148" s="14" customFormat="1">
      <c r="A148" s="14"/>
      <c r="B148" s="243"/>
      <c r="C148" s="244"/>
      <c r="D148" s="234" t="s">
        <v>153</v>
      </c>
      <c r="E148" s="245" t="s">
        <v>1</v>
      </c>
      <c r="F148" s="246" t="s">
        <v>1853</v>
      </c>
      <c r="G148" s="244"/>
      <c r="H148" s="247">
        <v>70.200000000000003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153</v>
      </c>
      <c r="AU148" s="253" t="s">
        <v>151</v>
      </c>
      <c r="AV148" s="14" t="s">
        <v>151</v>
      </c>
      <c r="AW148" s="14" t="s">
        <v>32</v>
      </c>
      <c r="AX148" s="14" t="s">
        <v>85</v>
      </c>
      <c r="AY148" s="253" t="s">
        <v>142</v>
      </c>
    </row>
    <row r="149" s="2" customFormat="1" ht="16.5" customHeight="1">
      <c r="A149" s="39"/>
      <c r="B149" s="40"/>
      <c r="C149" s="219" t="s">
        <v>262</v>
      </c>
      <c r="D149" s="219" t="s">
        <v>145</v>
      </c>
      <c r="E149" s="220" t="s">
        <v>1887</v>
      </c>
      <c r="F149" s="221" t="s">
        <v>1888</v>
      </c>
      <c r="G149" s="222" t="s">
        <v>148</v>
      </c>
      <c r="H149" s="223">
        <v>70.200000000000003</v>
      </c>
      <c r="I149" s="224"/>
      <c r="J149" s="225">
        <f>ROUND(I149*H149,2)</f>
        <v>0</v>
      </c>
      <c r="K149" s="221" t="s">
        <v>149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242</v>
      </c>
      <c r="AT149" s="230" t="s">
        <v>145</v>
      </c>
      <c r="AU149" s="230" t="s">
        <v>151</v>
      </c>
      <c r="AY149" s="18" t="s">
        <v>142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151</v>
      </c>
      <c r="BK149" s="231">
        <f>ROUND(I149*H149,2)</f>
        <v>0</v>
      </c>
      <c r="BL149" s="18" t="s">
        <v>242</v>
      </c>
      <c r="BM149" s="230" t="s">
        <v>1889</v>
      </c>
    </row>
    <row r="150" s="14" customFormat="1">
      <c r="A150" s="14"/>
      <c r="B150" s="243"/>
      <c r="C150" s="244"/>
      <c r="D150" s="234" t="s">
        <v>153</v>
      </c>
      <c r="E150" s="245" t="s">
        <v>1</v>
      </c>
      <c r="F150" s="246" t="s">
        <v>1853</v>
      </c>
      <c r="G150" s="244"/>
      <c r="H150" s="247">
        <v>70.200000000000003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153</v>
      </c>
      <c r="AU150" s="253" t="s">
        <v>151</v>
      </c>
      <c r="AV150" s="14" t="s">
        <v>151</v>
      </c>
      <c r="AW150" s="14" t="s">
        <v>32</v>
      </c>
      <c r="AX150" s="14" t="s">
        <v>85</v>
      </c>
      <c r="AY150" s="253" t="s">
        <v>142</v>
      </c>
    </row>
    <row r="151" s="2" customFormat="1" ht="24.15" customHeight="1">
      <c r="A151" s="39"/>
      <c r="B151" s="40"/>
      <c r="C151" s="219" t="s">
        <v>266</v>
      </c>
      <c r="D151" s="219" t="s">
        <v>145</v>
      </c>
      <c r="E151" s="220" t="s">
        <v>1890</v>
      </c>
      <c r="F151" s="221" t="s">
        <v>1891</v>
      </c>
      <c r="G151" s="222" t="s">
        <v>183</v>
      </c>
      <c r="H151" s="223">
        <v>0.97599999999999998</v>
      </c>
      <c r="I151" s="224"/>
      <c r="J151" s="225">
        <f>ROUND(I151*H151,2)</f>
        <v>0</v>
      </c>
      <c r="K151" s="221" t="s">
        <v>149</v>
      </c>
      <c r="L151" s="45"/>
      <c r="M151" s="286" t="s">
        <v>1</v>
      </c>
      <c r="N151" s="287" t="s">
        <v>43</v>
      </c>
      <c r="O151" s="288"/>
      <c r="P151" s="289">
        <f>O151*H151</f>
        <v>0</v>
      </c>
      <c r="Q151" s="289">
        <v>0</v>
      </c>
      <c r="R151" s="289">
        <f>Q151*H151</f>
        <v>0</v>
      </c>
      <c r="S151" s="289">
        <v>0</v>
      </c>
      <c r="T151" s="29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242</v>
      </c>
      <c r="AT151" s="230" t="s">
        <v>145</v>
      </c>
      <c r="AU151" s="230" t="s">
        <v>151</v>
      </c>
      <c r="AY151" s="18" t="s">
        <v>142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151</v>
      </c>
      <c r="BK151" s="231">
        <f>ROUND(I151*H151,2)</f>
        <v>0</v>
      </c>
      <c r="BL151" s="18" t="s">
        <v>242</v>
      </c>
      <c r="BM151" s="230" t="s">
        <v>1892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TRtCWZM26fT479tQ6yw0rD2K1GvsKINe0pUZYCADje11K22lXFdbo61Mg2uIrXqLAnnL9p7T+2EZKBReVOGrnw==" hashValue="fvVngeklx9sqGkp7ItNishZLsztkVEnIOYhnC6q9R/NpNDgHLkE59bromVtRpGsF5NVWLS20Hx8lu5uBeUEoSA==" algorithmName="SHA-512" password="CC35"/>
  <autoFilter ref="C118:K15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administrativní části domova pro seniory - Spáleniště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1893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7. 2. 2022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ROUND((SUM(BE121:BE196)),  2)</f>
        <v>0</v>
      </c>
      <c r="G33" s="39"/>
      <c r="H33" s="39"/>
      <c r="I33" s="156">
        <v>0.20999999999999999</v>
      </c>
      <c r="J33" s="155">
        <f>ROUND(((SUM(BE121:BE196))*I33),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ROUND((SUM(BF121:BF196)),  2)</f>
        <v>0</v>
      </c>
      <c r="G34" s="39"/>
      <c r="H34" s="39"/>
      <c r="I34" s="156">
        <v>0.14999999999999999</v>
      </c>
      <c r="J34" s="155">
        <f>ROUND(((SUM(BF121:BF196))*I34),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ROUND((SUM(BG121:BG196)),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ROUND((SUM(BH121:BH196)),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ROUND((SUM(BI121:BI196)),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administrativní části domova pro seniory - Spáleniště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04 -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7. 2. 2022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Karlovarský kraj</v>
      </c>
      <c r="G91" s="41"/>
      <c r="H91" s="41"/>
      <c r="I91" s="33" t="s">
        <v>30</v>
      </c>
      <c r="J91" s="37" t="str">
        <f>E21</f>
        <v>ing. Pavel Kodýtek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Sadílek Ladislav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1894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1895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1896</v>
      </c>
      <c r="E100" s="189"/>
      <c r="F100" s="189"/>
      <c r="G100" s="189"/>
      <c r="H100" s="189"/>
      <c r="I100" s="189"/>
      <c r="J100" s="190">
        <f>J182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1897</v>
      </c>
      <c r="E101" s="189"/>
      <c r="F101" s="189"/>
      <c r="G101" s="189"/>
      <c r="H101" s="189"/>
      <c r="I101" s="189"/>
      <c r="J101" s="190">
        <f>J190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Rekonstrukce administrativní části domova pro seniory - Spáleniště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04 - Elektroinstalace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Cheb</v>
      </c>
      <c r="G115" s="41"/>
      <c r="H115" s="41"/>
      <c r="I115" s="33" t="s">
        <v>22</v>
      </c>
      <c r="J115" s="80" t="str">
        <f>IF(J12="","",J12)</f>
        <v>7. 2. 2022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Karlovarský kraj</v>
      </c>
      <c r="G117" s="41"/>
      <c r="H117" s="41"/>
      <c r="I117" s="33" t="s">
        <v>30</v>
      </c>
      <c r="J117" s="37" t="str">
        <f>E21</f>
        <v>ing. Pavel Kodýtek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Sadílek Ladislav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128</v>
      </c>
      <c r="D120" s="195" t="s">
        <v>62</v>
      </c>
      <c r="E120" s="195" t="s">
        <v>58</v>
      </c>
      <c r="F120" s="195" t="s">
        <v>59</v>
      </c>
      <c r="G120" s="195" t="s">
        <v>129</v>
      </c>
      <c r="H120" s="195" t="s">
        <v>130</v>
      </c>
      <c r="I120" s="195" t="s">
        <v>131</v>
      </c>
      <c r="J120" s="195" t="s">
        <v>107</v>
      </c>
      <c r="K120" s="196" t="s">
        <v>132</v>
      </c>
      <c r="L120" s="197"/>
      <c r="M120" s="101" t="s">
        <v>1</v>
      </c>
      <c r="N120" s="102" t="s">
        <v>41</v>
      </c>
      <c r="O120" s="102" t="s">
        <v>133</v>
      </c>
      <c r="P120" s="102" t="s">
        <v>134</v>
      </c>
      <c r="Q120" s="102" t="s">
        <v>135</v>
      </c>
      <c r="R120" s="102" t="s">
        <v>136</v>
      </c>
      <c r="S120" s="102" t="s">
        <v>137</v>
      </c>
      <c r="T120" s="103" t="s">
        <v>138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139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109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76</v>
      </c>
      <c r="E122" s="206" t="s">
        <v>627</v>
      </c>
      <c r="F122" s="206" t="s">
        <v>628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</f>
        <v>0</v>
      </c>
      <c r="Q122" s="211"/>
      <c r="R122" s="212">
        <f>R123</f>
        <v>0</v>
      </c>
      <c r="S122" s="211"/>
      <c r="T122" s="21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85</v>
      </c>
      <c r="AT122" s="215" t="s">
        <v>76</v>
      </c>
      <c r="AU122" s="215" t="s">
        <v>77</v>
      </c>
      <c r="AY122" s="214" t="s">
        <v>142</v>
      </c>
      <c r="BK122" s="216">
        <f>BK123</f>
        <v>0</v>
      </c>
    </row>
    <row r="123" s="12" customFormat="1" ht="22.8" customHeight="1">
      <c r="A123" s="12"/>
      <c r="B123" s="203"/>
      <c r="C123" s="204"/>
      <c r="D123" s="205" t="s">
        <v>76</v>
      </c>
      <c r="E123" s="217" t="s">
        <v>1898</v>
      </c>
      <c r="F123" s="217" t="s">
        <v>94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P124+P182+P190</f>
        <v>0</v>
      </c>
      <c r="Q123" s="211"/>
      <c r="R123" s="212">
        <f>R124+R182+R190</f>
        <v>0</v>
      </c>
      <c r="S123" s="211"/>
      <c r="T123" s="213">
        <f>T124+T182+T190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85</v>
      </c>
      <c r="AT123" s="215" t="s">
        <v>76</v>
      </c>
      <c r="AU123" s="215" t="s">
        <v>85</v>
      </c>
      <c r="AY123" s="214" t="s">
        <v>142</v>
      </c>
      <c r="BK123" s="216">
        <f>BK124+BK182+BK190</f>
        <v>0</v>
      </c>
    </row>
    <row r="124" s="12" customFormat="1" ht="20.88" customHeight="1">
      <c r="A124" s="12"/>
      <c r="B124" s="203"/>
      <c r="C124" s="204"/>
      <c r="D124" s="205" t="s">
        <v>76</v>
      </c>
      <c r="E124" s="217" t="s">
        <v>1899</v>
      </c>
      <c r="F124" s="217" t="s">
        <v>1900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SUM(P125:P181)</f>
        <v>0</v>
      </c>
      <c r="Q124" s="211"/>
      <c r="R124" s="212">
        <f>SUM(R125:R181)</f>
        <v>0</v>
      </c>
      <c r="S124" s="211"/>
      <c r="T124" s="213">
        <f>SUM(T125:T181)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85</v>
      </c>
      <c r="AT124" s="215" t="s">
        <v>76</v>
      </c>
      <c r="AU124" s="215" t="s">
        <v>151</v>
      </c>
      <c r="AY124" s="214" t="s">
        <v>142</v>
      </c>
      <c r="BK124" s="216">
        <f>SUM(BK125:BK181)</f>
        <v>0</v>
      </c>
    </row>
    <row r="125" s="2" customFormat="1" ht="37.8" customHeight="1">
      <c r="A125" s="39"/>
      <c r="B125" s="40"/>
      <c r="C125" s="219" t="s">
        <v>85</v>
      </c>
      <c r="D125" s="219" t="s">
        <v>145</v>
      </c>
      <c r="E125" s="220" t="s">
        <v>1901</v>
      </c>
      <c r="F125" s="221" t="s">
        <v>1902</v>
      </c>
      <c r="G125" s="222" t="s">
        <v>220</v>
      </c>
      <c r="H125" s="223">
        <v>20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43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150</v>
      </c>
      <c r="AT125" s="230" t="s">
        <v>145</v>
      </c>
      <c r="AU125" s="230" t="s">
        <v>143</v>
      </c>
      <c r="AY125" s="18" t="s">
        <v>142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151</v>
      </c>
      <c r="BK125" s="231">
        <f>ROUND(I125*H125,2)</f>
        <v>0</v>
      </c>
      <c r="BL125" s="18" t="s">
        <v>150</v>
      </c>
      <c r="BM125" s="230" t="s">
        <v>1903</v>
      </c>
    </row>
    <row r="126" s="2" customFormat="1" ht="16.5" customHeight="1">
      <c r="A126" s="39"/>
      <c r="B126" s="40"/>
      <c r="C126" s="219" t="s">
        <v>151</v>
      </c>
      <c r="D126" s="219" t="s">
        <v>145</v>
      </c>
      <c r="E126" s="220" t="s">
        <v>1904</v>
      </c>
      <c r="F126" s="221" t="s">
        <v>1905</v>
      </c>
      <c r="G126" s="222" t="s">
        <v>220</v>
      </c>
      <c r="H126" s="223">
        <v>1000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43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150</v>
      </c>
      <c r="AT126" s="230" t="s">
        <v>145</v>
      </c>
      <c r="AU126" s="230" t="s">
        <v>143</v>
      </c>
      <c r="AY126" s="18" t="s">
        <v>142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151</v>
      </c>
      <c r="BK126" s="231">
        <f>ROUND(I126*H126,2)</f>
        <v>0</v>
      </c>
      <c r="BL126" s="18" t="s">
        <v>150</v>
      </c>
      <c r="BM126" s="230" t="s">
        <v>1906</v>
      </c>
    </row>
    <row r="127" s="2" customFormat="1" ht="16.5" customHeight="1">
      <c r="A127" s="39"/>
      <c r="B127" s="40"/>
      <c r="C127" s="219" t="s">
        <v>143</v>
      </c>
      <c r="D127" s="219" t="s">
        <v>145</v>
      </c>
      <c r="E127" s="220" t="s">
        <v>1907</v>
      </c>
      <c r="F127" s="221" t="s">
        <v>1908</v>
      </c>
      <c r="G127" s="222" t="s">
        <v>220</v>
      </c>
      <c r="H127" s="223">
        <v>3000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150</v>
      </c>
      <c r="AT127" s="230" t="s">
        <v>145</v>
      </c>
      <c r="AU127" s="230" t="s">
        <v>143</v>
      </c>
      <c r="AY127" s="18" t="s">
        <v>142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151</v>
      </c>
      <c r="BK127" s="231">
        <f>ROUND(I127*H127,2)</f>
        <v>0</v>
      </c>
      <c r="BL127" s="18" t="s">
        <v>150</v>
      </c>
      <c r="BM127" s="230" t="s">
        <v>1909</v>
      </c>
    </row>
    <row r="128" s="2" customFormat="1" ht="16.5" customHeight="1">
      <c r="A128" s="39"/>
      <c r="B128" s="40"/>
      <c r="C128" s="219" t="s">
        <v>150</v>
      </c>
      <c r="D128" s="219" t="s">
        <v>145</v>
      </c>
      <c r="E128" s="220" t="s">
        <v>1910</v>
      </c>
      <c r="F128" s="221" t="s">
        <v>1911</v>
      </c>
      <c r="G128" s="222" t="s">
        <v>220</v>
      </c>
      <c r="H128" s="223">
        <v>1000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150</v>
      </c>
      <c r="AT128" s="230" t="s">
        <v>145</v>
      </c>
      <c r="AU128" s="230" t="s">
        <v>143</v>
      </c>
      <c r="AY128" s="18" t="s">
        <v>142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151</v>
      </c>
      <c r="BK128" s="231">
        <f>ROUND(I128*H128,2)</f>
        <v>0</v>
      </c>
      <c r="BL128" s="18" t="s">
        <v>150</v>
      </c>
      <c r="BM128" s="230" t="s">
        <v>1912</v>
      </c>
    </row>
    <row r="129" s="2" customFormat="1" ht="16.5" customHeight="1">
      <c r="A129" s="39"/>
      <c r="B129" s="40"/>
      <c r="C129" s="219" t="s">
        <v>172</v>
      </c>
      <c r="D129" s="219" t="s">
        <v>145</v>
      </c>
      <c r="E129" s="220" t="s">
        <v>1913</v>
      </c>
      <c r="F129" s="221" t="s">
        <v>1914</v>
      </c>
      <c r="G129" s="222" t="s">
        <v>220</v>
      </c>
      <c r="H129" s="223">
        <v>1000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150</v>
      </c>
      <c r="AT129" s="230" t="s">
        <v>145</v>
      </c>
      <c r="AU129" s="230" t="s">
        <v>143</v>
      </c>
      <c r="AY129" s="18" t="s">
        <v>142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151</v>
      </c>
      <c r="BK129" s="231">
        <f>ROUND(I129*H129,2)</f>
        <v>0</v>
      </c>
      <c r="BL129" s="18" t="s">
        <v>150</v>
      </c>
      <c r="BM129" s="230" t="s">
        <v>1915</v>
      </c>
    </row>
    <row r="130" s="2" customFormat="1" ht="21.75" customHeight="1">
      <c r="A130" s="39"/>
      <c r="B130" s="40"/>
      <c r="C130" s="219" t="s">
        <v>164</v>
      </c>
      <c r="D130" s="219" t="s">
        <v>145</v>
      </c>
      <c r="E130" s="220" t="s">
        <v>1916</v>
      </c>
      <c r="F130" s="221" t="s">
        <v>1917</v>
      </c>
      <c r="G130" s="222" t="s">
        <v>1834</v>
      </c>
      <c r="H130" s="223">
        <v>420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43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150</v>
      </c>
      <c r="AT130" s="230" t="s">
        <v>145</v>
      </c>
      <c r="AU130" s="230" t="s">
        <v>143</v>
      </c>
      <c r="AY130" s="18" t="s">
        <v>142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151</v>
      </c>
      <c r="BK130" s="231">
        <f>ROUND(I130*H130,2)</f>
        <v>0</v>
      </c>
      <c r="BL130" s="18" t="s">
        <v>150</v>
      </c>
      <c r="BM130" s="230" t="s">
        <v>1918</v>
      </c>
    </row>
    <row r="131" s="2" customFormat="1" ht="16.5" customHeight="1">
      <c r="A131" s="39"/>
      <c r="B131" s="40"/>
      <c r="C131" s="219" t="s">
        <v>180</v>
      </c>
      <c r="D131" s="219" t="s">
        <v>145</v>
      </c>
      <c r="E131" s="220" t="s">
        <v>1919</v>
      </c>
      <c r="F131" s="221" t="s">
        <v>1920</v>
      </c>
      <c r="G131" s="222" t="s">
        <v>1834</v>
      </c>
      <c r="H131" s="223">
        <v>210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150</v>
      </c>
      <c r="AT131" s="230" t="s">
        <v>145</v>
      </c>
      <c r="AU131" s="230" t="s">
        <v>143</v>
      </c>
      <c r="AY131" s="18" t="s">
        <v>142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151</v>
      </c>
      <c r="BK131" s="231">
        <f>ROUND(I131*H131,2)</f>
        <v>0</v>
      </c>
      <c r="BL131" s="18" t="s">
        <v>150</v>
      </c>
      <c r="BM131" s="230" t="s">
        <v>1921</v>
      </c>
    </row>
    <row r="132" s="2" customFormat="1" ht="16.5" customHeight="1">
      <c r="A132" s="39"/>
      <c r="B132" s="40"/>
      <c r="C132" s="219" t="s">
        <v>191</v>
      </c>
      <c r="D132" s="219" t="s">
        <v>145</v>
      </c>
      <c r="E132" s="220" t="s">
        <v>1922</v>
      </c>
      <c r="F132" s="221" t="s">
        <v>1923</v>
      </c>
      <c r="G132" s="222" t="s">
        <v>220</v>
      </c>
      <c r="H132" s="223">
        <v>20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150</v>
      </c>
      <c r="AT132" s="230" t="s">
        <v>145</v>
      </c>
      <c r="AU132" s="230" t="s">
        <v>143</v>
      </c>
      <c r="AY132" s="18" t="s">
        <v>142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151</v>
      </c>
      <c r="BK132" s="231">
        <f>ROUND(I132*H132,2)</f>
        <v>0</v>
      </c>
      <c r="BL132" s="18" t="s">
        <v>150</v>
      </c>
      <c r="BM132" s="230" t="s">
        <v>1924</v>
      </c>
    </row>
    <row r="133" s="2" customFormat="1" ht="16.5" customHeight="1">
      <c r="A133" s="39"/>
      <c r="B133" s="40"/>
      <c r="C133" s="219" t="s">
        <v>197</v>
      </c>
      <c r="D133" s="219" t="s">
        <v>145</v>
      </c>
      <c r="E133" s="220" t="s">
        <v>1925</v>
      </c>
      <c r="F133" s="221" t="s">
        <v>1926</v>
      </c>
      <c r="G133" s="222" t="s">
        <v>220</v>
      </c>
      <c r="H133" s="223">
        <v>75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43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150</v>
      </c>
      <c r="AT133" s="230" t="s">
        <v>145</v>
      </c>
      <c r="AU133" s="230" t="s">
        <v>143</v>
      </c>
      <c r="AY133" s="18" t="s">
        <v>142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151</v>
      </c>
      <c r="BK133" s="231">
        <f>ROUND(I133*H133,2)</f>
        <v>0</v>
      </c>
      <c r="BL133" s="18" t="s">
        <v>150</v>
      </c>
      <c r="BM133" s="230" t="s">
        <v>1927</v>
      </c>
    </row>
    <row r="134" s="2" customFormat="1" ht="16.5" customHeight="1">
      <c r="A134" s="39"/>
      <c r="B134" s="40"/>
      <c r="C134" s="219" t="s">
        <v>202</v>
      </c>
      <c r="D134" s="219" t="s">
        <v>145</v>
      </c>
      <c r="E134" s="220" t="s">
        <v>1928</v>
      </c>
      <c r="F134" s="221" t="s">
        <v>1929</v>
      </c>
      <c r="G134" s="222" t="s">
        <v>220</v>
      </c>
      <c r="H134" s="223">
        <v>200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150</v>
      </c>
      <c r="AT134" s="230" t="s">
        <v>145</v>
      </c>
      <c r="AU134" s="230" t="s">
        <v>143</v>
      </c>
      <c r="AY134" s="18" t="s">
        <v>142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151</v>
      </c>
      <c r="BK134" s="231">
        <f>ROUND(I134*H134,2)</f>
        <v>0</v>
      </c>
      <c r="BL134" s="18" t="s">
        <v>150</v>
      </c>
      <c r="BM134" s="230" t="s">
        <v>1930</v>
      </c>
    </row>
    <row r="135" s="2" customFormat="1" ht="16.5" customHeight="1">
      <c r="A135" s="39"/>
      <c r="B135" s="40"/>
      <c r="C135" s="219" t="s">
        <v>212</v>
      </c>
      <c r="D135" s="219" t="s">
        <v>145</v>
      </c>
      <c r="E135" s="220" t="s">
        <v>1931</v>
      </c>
      <c r="F135" s="221" t="s">
        <v>1932</v>
      </c>
      <c r="G135" s="222" t="s">
        <v>220</v>
      </c>
      <c r="H135" s="223">
        <v>800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43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150</v>
      </c>
      <c r="AT135" s="230" t="s">
        <v>145</v>
      </c>
      <c r="AU135" s="230" t="s">
        <v>143</v>
      </c>
      <c r="AY135" s="18" t="s">
        <v>142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151</v>
      </c>
      <c r="BK135" s="231">
        <f>ROUND(I135*H135,2)</f>
        <v>0</v>
      </c>
      <c r="BL135" s="18" t="s">
        <v>150</v>
      </c>
      <c r="BM135" s="230" t="s">
        <v>1933</v>
      </c>
    </row>
    <row r="136" s="2" customFormat="1" ht="16.5" customHeight="1">
      <c r="A136" s="39"/>
      <c r="B136" s="40"/>
      <c r="C136" s="219" t="s">
        <v>217</v>
      </c>
      <c r="D136" s="219" t="s">
        <v>145</v>
      </c>
      <c r="E136" s="220" t="s">
        <v>1934</v>
      </c>
      <c r="F136" s="221" t="s">
        <v>1935</v>
      </c>
      <c r="G136" s="222" t="s">
        <v>220</v>
      </c>
      <c r="H136" s="223">
        <v>450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150</v>
      </c>
      <c r="AT136" s="230" t="s">
        <v>145</v>
      </c>
      <c r="AU136" s="230" t="s">
        <v>143</v>
      </c>
      <c r="AY136" s="18" t="s">
        <v>142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151</v>
      </c>
      <c r="BK136" s="231">
        <f>ROUND(I136*H136,2)</f>
        <v>0</v>
      </c>
      <c r="BL136" s="18" t="s">
        <v>150</v>
      </c>
      <c r="BM136" s="230" t="s">
        <v>1936</v>
      </c>
    </row>
    <row r="137" s="2" customFormat="1" ht="16.5" customHeight="1">
      <c r="A137" s="39"/>
      <c r="B137" s="40"/>
      <c r="C137" s="219" t="s">
        <v>225</v>
      </c>
      <c r="D137" s="219" t="s">
        <v>145</v>
      </c>
      <c r="E137" s="220" t="s">
        <v>1937</v>
      </c>
      <c r="F137" s="221" t="s">
        <v>1938</v>
      </c>
      <c r="G137" s="222" t="s">
        <v>220</v>
      </c>
      <c r="H137" s="223">
        <v>8590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150</v>
      </c>
      <c r="AT137" s="230" t="s">
        <v>145</v>
      </c>
      <c r="AU137" s="230" t="s">
        <v>143</v>
      </c>
      <c r="AY137" s="18" t="s">
        <v>142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151</v>
      </c>
      <c r="BK137" s="231">
        <f>ROUND(I137*H137,2)</f>
        <v>0</v>
      </c>
      <c r="BL137" s="18" t="s">
        <v>150</v>
      </c>
      <c r="BM137" s="230" t="s">
        <v>1939</v>
      </c>
    </row>
    <row r="138" s="2" customFormat="1" ht="16.5" customHeight="1">
      <c r="A138" s="39"/>
      <c r="B138" s="40"/>
      <c r="C138" s="219" t="s">
        <v>230</v>
      </c>
      <c r="D138" s="219" t="s">
        <v>145</v>
      </c>
      <c r="E138" s="220" t="s">
        <v>1940</v>
      </c>
      <c r="F138" s="221" t="s">
        <v>1941</v>
      </c>
      <c r="G138" s="222" t="s">
        <v>220</v>
      </c>
      <c r="H138" s="223">
        <v>7120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150</v>
      </c>
      <c r="AT138" s="230" t="s">
        <v>145</v>
      </c>
      <c r="AU138" s="230" t="s">
        <v>143</v>
      </c>
      <c r="AY138" s="18" t="s">
        <v>142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151</v>
      </c>
      <c r="BK138" s="231">
        <f>ROUND(I138*H138,2)</f>
        <v>0</v>
      </c>
      <c r="BL138" s="18" t="s">
        <v>150</v>
      </c>
      <c r="BM138" s="230" t="s">
        <v>1942</v>
      </c>
    </row>
    <row r="139" s="2" customFormat="1" ht="16.5" customHeight="1">
      <c r="A139" s="39"/>
      <c r="B139" s="40"/>
      <c r="C139" s="219" t="s">
        <v>8</v>
      </c>
      <c r="D139" s="219" t="s">
        <v>145</v>
      </c>
      <c r="E139" s="220" t="s">
        <v>1943</v>
      </c>
      <c r="F139" s="221" t="s">
        <v>1944</v>
      </c>
      <c r="G139" s="222" t="s">
        <v>220</v>
      </c>
      <c r="H139" s="223">
        <v>620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43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150</v>
      </c>
      <c r="AT139" s="230" t="s">
        <v>145</v>
      </c>
      <c r="AU139" s="230" t="s">
        <v>143</v>
      </c>
      <c r="AY139" s="18" t="s">
        <v>142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151</v>
      </c>
      <c r="BK139" s="231">
        <f>ROUND(I139*H139,2)</f>
        <v>0</v>
      </c>
      <c r="BL139" s="18" t="s">
        <v>150</v>
      </c>
      <c r="BM139" s="230" t="s">
        <v>1945</v>
      </c>
    </row>
    <row r="140" s="2" customFormat="1" ht="16.5" customHeight="1">
      <c r="A140" s="39"/>
      <c r="B140" s="40"/>
      <c r="C140" s="219" t="s">
        <v>242</v>
      </c>
      <c r="D140" s="219" t="s">
        <v>145</v>
      </c>
      <c r="E140" s="220" t="s">
        <v>1946</v>
      </c>
      <c r="F140" s="221" t="s">
        <v>1947</v>
      </c>
      <c r="G140" s="222" t="s">
        <v>220</v>
      </c>
      <c r="H140" s="223">
        <v>400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150</v>
      </c>
      <c r="AT140" s="230" t="s">
        <v>145</v>
      </c>
      <c r="AU140" s="230" t="s">
        <v>143</v>
      </c>
      <c r="AY140" s="18" t="s">
        <v>142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151</v>
      </c>
      <c r="BK140" s="231">
        <f>ROUND(I140*H140,2)</f>
        <v>0</v>
      </c>
      <c r="BL140" s="18" t="s">
        <v>150</v>
      </c>
      <c r="BM140" s="230" t="s">
        <v>1948</v>
      </c>
    </row>
    <row r="141" s="2" customFormat="1" ht="16.5" customHeight="1">
      <c r="A141" s="39"/>
      <c r="B141" s="40"/>
      <c r="C141" s="219" t="s">
        <v>251</v>
      </c>
      <c r="D141" s="219" t="s">
        <v>145</v>
      </c>
      <c r="E141" s="220" t="s">
        <v>1949</v>
      </c>
      <c r="F141" s="221" t="s">
        <v>1950</v>
      </c>
      <c r="G141" s="222" t="s">
        <v>220</v>
      </c>
      <c r="H141" s="223">
        <v>250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43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150</v>
      </c>
      <c r="AT141" s="230" t="s">
        <v>145</v>
      </c>
      <c r="AU141" s="230" t="s">
        <v>143</v>
      </c>
      <c r="AY141" s="18" t="s">
        <v>142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151</v>
      </c>
      <c r="BK141" s="231">
        <f>ROUND(I141*H141,2)</f>
        <v>0</v>
      </c>
      <c r="BL141" s="18" t="s">
        <v>150</v>
      </c>
      <c r="BM141" s="230" t="s">
        <v>1951</v>
      </c>
    </row>
    <row r="142" s="2" customFormat="1" ht="16.5" customHeight="1">
      <c r="A142" s="39"/>
      <c r="B142" s="40"/>
      <c r="C142" s="219" t="s">
        <v>262</v>
      </c>
      <c r="D142" s="219" t="s">
        <v>145</v>
      </c>
      <c r="E142" s="220" t="s">
        <v>1952</v>
      </c>
      <c r="F142" s="221" t="s">
        <v>1953</v>
      </c>
      <c r="G142" s="222" t="s">
        <v>220</v>
      </c>
      <c r="H142" s="223">
        <v>6000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150</v>
      </c>
      <c r="AT142" s="230" t="s">
        <v>145</v>
      </c>
      <c r="AU142" s="230" t="s">
        <v>143</v>
      </c>
      <c r="AY142" s="18" t="s">
        <v>142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151</v>
      </c>
      <c r="BK142" s="231">
        <f>ROUND(I142*H142,2)</f>
        <v>0</v>
      </c>
      <c r="BL142" s="18" t="s">
        <v>150</v>
      </c>
      <c r="BM142" s="230" t="s">
        <v>1954</v>
      </c>
    </row>
    <row r="143" s="2" customFormat="1" ht="16.5" customHeight="1">
      <c r="A143" s="39"/>
      <c r="B143" s="40"/>
      <c r="C143" s="219" t="s">
        <v>266</v>
      </c>
      <c r="D143" s="219" t="s">
        <v>145</v>
      </c>
      <c r="E143" s="220" t="s">
        <v>1955</v>
      </c>
      <c r="F143" s="221" t="s">
        <v>1956</v>
      </c>
      <c r="G143" s="222" t="s">
        <v>220</v>
      </c>
      <c r="H143" s="223">
        <v>50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43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150</v>
      </c>
      <c r="AT143" s="230" t="s">
        <v>145</v>
      </c>
      <c r="AU143" s="230" t="s">
        <v>143</v>
      </c>
      <c r="AY143" s="18" t="s">
        <v>142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151</v>
      </c>
      <c r="BK143" s="231">
        <f>ROUND(I143*H143,2)</f>
        <v>0</v>
      </c>
      <c r="BL143" s="18" t="s">
        <v>150</v>
      </c>
      <c r="BM143" s="230" t="s">
        <v>1957</v>
      </c>
    </row>
    <row r="144" s="2" customFormat="1" ht="16.5" customHeight="1">
      <c r="A144" s="39"/>
      <c r="B144" s="40"/>
      <c r="C144" s="219" t="s">
        <v>270</v>
      </c>
      <c r="D144" s="219" t="s">
        <v>145</v>
      </c>
      <c r="E144" s="220" t="s">
        <v>1958</v>
      </c>
      <c r="F144" s="221" t="s">
        <v>1959</v>
      </c>
      <c r="G144" s="222" t="s">
        <v>220</v>
      </c>
      <c r="H144" s="223">
        <v>400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150</v>
      </c>
      <c r="AT144" s="230" t="s">
        <v>145</v>
      </c>
      <c r="AU144" s="230" t="s">
        <v>143</v>
      </c>
      <c r="AY144" s="18" t="s">
        <v>142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151</v>
      </c>
      <c r="BK144" s="231">
        <f>ROUND(I144*H144,2)</f>
        <v>0</v>
      </c>
      <c r="BL144" s="18" t="s">
        <v>150</v>
      </c>
      <c r="BM144" s="230" t="s">
        <v>1960</v>
      </c>
    </row>
    <row r="145" s="2" customFormat="1" ht="16.5" customHeight="1">
      <c r="A145" s="39"/>
      <c r="B145" s="40"/>
      <c r="C145" s="219" t="s">
        <v>7</v>
      </c>
      <c r="D145" s="219" t="s">
        <v>145</v>
      </c>
      <c r="E145" s="220" t="s">
        <v>1961</v>
      </c>
      <c r="F145" s="221" t="s">
        <v>1962</v>
      </c>
      <c r="G145" s="222" t="s">
        <v>1834</v>
      </c>
      <c r="H145" s="223">
        <v>25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150</v>
      </c>
      <c r="AT145" s="230" t="s">
        <v>145</v>
      </c>
      <c r="AU145" s="230" t="s">
        <v>143</v>
      </c>
      <c r="AY145" s="18" t="s">
        <v>142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151</v>
      </c>
      <c r="BK145" s="231">
        <f>ROUND(I145*H145,2)</f>
        <v>0</v>
      </c>
      <c r="BL145" s="18" t="s">
        <v>150</v>
      </c>
      <c r="BM145" s="230" t="s">
        <v>1963</v>
      </c>
    </row>
    <row r="146" s="2" customFormat="1" ht="24.15" customHeight="1">
      <c r="A146" s="39"/>
      <c r="B146" s="40"/>
      <c r="C146" s="219" t="s">
        <v>291</v>
      </c>
      <c r="D146" s="219" t="s">
        <v>145</v>
      </c>
      <c r="E146" s="220" t="s">
        <v>1964</v>
      </c>
      <c r="F146" s="221" t="s">
        <v>1965</v>
      </c>
      <c r="G146" s="222" t="s">
        <v>1834</v>
      </c>
      <c r="H146" s="223">
        <v>4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150</v>
      </c>
      <c r="AT146" s="230" t="s">
        <v>145</v>
      </c>
      <c r="AU146" s="230" t="s">
        <v>143</v>
      </c>
      <c r="AY146" s="18" t="s">
        <v>142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151</v>
      </c>
      <c r="BK146" s="231">
        <f>ROUND(I146*H146,2)</f>
        <v>0</v>
      </c>
      <c r="BL146" s="18" t="s">
        <v>150</v>
      </c>
      <c r="BM146" s="230" t="s">
        <v>1966</v>
      </c>
    </row>
    <row r="147" s="2" customFormat="1" ht="16.5" customHeight="1">
      <c r="A147" s="39"/>
      <c r="B147" s="40"/>
      <c r="C147" s="219" t="s">
        <v>295</v>
      </c>
      <c r="D147" s="219" t="s">
        <v>145</v>
      </c>
      <c r="E147" s="220" t="s">
        <v>1967</v>
      </c>
      <c r="F147" s="221" t="s">
        <v>1968</v>
      </c>
      <c r="G147" s="222" t="s">
        <v>1834</v>
      </c>
      <c r="H147" s="223">
        <v>12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150</v>
      </c>
      <c r="AT147" s="230" t="s">
        <v>145</v>
      </c>
      <c r="AU147" s="230" t="s">
        <v>143</v>
      </c>
      <c r="AY147" s="18" t="s">
        <v>142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151</v>
      </c>
      <c r="BK147" s="231">
        <f>ROUND(I147*H147,2)</f>
        <v>0</v>
      </c>
      <c r="BL147" s="18" t="s">
        <v>150</v>
      </c>
      <c r="BM147" s="230" t="s">
        <v>1969</v>
      </c>
    </row>
    <row r="148" s="2" customFormat="1" ht="16.5" customHeight="1">
      <c r="A148" s="39"/>
      <c r="B148" s="40"/>
      <c r="C148" s="219" t="s">
        <v>301</v>
      </c>
      <c r="D148" s="219" t="s">
        <v>145</v>
      </c>
      <c r="E148" s="220" t="s">
        <v>1970</v>
      </c>
      <c r="F148" s="221" t="s">
        <v>1971</v>
      </c>
      <c r="G148" s="222" t="s">
        <v>1834</v>
      </c>
      <c r="H148" s="223">
        <v>12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150</v>
      </c>
      <c r="AT148" s="230" t="s">
        <v>145</v>
      </c>
      <c r="AU148" s="230" t="s">
        <v>143</v>
      </c>
      <c r="AY148" s="18" t="s">
        <v>142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151</v>
      </c>
      <c r="BK148" s="231">
        <f>ROUND(I148*H148,2)</f>
        <v>0</v>
      </c>
      <c r="BL148" s="18" t="s">
        <v>150</v>
      </c>
      <c r="BM148" s="230" t="s">
        <v>1972</v>
      </c>
    </row>
    <row r="149" s="2" customFormat="1" ht="21.75" customHeight="1">
      <c r="A149" s="39"/>
      <c r="B149" s="40"/>
      <c r="C149" s="219" t="s">
        <v>367</v>
      </c>
      <c r="D149" s="219" t="s">
        <v>145</v>
      </c>
      <c r="E149" s="220" t="s">
        <v>1973</v>
      </c>
      <c r="F149" s="221" t="s">
        <v>1974</v>
      </c>
      <c r="G149" s="222" t="s">
        <v>1834</v>
      </c>
      <c r="H149" s="223">
        <v>2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150</v>
      </c>
      <c r="AT149" s="230" t="s">
        <v>145</v>
      </c>
      <c r="AU149" s="230" t="s">
        <v>143</v>
      </c>
      <c r="AY149" s="18" t="s">
        <v>142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151</v>
      </c>
      <c r="BK149" s="231">
        <f>ROUND(I149*H149,2)</f>
        <v>0</v>
      </c>
      <c r="BL149" s="18" t="s">
        <v>150</v>
      </c>
      <c r="BM149" s="230" t="s">
        <v>1975</v>
      </c>
    </row>
    <row r="150" s="2" customFormat="1" ht="16.5" customHeight="1">
      <c r="A150" s="39"/>
      <c r="B150" s="40"/>
      <c r="C150" s="219" t="s">
        <v>377</v>
      </c>
      <c r="D150" s="219" t="s">
        <v>145</v>
      </c>
      <c r="E150" s="220" t="s">
        <v>1976</v>
      </c>
      <c r="F150" s="221" t="s">
        <v>1977</v>
      </c>
      <c r="G150" s="222" t="s">
        <v>1834</v>
      </c>
      <c r="H150" s="223">
        <v>8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150</v>
      </c>
      <c r="AT150" s="230" t="s">
        <v>145</v>
      </c>
      <c r="AU150" s="230" t="s">
        <v>143</v>
      </c>
      <c r="AY150" s="18" t="s">
        <v>142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151</v>
      </c>
      <c r="BK150" s="231">
        <f>ROUND(I150*H150,2)</f>
        <v>0</v>
      </c>
      <c r="BL150" s="18" t="s">
        <v>150</v>
      </c>
      <c r="BM150" s="230" t="s">
        <v>1978</v>
      </c>
    </row>
    <row r="151" s="2" customFormat="1" ht="16.5" customHeight="1">
      <c r="A151" s="39"/>
      <c r="B151" s="40"/>
      <c r="C151" s="219" t="s">
        <v>383</v>
      </c>
      <c r="D151" s="219" t="s">
        <v>145</v>
      </c>
      <c r="E151" s="220" t="s">
        <v>1979</v>
      </c>
      <c r="F151" s="221" t="s">
        <v>1980</v>
      </c>
      <c r="G151" s="222" t="s">
        <v>1834</v>
      </c>
      <c r="H151" s="223">
        <v>1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150</v>
      </c>
      <c r="AT151" s="230" t="s">
        <v>145</v>
      </c>
      <c r="AU151" s="230" t="s">
        <v>143</v>
      </c>
      <c r="AY151" s="18" t="s">
        <v>142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151</v>
      </c>
      <c r="BK151" s="231">
        <f>ROUND(I151*H151,2)</f>
        <v>0</v>
      </c>
      <c r="BL151" s="18" t="s">
        <v>150</v>
      </c>
      <c r="BM151" s="230" t="s">
        <v>1981</v>
      </c>
    </row>
    <row r="152" s="2" customFormat="1" ht="16.5" customHeight="1">
      <c r="A152" s="39"/>
      <c r="B152" s="40"/>
      <c r="C152" s="219" t="s">
        <v>389</v>
      </c>
      <c r="D152" s="219" t="s">
        <v>145</v>
      </c>
      <c r="E152" s="220" t="s">
        <v>1982</v>
      </c>
      <c r="F152" s="221" t="s">
        <v>1983</v>
      </c>
      <c r="G152" s="222" t="s">
        <v>1834</v>
      </c>
      <c r="H152" s="223">
        <v>20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43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150</v>
      </c>
      <c r="AT152" s="230" t="s">
        <v>145</v>
      </c>
      <c r="AU152" s="230" t="s">
        <v>143</v>
      </c>
      <c r="AY152" s="18" t="s">
        <v>142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151</v>
      </c>
      <c r="BK152" s="231">
        <f>ROUND(I152*H152,2)</f>
        <v>0</v>
      </c>
      <c r="BL152" s="18" t="s">
        <v>150</v>
      </c>
      <c r="BM152" s="230" t="s">
        <v>1984</v>
      </c>
    </row>
    <row r="153" s="2" customFormat="1" ht="16.5" customHeight="1">
      <c r="A153" s="39"/>
      <c r="B153" s="40"/>
      <c r="C153" s="219" t="s">
        <v>394</v>
      </c>
      <c r="D153" s="219" t="s">
        <v>145</v>
      </c>
      <c r="E153" s="220" t="s">
        <v>1985</v>
      </c>
      <c r="F153" s="221" t="s">
        <v>1986</v>
      </c>
      <c r="G153" s="222" t="s">
        <v>1834</v>
      </c>
      <c r="H153" s="223">
        <v>3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150</v>
      </c>
      <c r="AT153" s="230" t="s">
        <v>145</v>
      </c>
      <c r="AU153" s="230" t="s">
        <v>143</v>
      </c>
      <c r="AY153" s="18" t="s">
        <v>142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151</v>
      </c>
      <c r="BK153" s="231">
        <f>ROUND(I153*H153,2)</f>
        <v>0</v>
      </c>
      <c r="BL153" s="18" t="s">
        <v>150</v>
      </c>
      <c r="BM153" s="230" t="s">
        <v>1987</v>
      </c>
    </row>
    <row r="154" s="2" customFormat="1" ht="16.5" customHeight="1">
      <c r="A154" s="39"/>
      <c r="B154" s="40"/>
      <c r="C154" s="219" t="s">
        <v>399</v>
      </c>
      <c r="D154" s="219" t="s">
        <v>145</v>
      </c>
      <c r="E154" s="220" t="s">
        <v>1988</v>
      </c>
      <c r="F154" s="221" t="s">
        <v>1989</v>
      </c>
      <c r="G154" s="222" t="s">
        <v>1834</v>
      </c>
      <c r="H154" s="223">
        <v>1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43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150</v>
      </c>
      <c r="AT154" s="230" t="s">
        <v>145</v>
      </c>
      <c r="AU154" s="230" t="s">
        <v>143</v>
      </c>
      <c r="AY154" s="18" t="s">
        <v>142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151</v>
      </c>
      <c r="BK154" s="231">
        <f>ROUND(I154*H154,2)</f>
        <v>0</v>
      </c>
      <c r="BL154" s="18" t="s">
        <v>150</v>
      </c>
      <c r="BM154" s="230" t="s">
        <v>1990</v>
      </c>
    </row>
    <row r="155" s="2" customFormat="1" ht="16.5" customHeight="1">
      <c r="A155" s="39"/>
      <c r="B155" s="40"/>
      <c r="C155" s="219" t="s">
        <v>404</v>
      </c>
      <c r="D155" s="219" t="s">
        <v>145</v>
      </c>
      <c r="E155" s="220" t="s">
        <v>1991</v>
      </c>
      <c r="F155" s="221" t="s">
        <v>1992</v>
      </c>
      <c r="G155" s="222" t="s">
        <v>1834</v>
      </c>
      <c r="H155" s="223">
        <v>6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43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150</v>
      </c>
      <c r="AT155" s="230" t="s">
        <v>145</v>
      </c>
      <c r="AU155" s="230" t="s">
        <v>143</v>
      </c>
      <c r="AY155" s="18" t="s">
        <v>142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151</v>
      </c>
      <c r="BK155" s="231">
        <f>ROUND(I155*H155,2)</f>
        <v>0</v>
      </c>
      <c r="BL155" s="18" t="s">
        <v>150</v>
      </c>
      <c r="BM155" s="230" t="s">
        <v>1993</v>
      </c>
    </row>
    <row r="156" s="2" customFormat="1" ht="16.5" customHeight="1">
      <c r="A156" s="39"/>
      <c r="B156" s="40"/>
      <c r="C156" s="219" t="s">
        <v>408</v>
      </c>
      <c r="D156" s="219" t="s">
        <v>145</v>
      </c>
      <c r="E156" s="220" t="s">
        <v>1994</v>
      </c>
      <c r="F156" s="221" t="s">
        <v>1995</v>
      </c>
      <c r="G156" s="222" t="s">
        <v>1834</v>
      </c>
      <c r="H156" s="223">
        <v>287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150</v>
      </c>
      <c r="AT156" s="230" t="s">
        <v>145</v>
      </c>
      <c r="AU156" s="230" t="s">
        <v>143</v>
      </c>
      <c r="AY156" s="18" t="s">
        <v>142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151</v>
      </c>
      <c r="BK156" s="231">
        <f>ROUND(I156*H156,2)</f>
        <v>0</v>
      </c>
      <c r="BL156" s="18" t="s">
        <v>150</v>
      </c>
      <c r="BM156" s="230" t="s">
        <v>1996</v>
      </c>
    </row>
    <row r="157" s="2" customFormat="1" ht="21.75" customHeight="1">
      <c r="A157" s="39"/>
      <c r="B157" s="40"/>
      <c r="C157" s="219" t="s">
        <v>416</v>
      </c>
      <c r="D157" s="219" t="s">
        <v>145</v>
      </c>
      <c r="E157" s="220" t="s">
        <v>1997</v>
      </c>
      <c r="F157" s="221" t="s">
        <v>1998</v>
      </c>
      <c r="G157" s="222" t="s">
        <v>1834</v>
      </c>
      <c r="H157" s="223">
        <v>17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43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150</v>
      </c>
      <c r="AT157" s="230" t="s">
        <v>145</v>
      </c>
      <c r="AU157" s="230" t="s">
        <v>143</v>
      </c>
      <c r="AY157" s="18" t="s">
        <v>142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151</v>
      </c>
      <c r="BK157" s="231">
        <f>ROUND(I157*H157,2)</f>
        <v>0</v>
      </c>
      <c r="BL157" s="18" t="s">
        <v>150</v>
      </c>
      <c r="BM157" s="230" t="s">
        <v>1999</v>
      </c>
    </row>
    <row r="158" s="2" customFormat="1" ht="16.5" customHeight="1">
      <c r="A158" s="39"/>
      <c r="B158" s="40"/>
      <c r="C158" s="219" t="s">
        <v>422</v>
      </c>
      <c r="D158" s="219" t="s">
        <v>145</v>
      </c>
      <c r="E158" s="220" t="s">
        <v>2000</v>
      </c>
      <c r="F158" s="221" t="s">
        <v>2001</v>
      </c>
      <c r="G158" s="222" t="s">
        <v>1834</v>
      </c>
      <c r="H158" s="223">
        <v>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43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150</v>
      </c>
      <c r="AT158" s="230" t="s">
        <v>145</v>
      </c>
      <c r="AU158" s="230" t="s">
        <v>143</v>
      </c>
      <c r="AY158" s="18" t="s">
        <v>142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151</v>
      </c>
      <c r="BK158" s="231">
        <f>ROUND(I158*H158,2)</f>
        <v>0</v>
      </c>
      <c r="BL158" s="18" t="s">
        <v>150</v>
      </c>
      <c r="BM158" s="230" t="s">
        <v>2002</v>
      </c>
    </row>
    <row r="159" s="2" customFormat="1" ht="16.5" customHeight="1">
      <c r="A159" s="39"/>
      <c r="B159" s="40"/>
      <c r="C159" s="219" t="s">
        <v>427</v>
      </c>
      <c r="D159" s="219" t="s">
        <v>145</v>
      </c>
      <c r="E159" s="220" t="s">
        <v>2003</v>
      </c>
      <c r="F159" s="221" t="s">
        <v>2004</v>
      </c>
      <c r="G159" s="222" t="s">
        <v>1834</v>
      </c>
      <c r="H159" s="223">
        <v>23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43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150</v>
      </c>
      <c r="AT159" s="230" t="s">
        <v>145</v>
      </c>
      <c r="AU159" s="230" t="s">
        <v>143</v>
      </c>
      <c r="AY159" s="18" t="s">
        <v>142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151</v>
      </c>
      <c r="BK159" s="231">
        <f>ROUND(I159*H159,2)</f>
        <v>0</v>
      </c>
      <c r="BL159" s="18" t="s">
        <v>150</v>
      </c>
      <c r="BM159" s="230" t="s">
        <v>2005</v>
      </c>
    </row>
    <row r="160" s="2" customFormat="1" ht="16.5" customHeight="1">
      <c r="A160" s="39"/>
      <c r="B160" s="40"/>
      <c r="C160" s="219" t="s">
        <v>431</v>
      </c>
      <c r="D160" s="219" t="s">
        <v>145</v>
      </c>
      <c r="E160" s="220" t="s">
        <v>2006</v>
      </c>
      <c r="F160" s="221" t="s">
        <v>2007</v>
      </c>
      <c r="G160" s="222" t="s">
        <v>1834</v>
      </c>
      <c r="H160" s="223">
        <v>2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43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150</v>
      </c>
      <c r="AT160" s="230" t="s">
        <v>145</v>
      </c>
      <c r="AU160" s="230" t="s">
        <v>143</v>
      </c>
      <c r="AY160" s="18" t="s">
        <v>142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151</v>
      </c>
      <c r="BK160" s="231">
        <f>ROUND(I160*H160,2)</f>
        <v>0</v>
      </c>
      <c r="BL160" s="18" t="s">
        <v>150</v>
      </c>
      <c r="BM160" s="230" t="s">
        <v>2008</v>
      </c>
    </row>
    <row r="161" s="2" customFormat="1" ht="16.5" customHeight="1">
      <c r="A161" s="39"/>
      <c r="B161" s="40"/>
      <c r="C161" s="219" t="s">
        <v>435</v>
      </c>
      <c r="D161" s="219" t="s">
        <v>145</v>
      </c>
      <c r="E161" s="220" t="s">
        <v>2009</v>
      </c>
      <c r="F161" s="221" t="s">
        <v>2010</v>
      </c>
      <c r="G161" s="222" t="s">
        <v>1834</v>
      </c>
      <c r="H161" s="223">
        <v>1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43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150</v>
      </c>
      <c r="AT161" s="230" t="s">
        <v>145</v>
      </c>
      <c r="AU161" s="230" t="s">
        <v>143</v>
      </c>
      <c r="AY161" s="18" t="s">
        <v>142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151</v>
      </c>
      <c r="BK161" s="231">
        <f>ROUND(I161*H161,2)</f>
        <v>0</v>
      </c>
      <c r="BL161" s="18" t="s">
        <v>150</v>
      </c>
      <c r="BM161" s="230" t="s">
        <v>2011</v>
      </c>
    </row>
    <row r="162" s="2" customFormat="1" ht="16.5" customHeight="1">
      <c r="A162" s="39"/>
      <c r="B162" s="40"/>
      <c r="C162" s="219" t="s">
        <v>439</v>
      </c>
      <c r="D162" s="219" t="s">
        <v>145</v>
      </c>
      <c r="E162" s="220" t="s">
        <v>2012</v>
      </c>
      <c r="F162" s="221" t="s">
        <v>2013</v>
      </c>
      <c r="G162" s="222" t="s">
        <v>1834</v>
      </c>
      <c r="H162" s="223">
        <v>4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43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150</v>
      </c>
      <c r="AT162" s="230" t="s">
        <v>145</v>
      </c>
      <c r="AU162" s="230" t="s">
        <v>143</v>
      </c>
      <c r="AY162" s="18" t="s">
        <v>142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151</v>
      </c>
      <c r="BK162" s="231">
        <f>ROUND(I162*H162,2)</f>
        <v>0</v>
      </c>
      <c r="BL162" s="18" t="s">
        <v>150</v>
      </c>
      <c r="BM162" s="230" t="s">
        <v>2014</v>
      </c>
    </row>
    <row r="163" s="2" customFormat="1" ht="24.15" customHeight="1">
      <c r="A163" s="39"/>
      <c r="B163" s="40"/>
      <c r="C163" s="219" t="s">
        <v>443</v>
      </c>
      <c r="D163" s="219" t="s">
        <v>145</v>
      </c>
      <c r="E163" s="220" t="s">
        <v>2015</v>
      </c>
      <c r="F163" s="221" t="s">
        <v>2016</v>
      </c>
      <c r="G163" s="222" t="s">
        <v>1834</v>
      </c>
      <c r="H163" s="223">
        <v>7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43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150</v>
      </c>
      <c r="AT163" s="230" t="s">
        <v>145</v>
      </c>
      <c r="AU163" s="230" t="s">
        <v>143</v>
      </c>
      <c r="AY163" s="18" t="s">
        <v>142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151</v>
      </c>
      <c r="BK163" s="231">
        <f>ROUND(I163*H163,2)</f>
        <v>0</v>
      </c>
      <c r="BL163" s="18" t="s">
        <v>150</v>
      </c>
      <c r="BM163" s="230" t="s">
        <v>2017</v>
      </c>
    </row>
    <row r="164" s="2" customFormat="1" ht="16.5" customHeight="1">
      <c r="A164" s="39"/>
      <c r="B164" s="40"/>
      <c r="C164" s="219" t="s">
        <v>447</v>
      </c>
      <c r="D164" s="219" t="s">
        <v>145</v>
      </c>
      <c r="E164" s="220" t="s">
        <v>2018</v>
      </c>
      <c r="F164" s="221" t="s">
        <v>2019</v>
      </c>
      <c r="G164" s="222" t="s">
        <v>1834</v>
      </c>
      <c r="H164" s="223">
        <v>8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43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150</v>
      </c>
      <c r="AT164" s="230" t="s">
        <v>145</v>
      </c>
      <c r="AU164" s="230" t="s">
        <v>143</v>
      </c>
      <c r="AY164" s="18" t="s">
        <v>142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151</v>
      </c>
      <c r="BK164" s="231">
        <f>ROUND(I164*H164,2)</f>
        <v>0</v>
      </c>
      <c r="BL164" s="18" t="s">
        <v>150</v>
      </c>
      <c r="BM164" s="230" t="s">
        <v>2020</v>
      </c>
    </row>
    <row r="165" s="2" customFormat="1" ht="16.5" customHeight="1">
      <c r="A165" s="39"/>
      <c r="B165" s="40"/>
      <c r="C165" s="219" t="s">
        <v>451</v>
      </c>
      <c r="D165" s="219" t="s">
        <v>145</v>
      </c>
      <c r="E165" s="220" t="s">
        <v>2021</v>
      </c>
      <c r="F165" s="221" t="s">
        <v>2022</v>
      </c>
      <c r="G165" s="222" t="s">
        <v>1834</v>
      </c>
      <c r="H165" s="223">
        <v>4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43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150</v>
      </c>
      <c r="AT165" s="230" t="s">
        <v>145</v>
      </c>
      <c r="AU165" s="230" t="s">
        <v>143</v>
      </c>
      <c r="AY165" s="18" t="s">
        <v>142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151</v>
      </c>
      <c r="BK165" s="231">
        <f>ROUND(I165*H165,2)</f>
        <v>0</v>
      </c>
      <c r="BL165" s="18" t="s">
        <v>150</v>
      </c>
      <c r="BM165" s="230" t="s">
        <v>2023</v>
      </c>
    </row>
    <row r="166" s="2" customFormat="1" ht="16.5" customHeight="1">
      <c r="A166" s="39"/>
      <c r="B166" s="40"/>
      <c r="C166" s="219" t="s">
        <v>455</v>
      </c>
      <c r="D166" s="219" t="s">
        <v>145</v>
      </c>
      <c r="E166" s="220" t="s">
        <v>2024</v>
      </c>
      <c r="F166" s="221" t="s">
        <v>2025</v>
      </c>
      <c r="G166" s="222" t="s">
        <v>1834</v>
      </c>
      <c r="H166" s="223">
        <v>8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43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150</v>
      </c>
      <c r="AT166" s="230" t="s">
        <v>145</v>
      </c>
      <c r="AU166" s="230" t="s">
        <v>143</v>
      </c>
      <c r="AY166" s="18" t="s">
        <v>142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151</v>
      </c>
      <c r="BK166" s="231">
        <f>ROUND(I166*H166,2)</f>
        <v>0</v>
      </c>
      <c r="BL166" s="18" t="s">
        <v>150</v>
      </c>
      <c r="BM166" s="230" t="s">
        <v>2026</v>
      </c>
    </row>
    <row r="167" s="2" customFormat="1" ht="16.5" customHeight="1">
      <c r="A167" s="39"/>
      <c r="B167" s="40"/>
      <c r="C167" s="219" t="s">
        <v>459</v>
      </c>
      <c r="D167" s="219" t="s">
        <v>145</v>
      </c>
      <c r="E167" s="220" t="s">
        <v>2027</v>
      </c>
      <c r="F167" s="221" t="s">
        <v>2028</v>
      </c>
      <c r="G167" s="222" t="s">
        <v>1834</v>
      </c>
      <c r="H167" s="223">
        <v>10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43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150</v>
      </c>
      <c r="AT167" s="230" t="s">
        <v>145</v>
      </c>
      <c r="AU167" s="230" t="s">
        <v>143</v>
      </c>
      <c r="AY167" s="18" t="s">
        <v>142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151</v>
      </c>
      <c r="BK167" s="231">
        <f>ROUND(I167*H167,2)</f>
        <v>0</v>
      </c>
      <c r="BL167" s="18" t="s">
        <v>150</v>
      </c>
      <c r="BM167" s="230" t="s">
        <v>2029</v>
      </c>
    </row>
    <row r="168" s="2" customFormat="1" ht="37.8" customHeight="1">
      <c r="A168" s="39"/>
      <c r="B168" s="40"/>
      <c r="C168" s="219" t="s">
        <v>464</v>
      </c>
      <c r="D168" s="219" t="s">
        <v>145</v>
      </c>
      <c r="E168" s="220" t="s">
        <v>2030</v>
      </c>
      <c r="F168" s="221" t="s">
        <v>2031</v>
      </c>
      <c r="G168" s="222" t="s">
        <v>1834</v>
      </c>
      <c r="H168" s="223">
        <v>4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150</v>
      </c>
      <c r="AT168" s="230" t="s">
        <v>145</v>
      </c>
      <c r="AU168" s="230" t="s">
        <v>143</v>
      </c>
      <c r="AY168" s="18" t="s">
        <v>142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151</v>
      </c>
      <c r="BK168" s="231">
        <f>ROUND(I168*H168,2)</f>
        <v>0</v>
      </c>
      <c r="BL168" s="18" t="s">
        <v>150</v>
      </c>
      <c r="BM168" s="230" t="s">
        <v>2032</v>
      </c>
    </row>
    <row r="169" s="2" customFormat="1" ht="24.15" customHeight="1">
      <c r="A169" s="39"/>
      <c r="B169" s="40"/>
      <c r="C169" s="219" t="s">
        <v>478</v>
      </c>
      <c r="D169" s="219" t="s">
        <v>145</v>
      </c>
      <c r="E169" s="220" t="s">
        <v>2033</v>
      </c>
      <c r="F169" s="221" t="s">
        <v>2034</v>
      </c>
      <c r="G169" s="222" t="s">
        <v>1834</v>
      </c>
      <c r="H169" s="223">
        <v>3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43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150</v>
      </c>
      <c r="AT169" s="230" t="s">
        <v>145</v>
      </c>
      <c r="AU169" s="230" t="s">
        <v>143</v>
      </c>
      <c r="AY169" s="18" t="s">
        <v>142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151</v>
      </c>
      <c r="BK169" s="231">
        <f>ROUND(I169*H169,2)</f>
        <v>0</v>
      </c>
      <c r="BL169" s="18" t="s">
        <v>150</v>
      </c>
      <c r="BM169" s="230" t="s">
        <v>2035</v>
      </c>
    </row>
    <row r="170" s="2" customFormat="1" ht="33" customHeight="1">
      <c r="A170" s="39"/>
      <c r="B170" s="40"/>
      <c r="C170" s="219" t="s">
        <v>483</v>
      </c>
      <c r="D170" s="219" t="s">
        <v>145</v>
      </c>
      <c r="E170" s="220" t="s">
        <v>2036</v>
      </c>
      <c r="F170" s="221" t="s">
        <v>2037</v>
      </c>
      <c r="G170" s="222" t="s">
        <v>1834</v>
      </c>
      <c r="H170" s="223">
        <v>7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150</v>
      </c>
      <c r="AT170" s="230" t="s">
        <v>145</v>
      </c>
      <c r="AU170" s="230" t="s">
        <v>143</v>
      </c>
      <c r="AY170" s="18" t="s">
        <v>142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151</v>
      </c>
      <c r="BK170" s="231">
        <f>ROUND(I170*H170,2)</f>
        <v>0</v>
      </c>
      <c r="BL170" s="18" t="s">
        <v>150</v>
      </c>
      <c r="BM170" s="230" t="s">
        <v>2038</v>
      </c>
    </row>
    <row r="171" s="2" customFormat="1" ht="33" customHeight="1">
      <c r="A171" s="39"/>
      <c r="B171" s="40"/>
      <c r="C171" s="219" t="s">
        <v>488</v>
      </c>
      <c r="D171" s="219" t="s">
        <v>145</v>
      </c>
      <c r="E171" s="220" t="s">
        <v>2039</v>
      </c>
      <c r="F171" s="221" t="s">
        <v>2040</v>
      </c>
      <c r="G171" s="222" t="s">
        <v>1834</v>
      </c>
      <c r="H171" s="223">
        <v>44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43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150</v>
      </c>
      <c r="AT171" s="230" t="s">
        <v>145</v>
      </c>
      <c r="AU171" s="230" t="s">
        <v>143</v>
      </c>
      <c r="AY171" s="18" t="s">
        <v>142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151</v>
      </c>
      <c r="BK171" s="231">
        <f>ROUND(I171*H171,2)</f>
        <v>0</v>
      </c>
      <c r="BL171" s="18" t="s">
        <v>150</v>
      </c>
      <c r="BM171" s="230" t="s">
        <v>2041</v>
      </c>
    </row>
    <row r="172" s="2" customFormat="1" ht="24.15" customHeight="1">
      <c r="A172" s="39"/>
      <c r="B172" s="40"/>
      <c r="C172" s="219" t="s">
        <v>492</v>
      </c>
      <c r="D172" s="219" t="s">
        <v>145</v>
      </c>
      <c r="E172" s="220" t="s">
        <v>2042</v>
      </c>
      <c r="F172" s="221" t="s">
        <v>2043</v>
      </c>
      <c r="G172" s="222" t="s">
        <v>1834</v>
      </c>
      <c r="H172" s="223">
        <v>9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43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150</v>
      </c>
      <c r="AT172" s="230" t="s">
        <v>145</v>
      </c>
      <c r="AU172" s="230" t="s">
        <v>143</v>
      </c>
      <c r="AY172" s="18" t="s">
        <v>142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151</v>
      </c>
      <c r="BK172" s="231">
        <f>ROUND(I172*H172,2)</f>
        <v>0</v>
      </c>
      <c r="BL172" s="18" t="s">
        <v>150</v>
      </c>
      <c r="BM172" s="230" t="s">
        <v>2044</v>
      </c>
    </row>
    <row r="173" s="2" customFormat="1" ht="44.25" customHeight="1">
      <c r="A173" s="39"/>
      <c r="B173" s="40"/>
      <c r="C173" s="219" t="s">
        <v>498</v>
      </c>
      <c r="D173" s="219" t="s">
        <v>145</v>
      </c>
      <c r="E173" s="220" t="s">
        <v>2045</v>
      </c>
      <c r="F173" s="221" t="s">
        <v>2046</v>
      </c>
      <c r="G173" s="222" t="s">
        <v>1834</v>
      </c>
      <c r="H173" s="223">
        <v>10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43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150</v>
      </c>
      <c r="AT173" s="230" t="s">
        <v>145</v>
      </c>
      <c r="AU173" s="230" t="s">
        <v>143</v>
      </c>
      <c r="AY173" s="18" t="s">
        <v>142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151</v>
      </c>
      <c r="BK173" s="231">
        <f>ROUND(I173*H173,2)</f>
        <v>0</v>
      </c>
      <c r="BL173" s="18" t="s">
        <v>150</v>
      </c>
      <c r="BM173" s="230" t="s">
        <v>2047</v>
      </c>
    </row>
    <row r="174" s="2" customFormat="1" ht="44.25" customHeight="1">
      <c r="A174" s="39"/>
      <c r="B174" s="40"/>
      <c r="C174" s="219" t="s">
        <v>505</v>
      </c>
      <c r="D174" s="219" t="s">
        <v>145</v>
      </c>
      <c r="E174" s="220" t="s">
        <v>2048</v>
      </c>
      <c r="F174" s="221" t="s">
        <v>2049</v>
      </c>
      <c r="G174" s="222" t="s">
        <v>1834</v>
      </c>
      <c r="H174" s="223">
        <v>12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43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150</v>
      </c>
      <c r="AT174" s="230" t="s">
        <v>145</v>
      </c>
      <c r="AU174" s="230" t="s">
        <v>143</v>
      </c>
      <c r="AY174" s="18" t="s">
        <v>142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151</v>
      </c>
      <c r="BK174" s="231">
        <f>ROUND(I174*H174,2)</f>
        <v>0</v>
      </c>
      <c r="BL174" s="18" t="s">
        <v>150</v>
      </c>
      <c r="BM174" s="230" t="s">
        <v>2050</v>
      </c>
    </row>
    <row r="175" s="2" customFormat="1" ht="24.15" customHeight="1">
      <c r="A175" s="39"/>
      <c r="B175" s="40"/>
      <c r="C175" s="219" t="s">
        <v>511</v>
      </c>
      <c r="D175" s="219" t="s">
        <v>145</v>
      </c>
      <c r="E175" s="220" t="s">
        <v>2051</v>
      </c>
      <c r="F175" s="221" t="s">
        <v>2052</v>
      </c>
      <c r="G175" s="222" t="s">
        <v>1834</v>
      </c>
      <c r="H175" s="223">
        <v>11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43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150</v>
      </c>
      <c r="AT175" s="230" t="s">
        <v>145</v>
      </c>
      <c r="AU175" s="230" t="s">
        <v>143</v>
      </c>
      <c r="AY175" s="18" t="s">
        <v>142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151</v>
      </c>
      <c r="BK175" s="231">
        <f>ROUND(I175*H175,2)</f>
        <v>0</v>
      </c>
      <c r="BL175" s="18" t="s">
        <v>150</v>
      </c>
      <c r="BM175" s="230" t="s">
        <v>2053</v>
      </c>
    </row>
    <row r="176" s="2" customFormat="1" ht="24.15" customHeight="1">
      <c r="A176" s="39"/>
      <c r="B176" s="40"/>
      <c r="C176" s="219" t="s">
        <v>518</v>
      </c>
      <c r="D176" s="219" t="s">
        <v>145</v>
      </c>
      <c r="E176" s="220" t="s">
        <v>2054</v>
      </c>
      <c r="F176" s="221" t="s">
        <v>2055</v>
      </c>
      <c r="G176" s="222" t="s">
        <v>1834</v>
      </c>
      <c r="H176" s="223">
        <v>2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43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150</v>
      </c>
      <c r="AT176" s="230" t="s">
        <v>145</v>
      </c>
      <c r="AU176" s="230" t="s">
        <v>143</v>
      </c>
      <c r="AY176" s="18" t="s">
        <v>142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151</v>
      </c>
      <c r="BK176" s="231">
        <f>ROUND(I176*H176,2)</f>
        <v>0</v>
      </c>
      <c r="BL176" s="18" t="s">
        <v>150</v>
      </c>
      <c r="BM176" s="230" t="s">
        <v>2056</v>
      </c>
    </row>
    <row r="177" s="2" customFormat="1" ht="24.15" customHeight="1">
      <c r="A177" s="39"/>
      <c r="B177" s="40"/>
      <c r="C177" s="219" t="s">
        <v>530</v>
      </c>
      <c r="D177" s="219" t="s">
        <v>145</v>
      </c>
      <c r="E177" s="220" t="s">
        <v>2057</v>
      </c>
      <c r="F177" s="221" t="s">
        <v>2058</v>
      </c>
      <c r="G177" s="222" t="s">
        <v>1834</v>
      </c>
      <c r="H177" s="223">
        <v>6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43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150</v>
      </c>
      <c r="AT177" s="230" t="s">
        <v>145</v>
      </c>
      <c r="AU177" s="230" t="s">
        <v>143</v>
      </c>
      <c r="AY177" s="18" t="s">
        <v>142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151</v>
      </c>
      <c r="BK177" s="231">
        <f>ROUND(I177*H177,2)</f>
        <v>0</v>
      </c>
      <c r="BL177" s="18" t="s">
        <v>150</v>
      </c>
      <c r="BM177" s="230" t="s">
        <v>2059</v>
      </c>
    </row>
    <row r="178" s="2" customFormat="1" ht="24.15" customHeight="1">
      <c r="A178" s="39"/>
      <c r="B178" s="40"/>
      <c r="C178" s="219" t="s">
        <v>539</v>
      </c>
      <c r="D178" s="219" t="s">
        <v>145</v>
      </c>
      <c r="E178" s="220" t="s">
        <v>2060</v>
      </c>
      <c r="F178" s="221" t="s">
        <v>2061</v>
      </c>
      <c r="G178" s="222" t="s">
        <v>1834</v>
      </c>
      <c r="H178" s="223">
        <v>23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43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150</v>
      </c>
      <c r="AT178" s="230" t="s">
        <v>145</v>
      </c>
      <c r="AU178" s="230" t="s">
        <v>143</v>
      </c>
      <c r="AY178" s="18" t="s">
        <v>142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151</v>
      </c>
      <c r="BK178" s="231">
        <f>ROUND(I178*H178,2)</f>
        <v>0</v>
      </c>
      <c r="BL178" s="18" t="s">
        <v>150</v>
      </c>
      <c r="BM178" s="230" t="s">
        <v>2062</v>
      </c>
    </row>
    <row r="179" s="2" customFormat="1" ht="24.15" customHeight="1">
      <c r="A179" s="39"/>
      <c r="B179" s="40"/>
      <c r="C179" s="219" t="s">
        <v>545</v>
      </c>
      <c r="D179" s="219" t="s">
        <v>145</v>
      </c>
      <c r="E179" s="220" t="s">
        <v>2063</v>
      </c>
      <c r="F179" s="221" t="s">
        <v>2064</v>
      </c>
      <c r="G179" s="222" t="s">
        <v>1834</v>
      </c>
      <c r="H179" s="223">
        <v>13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43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150</v>
      </c>
      <c r="AT179" s="230" t="s">
        <v>145</v>
      </c>
      <c r="AU179" s="230" t="s">
        <v>143</v>
      </c>
      <c r="AY179" s="18" t="s">
        <v>142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151</v>
      </c>
      <c r="BK179" s="231">
        <f>ROUND(I179*H179,2)</f>
        <v>0</v>
      </c>
      <c r="BL179" s="18" t="s">
        <v>150</v>
      </c>
      <c r="BM179" s="230" t="s">
        <v>2065</v>
      </c>
    </row>
    <row r="180" s="2" customFormat="1" ht="24.15" customHeight="1">
      <c r="A180" s="39"/>
      <c r="B180" s="40"/>
      <c r="C180" s="219" t="s">
        <v>550</v>
      </c>
      <c r="D180" s="219" t="s">
        <v>145</v>
      </c>
      <c r="E180" s="220" t="s">
        <v>2066</v>
      </c>
      <c r="F180" s="221" t="s">
        <v>2067</v>
      </c>
      <c r="G180" s="222" t="s">
        <v>1834</v>
      </c>
      <c r="H180" s="223">
        <v>10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43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150</v>
      </c>
      <c r="AT180" s="230" t="s">
        <v>145</v>
      </c>
      <c r="AU180" s="230" t="s">
        <v>143</v>
      </c>
      <c r="AY180" s="18" t="s">
        <v>142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151</v>
      </c>
      <c r="BK180" s="231">
        <f>ROUND(I180*H180,2)</f>
        <v>0</v>
      </c>
      <c r="BL180" s="18" t="s">
        <v>150</v>
      </c>
      <c r="BM180" s="230" t="s">
        <v>2068</v>
      </c>
    </row>
    <row r="181" s="2" customFormat="1" ht="24.15" customHeight="1">
      <c r="A181" s="39"/>
      <c r="B181" s="40"/>
      <c r="C181" s="219" t="s">
        <v>555</v>
      </c>
      <c r="D181" s="219" t="s">
        <v>145</v>
      </c>
      <c r="E181" s="220" t="s">
        <v>2069</v>
      </c>
      <c r="F181" s="221" t="s">
        <v>2070</v>
      </c>
      <c r="G181" s="222" t="s">
        <v>1834</v>
      </c>
      <c r="H181" s="223">
        <v>4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43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150</v>
      </c>
      <c r="AT181" s="230" t="s">
        <v>145</v>
      </c>
      <c r="AU181" s="230" t="s">
        <v>143</v>
      </c>
      <c r="AY181" s="18" t="s">
        <v>142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151</v>
      </c>
      <c r="BK181" s="231">
        <f>ROUND(I181*H181,2)</f>
        <v>0</v>
      </c>
      <c r="BL181" s="18" t="s">
        <v>150</v>
      </c>
      <c r="BM181" s="230" t="s">
        <v>2071</v>
      </c>
    </row>
    <row r="182" s="12" customFormat="1" ht="20.88" customHeight="1">
      <c r="A182" s="12"/>
      <c r="B182" s="203"/>
      <c r="C182" s="204"/>
      <c r="D182" s="205" t="s">
        <v>76</v>
      </c>
      <c r="E182" s="217" t="s">
        <v>2072</v>
      </c>
      <c r="F182" s="217" t="s">
        <v>2073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SUM(P183:P189)</f>
        <v>0</v>
      </c>
      <c r="Q182" s="211"/>
      <c r="R182" s="212">
        <f>SUM(R183:R189)</f>
        <v>0</v>
      </c>
      <c r="S182" s="211"/>
      <c r="T182" s="213">
        <f>SUM(T183:T189)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85</v>
      </c>
      <c r="AT182" s="215" t="s">
        <v>76</v>
      </c>
      <c r="AU182" s="215" t="s">
        <v>151</v>
      </c>
      <c r="AY182" s="214" t="s">
        <v>142</v>
      </c>
      <c r="BK182" s="216">
        <f>SUM(BK183:BK189)</f>
        <v>0</v>
      </c>
    </row>
    <row r="183" s="2" customFormat="1" ht="16.5" customHeight="1">
      <c r="A183" s="39"/>
      <c r="B183" s="40"/>
      <c r="C183" s="219" t="s">
        <v>562</v>
      </c>
      <c r="D183" s="219" t="s">
        <v>145</v>
      </c>
      <c r="E183" s="220" t="s">
        <v>2074</v>
      </c>
      <c r="F183" s="221" t="s">
        <v>2075</v>
      </c>
      <c r="G183" s="222" t="s">
        <v>1825</v>
      </c>
      <c r="H183" s="223">
        <v>100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43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150</v>
      </c>
      <c r="AT183" s="230" t="s">
        <v>145</v>
      </c>
      <c r="AU183" s="230" t="s">
        <v>143</v>
      </c>
      <c r="AY183" s="18" t="s">
        <v>142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151</v>
      </c>
      <c r="BK183" s="231">
        <f>ROUND(I183*H183,2)</f>
        <v>0</v>
      </c>
      <c r="BL183" s="18" t="s">
        <v>150</v>
      </c>
      <c r="BM183" s="230" t="s">
        <v>2076</v>
      </c>
    </row>
    <row r="184" s="2" customFormat="1" ht="16.5" customHeight="1">
      <c r="A184" s="39"/>
      <c r="B184" s="40"/>
      <c r="C184" s="219" t="s">
        <v>567</v>
      </c>
      <c r="D184" s="219" t="s">
        <v>145</v>
      </c>
      <c r="E184" s="220" t="s">
        <v>2077</v>
      </c>
      <c r="F184" s="221" t="s">
        <v>2078</v>
      </c>
      <c r="G184" s="222" t="s">
        <v>1834</v>
      </c>
      <c r="H184" s="223">
        <v>1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43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150</v>
      </c>
      <c r="AT184" s="230" t="s">
        <v>145</v>
      </c>
      <c r="AU184" s="230" t="s">
        <v>143</v>
      </c>
      <c r="AY184" s="18" t="s">
        <v>142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151</v>
      </c>
      <c r="BK184" s="231">
        <f>ROUND(I184*H184,2)</f>
        <v>0</v>
      </c>
      <c r="BL184" s="18" t="s">
        <v>150</v>
      </c>
      <c r="BM184" s="230" t="s">
        <v>2079</v>
      </c>
    </row>
    <row r="185" s="2" customFormat="1" ht="16.5" customHeight="1">
      <c r="A185" s="39"/>
      <c r="B185" s="40"/>
      <c r="C185" s="219" t="s">
        <v>574</v>
      </c>
      <c r="D185" s="219" t="s">
        <v>145</v>
      </c>
      <c r="E185" s="220" t="s">
        <v>2080</v>
      </c>
      <c r="F185" s="221" t="s">
        <v>2081</v>
      </c>
      <c r="G185" s="222" t="s">
        <v>1834</v>
      </c>
      <c r="H185" s="223">
        <v>1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43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150</v>
      </c>
      <c r="AT185" s="230" t="s">
        <v>145</v>
      </c>
      <c r="AU185" s="230" t="s">
        <v>143</v>
      </c>
      <c r="AY185" s="18" t="s">
        <v>142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151</v>
      </c>
      <c r="BK185" s="231">
        <f>ROUND(I185*H185,2)</f>
        <v>0</v>
      </c>
      <c r="BL185" s="18" t="s">
        <v>150</v>
      </c>
      <c r="BM185" s="230" t="s">
        <v>2082</v>
      </c>
    </row>
    <row r="186" s="2" customFormat="1" ht="16.5" customHeight="1">
      <c r="A186" s="39"/>
      <c r="B186" s="40"/>
      <c r="C186" s="219" t="s">
        <v>579</v>
      </c>
      <c r="D186" s="219" t="s">
        <v>145</v>
      </c>
      <c r="E186" s="220" t="s">
        <v>2083</v>
      </c>
      <c r="F186" s="221" t="s">
        <v>2084</v>
      </c>
      <c r="G186" s="222" t="s">
        <v>1834</v>
      </c>
      <c r="H186" s="223">
        <v>1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43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150</v>
      </c>
      <c r="AT186" s="230" t="s">
        <v>145</v>
      </c>
      <c r="AU186" s="230" t="s">
        <v>143</v>
      </c>
      <c r="AY186" s="18" t="s">
        <v>142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151</v>
      </c>
      <c r="BK186" s="231">
        <f>ROUND(I186*H186,2)</f>
        <v>0</v>
      </c>
      <c r="BL186" s="18" t="s">
        <v>150</v>
      </c>
      <c r="BM186" s="230" t="s">
        <v>2085</v>
      </c>
    </row>
    <row r="187" s="2" customFormat="1" ht="16.5" customHeight="1">
      <c r="A187" s="39"/>
      <c r="B187" s="40"/>
      <c r="C187" s="219" t="s">
        <v>583</v>
      </c>
      <c r="D187" s="219" t="s">
        <v>145</v>
      </c>
      <c r="E187" s="220" t="s">
        <v>2086</v>
      </c>
      <c r="F187" s="221" t="s">
        <v>2087</v>
      </c>
      <c r="G187" s="222" t="s">
        <v>1834</v>
      </c>
      <c r="H187" s="223">
        <v>1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43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150</v>
      </c>
      <c r="AT187" s="230" t="s">
        <v>145</v>
      </c>
      <c r="AU187" s="230" t="s">
        <v>143</v>
      </c>
      <c r="AY187" s="18" t="s">
        <v>142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151</v>
      </c>
      <c r="BK187" s="231">
        <f>ROUND(I187*H187,2)</f>
        <v>0</v>
      </c>
      <c r="BL187" s="18" t="s">
        <v>150</v>
      </c>
      <c r="BM187" s="230" t="s">
        <v>2088</v>
      </c>
    </row>
    <row r="188" s="2" customFormat="1" ht="16.5" customHeight="1">
      <c r="A188" s="39"/>
      <c r="B188" s="40"/>
      <c r="C188" s="219" t="s">
        <v>587</v>
      </c>
      <c r="D188" s="219" t="s">
        <v>145</v>
      </c>
      <c r="E188" s="220" t="s">
        <v>2089</v>
      </c>
      <c r="F188" s="221" t="s">
        <v>2090</v>
      </c>
      <c r="G188" s="222" t="s">
        <v>1834</v>
      </c>
      <c r="H188" s="223">
        <v>4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43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150</v>
      </c>
      <c r="AT188" s="230" t="s">
        <v>145</v>
      </c>
      <c r="AU188" s="230" t="s">
        <v>143</v>
      </c>
      <c r="AY188" s="18" t="s">
        <v>142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151</v>
      </c>
      <c r="BK188" s="231">
        <f>ROUND(I188*H188,2)</f>
        <v>0</v>
      </c>
      <c r="BL188" s="18" t="s">
        <v>150</v>
      </c>
      <c r="BM188" s="230" t="s">
        <v>2091</v>
      </c>
    </row>
    <row r="189" s="2" customFormat="1" ht="16.5" customHeight="1">
      <c r="A189" s="39"/>
      <c r="B189" s="40"/>
      <c r="C189" s="219" t="s">
        <v>592</v>
      </c>
      <c r="D189" s="219" t="s">
        <v>145</v>
      </c>
      <c r="E189" s="220" t="s">
        <v>2092</v>
      </c>
      <c r="F189" s="221" t="s">
        <v>2093</v>
      </c>
      <c r="G189" s="222" t="s">
        <v>1825</v>
      </c>
      <c r="H189" s="223">
        <v>50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43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150</v>
      </c>
      <c r="AT189" s="230" t="s">
        <v>145</v>
      </c>
      <c r="AU189" s="230" t="s">
        <v>143</v>
      </c>
      <c r="AY189" s="18" t="s">
        <v>142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151</v>
      </c>
      <c r="BK189" s="231">
        <f>ROUND(I189*H189,2)</f>
        <v>0</v>
      </c>
      <c r="BL189" s="18" t="s">
        <v>150</v>
      </c>
      <c r="BM189" s="230" t="s">
        <v>2094</v>
      </c>
    </row>
    <row r="190" s="12" customFormat="1" ht="20.88" customHeight="1">
      <c r="A190" s="12"/>
      <c r="B190" s="203"/>
      <c r="C190" s="204"/>
      <c r="D190" s="205" t="s">
        <v>76</v>
      </c>
      <c r="E190" s="217" t="s">
        <v>2095</v>
      </c>
      <c r="F190" s="217" t="s">
        <v>2096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SUM(P191:P196)</f>
        <v>0</v>
      </c>
      <c r="Q190" s="211"/>
      <c r="R190" s="212">
        <f>SUM(R191:R196)</f>
        <v>0</v>
      </c>
      <c r="S190" s="211"/>
      <c r="T190" s="213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85</v>
      </c>
      <c r="AT190" s="215" t="s">
        <v>76</v>
      </c>
      <c r="AU190" s="215" t="s">
        <v>151</v>
      </c>
      <c r="AY190" s="214" t="s">
        <v>142</v>
      </c>
      <c r="BK190" s="216">
        <f>SUM(BK191:BK196)</f>
        <v>0</v>
      </c>
    </row>
    <row r="191" s="2" customFormat="1" ht="16.5" customHeight="1">
      <c r="A191" s="39"/>
      <c r="B191" s="40"/>
      <c r="C191" s="219" t="s">
        <v>599</v>
      </c>
      <c r="D191" s="219" t="s">
        <v>145</v>
      </c>
      <c r="E191" s="220" t="s">
        <v>2097</v>
      </c>
      <c r="F191" s="221" t="s">
        <v>2098</v>
      </c>
      <c r="G191" s="222" t="s">
        <v>1825</v>
      </c>
      <c r="H191" s="223">
        <v>520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43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150</v>
      </c>
      <c r="AT191" s="230" t="s">
        <v>145</v>
      </c>
      <c r="AU191" s="230" t="s">
        <v>143</v>
      </c>
      <c r="AY191" s="18" t="s">
        <v>142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151</v>
      </c>
      <c r="BK191" s="231">
        <f>ROUND(I191*H191,2)</f>
        <v>0</v>
      </c>
      <c r="BL191" s="18" t="s">
        <v>150</v>
      </c>
      <c r="BM191" s="230" t="s">
        <v>2099</v>
      </c>
    </row>
    <row r="192" s="2" customFormat="1" ht="16.5" customHeight="1">
      <c r="A192" s="39"/>
      <c r="B192" s="40"/>
      <c r="C192" s="219" t="s">
        <v>603</v>
      </c>
      <c r="D192" s="219" t="s">
        <v>145</v>
      </c>
      <c r="E192" s="220" t="s">
        <v>2100</v>
      </c>
      <c r="F192" s="221" t="s">
        <v>2101</v>
      </c>
      <c r="G192" s="222" t="s">
        <v>1825</v>
      </c>
      <c r="H192" s="223">
        <v>100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43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150</v>
      </c>
      <c r="AT192" s="230" t="s">
        <v>145</v>
      </c>
      <c r="AU192" s="230" t="s">
        <v>143</v>
      </c>
      <c r="AY192" s="18" t="s">
        <v>142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151</v>
      </c>
      <c r="BK192" s="231">
        <f>ROUND(I192*H192,2)</f>
        <v>0</v>
      </c>
      <c r="BL192" s="18" t="s">
        <v>150</v>
      </c>
      <c r="BM192" s="230" t="s">
        <v>2102</v>
      </c>
    </row>
    <row r="193" s="2" customFormat="1" ht="16.5" customHeight="1">
      <c r="A193" s="39"/>
      <c r="B193" s="40"/>
      <c r="C193" s="219" t="s">
        <v>607</v>
      </c>
      <c r="D193" s="219" t="s">
        <v>145</v>
      </c>
      <c r="E193" s="220" t="s">
        <v>2103</v>
      </c>
      <c r="F193" s="221" t="s">
        <v>2104</v>
      </c>
      <c r="G193" s="222" t="s">
        <v>1825</v>
      </c>
      <c r="H193" s="223">
        <v>55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43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150</v>
      </c>
      <c r="AT193" s="230" t="s">
        <v>145</v>
      </c>
      <c r="AU193" s="230" t="s">
        <v>143</v>
      </c>
      <c r="AY193" s="18" t="s">
        <v>142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151</v>
      </c>
      <c r="BK193" s="231">
        <f>ROUND(I193*H193,2)</f>
        <v>0</v>
      </c>
      <c r="BL193" s="18" t="s">
        <v>150</v>
      </c>
      <c r="BM193" s="230" t="s">
        <v>2105</v>
      </c>
    </row>
    <row r="194" s="2" customFormat="1" ht="16.5" customHeight="1">
      <c r="A194" s="39"/>
      <c r="B194" s="40"/>
      <c r="C194" s="219" t="s">
        <v>612</v>
      </c>
      <c r="D194" s="219" t="s">
        <v>145</v>
      </c>
      <c r="E194" s="220" t="s">
        <v>2106</v>
      </c>
      <c r="F194" s="221" t="s">
        <v>2107</v>
      </c>
      <c r="G194" s="222" t="s">
        <v>2108</v>
      </c>
      <c r="H194" s="223">
        <v>1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43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150</v>
      </c>
      <c r="AT194" s="230" t="s">
        <v>145</v>
      </c>
      <c r="AU194" s="230" t="s">
        <v>143</v>
      </c>
      <c r="AY194" s="18" t="s">
        <v>142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151</v>
      </c>
      <c r="BK194" s="231">
        <f>ROUND(I194*H194,2)</f>
        <v>0</v>
      </c>
      <c r="BL194" s="18" t="s">
        <v>150</v>
      </c>
      <c r="BM194" s="230" t="s">
        <v>2109</v>
      </c>
    </row>
    <row r="195" s="2" customFormat="1" ht="16.5" customHeight="1">
      <c r="A195" s="39"/>
      <c r="B195" s="40"/>
      <c r="C195" s="219" t="s">
        <v>617</v>
      </c>
      <c r="D195" s="219" t="s">
        <v>145</v>
      </c>
      <c r="E195" s="220" t="s">
        <v>2110</v>
      </c>
      <c r="F195" s="221" t="s">
        <v>2111</v>
      </c>
      <c r="G195" s="222" t="s">
        <v>1825</v>
      </c>
      <c r="H195" s="223">
        <v>890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43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150</v>
      </c>
      <c r="AT195" s="230" t="s">
        <v>145</v>
      </c>
      <c r="AU195" s="230" t="s">
        <v>143</v>
      </c>
      <c r="AY195" s="18" t="s">
        <v>142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151</v>
      </c>
      <c r="BK195" s="231">
        <f>ROUND(I195*H195,2)</f>
        <v>0</v>
      </c>
      <c r="BL195" s="18" t="s">
        <v>150</v>
      </c>
      <c r="BM195" s="230" t="s">
        <v>2112</v>
      </c>
    </row>
    <row r="196" s="2" customFormat="1" ht="16.5" customHeight="1">
      <c r="A196" s="39"/>
      <c r="B196" s="40"/>
      <c r="C196" s="219" t="s">
        <v>623</v>
      </c>
      <c r="D196" s="219" t="s">
        <v>145</v>
      </c>
      <c r="E196" s="220" t="s">
        <v>2072</v>
      </c>
      <c r="F196" s="221" t="s">
        <v>2113</v>
      </c>
      <c r="G196" s="222" t="s">
        <v>1825</v>
      </c>
      <c r="H196" s="223">
        <v>60</v>
      </c>
      <c r="I196" s="224"/>
      <c r="J196" s="225">
        <f>ROUND(I196*H196,2)</f>
        <v>0</v>
      </c>
      <c r="K196" s="221" t="s">
        <v>1</v>
      </c>
      <c r="L196" s="45"/>
      <c r="M196" s="286" t="s">
        <v>1</v>
      </c>
      <c r="N196" s="287" t="s">
        <v>43</v>
      </c>
      <c r="O196" s="288"/>
      <c r="P196" s="289">
        <f>O196*H196</f>
        <v>0</v>
      </c>
      <c r="Q196" s="289">
        <v>0</v>
      </c>
      <c r="R196" s="289">
        <f>Q196*H196</f>
        <v>0</v>
      </c>
      <c r="S196" s="289">
        <v>0</v>
      </c>
      <c r="T196" s="29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242</v>
      </c>
      <c r="AT196" s="230" t="s">
        <v>145</v>
      </c>
      <c r="AU196" s="230" t="s">
        <v>143</v>
      </c>
      <c r="AY196" s="18" t="s">
        <v>142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151</v>
      </c>
      <c r="BK196" s="231">
        <f>ROUND(I196*H196,2)</f>
        <v>0</v>
      </c>
      <c r="BL196" s="18" t="s">
        <v>242</v>
      </c>
      <c r="BM196" s="230" t="s">
        <v>2114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79KEgxGSsaxAkB4goeOtKvw613MIYf6hahn0L0LAbSSdqHWtHPt2fHk75/lyYIBNLrDabAdWOVAMlJla9LDLIA==" hashValue="zH9h84zyhrxaak+NpnjynYniPgRL1X0Hkpje1P0CB2kpg7X1plbUSTZZN3T5trCUWEDM1tzINXfhYlOswHz4/Q==" algorithmName="SHA-512" password="CC35"/>
  <autoFilter ref="C120:K19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administrativní části domova pro seniory - Spáleniště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2115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7. 2. 2022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ROUND((SUM(BE125:BE222)),  2)</f>
        <v>0</v>
      </c>
      <c r="G33" s="39"/>
      <c r="H33" s="39"/>
      <c r="I33" s="156">
        <v>0.20999999999999999</v>
      </c>
      <c r="J33" s="155">
        <f>ROUND(((SUM(BE125:BE222))*I33),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ROUND((SUM(BF125:BF222)),  2)</f>
        <v>0</v>
      </c>
      <c r="G34" s="39"/>
      <c r="H34" s="39"/>
      <c r="I34" s="156">
        <v>0.14999999999999999</v>
      </c>
      <c r="J34" s="155">
        <f>ROUND(((SUM(BF125:BF222))*I34),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ROUND((SUM(BG125:BG222)),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ROUND((SUM(BH125:BH222)),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ROUND((SUM(BI125:BI222)),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administrativní části domova pro seniory - Spáleniště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05 -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7. 2. 2022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Karlovarský kraj</v>
      </c>
      <c r="G91" s="41"/>
      <c r="H91" s="41"/>
      <c r="I91" s="33" t="s">
        <v>30</v>
      </c>
      <c r="J91" s="37" t="str">
        <f>E21</f>
        <v>ing. Pavel Kodýtek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Sadílek Ladislav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2116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2117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2118</v>
      </c>
      <c r="E100" s="189"/>
      <c r="F100" s="189"/>
      <c r="G100" s="189"/>
      <c r="H100" s="189"/>
      <c r="I100" s="189"/>
      <c r="J100" s="190">
        <f>J142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2119</v>
      </c>
      <c r="E101" s="189"/>
      <c r="F101" s="189"/>
      <c r="G101" s="189"/>
      <c r="H101" s="189"/>
      <c r="I101" s="189"/>
      <c r="J101" s="190">
        <f>J166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2120</v>
      </c>
      <c r="E102" s="189"/>
      <c r="F102" s="189"/>
      <c r="G102" s="189"/>
      <c r="H102" s="189"/>
      <c r="I102" s="189"/>
      <c r="J102" s="190">
        <f>J176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2121</v>
      </c>
      <c r="E103" s="189"/>
      <c r="F103" s="189"/>
      <c r="G103" s="189"/>
      <c r="H103" s="189"/>
      <c r="I103" s="189"/>
      <c r="J103" s="190">
        <f>J199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2122</v>
      </c>
      <c r="E104" s="189"/>
      <c r="F104" s="189"/>
      <c r="G104" s="189"/>
      <c r="H104" s="189"/>
      <c r="I104" s="189"/>
      <c r="J104" s="190">
        <f>J211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2123</v>
      </c>
      <c r="E105" s="189"/>
      <c r="F105" s="189"/>
      <c r="G105" s="189"/>
      <c r="H105" s="189"/>
      <c r="I105" s="189"/>
      <c r="J105" s="190">
        <f>J219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127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Rekonstrukce administrativní části domova pro seniory - Spáleniště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05 - Vzduchotechnika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Cheb</v>
      </c>
      <c r="G119" s="41"/>
      <c r="H119" s="41"/>
      <c r="I119" s="33" t="s">
        <v>22</v>
      </c>
      <c r="J119" s="80" t="str">
        <f>IF(J12="","",J12)</f>
        <v>7. 2. 2022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Karlovarský kraj</v>
      </c>
      <c r="G121" s="41"/>
      <c r="H121" s="41"/>
      <c r="I121" s="33" t="s">
        <v>30</v>
      </c>
      <c r="J121" s="37" t="str">
        <f>E21</f>
        <v>ing. Pavel Kodýtek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Sadílek Ladislav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128</v>
      </c>
      <c r="D124" s="195" t="s">
        <v>62</v>
      </c>
      <c r="E124" s="195" t="s">
        <v>58</v>
      </c>
      <c r="F124" s="195" t="s">
        <v>59</v>
      </c>
      <c r="G124" s="195" t="s">
        <v>129</v>
      </c>
      <c r="H124" s="195" t="s">
        <v>130</v>
      </c>
      <c r="I124" s="195" t="s">
        <v>131</v>
      </c>
      <c r="J124" s="195" t="s">
        <v>107</v>
      </c>
      <c r="K124" s="196" t="s">
        <v>132</v>
      </c>
      <c r="L124" s="197"/>
      <c r="M124" s="101" t="s">
        <v>1</v>
      </c>
      <c r="N124" s="102" t="s">
        <v>41</v>
      </c>
      <c r="O124" s="102" t="s">
        <v>133</v>
      </c>
      <c r="P124" s="102" t="s">
        <v>134</v>
      </c>
      <c r="Q124" s="102" t="s">
        <v>135</v>
      </c>
      <c r="R124" s="102" t="s">
        <v>136</v>
      </c>
      <c r="S124" s="102" t="s">
        <v>137</v>
      </c>
      <c r="T124" s="103" t="s">
        <v>138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139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</f>
        <v>0</v>
      </c>
      <c r="Q125" s="105"/>
      <c r="R125" s="200">
        <f>R126</f>
        <v>0</v>
      </c>
      <c r="S125" s="105"/>
      <c r="T125" s="20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109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76</v>
      </c>
      <c r="E126" s="206" t="s">
        <v>627</v>
      </c>
      <c r="F126" s="206" t="s">
        <v>628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</f>
        <v>0</v>
      </c>
      <c r="Q126" s="211"/>
      <c r="R126" s="212">
        <f>R127</f>
        <v>0</v>
      </c>
      <c r="S126" s="211"/>
      <c r="T126" s="21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85</v>
      </c>
      <c r="AT126" s="215" t="s">
        <v>76</v>
      </c>
      <c r="AU126" s="215" t="s">
        <v>77</v>
      </c>
      <c r="AY126" s="214" t="s">
        <v>142</v>
      </c>
      <c r="BK126" s="216">
        <f>BK127</f>
        <v>0</v>
      </c>
    </row>
    <row r="127" s="12" customFormat="1" ht="22.8" customHeight="1">
      <c r="A127" s="12"/>
      <c r="B127" s="203"/>
      <c r="C127" s="204"/>
      <c r="D127" s="205" t="s">
        <v>76</v>
      </c>
      <c r="E127" s="217" t="s">
        <v>2124</v>
      </c>
      <c r="F127" s="217" t="s">
        <v>97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P128+P142+P166+P176+P199+P211+P219</f>
        <v>0</v>
      </c>
      <c r="Q127" s="211"/>
      <c r="R127" s="212">
        <f>R128+R142+R166+R176+R199+R211+R219</f>
        <v>0</v>
      </c>
      <c r="S127" s="211"/>
      <c r="T127" s="213">
        <f>T128+T142+T166+T176+T199+T211+T219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85</v>
      </c>
      <c r="AT127" s="215" t="s">
        <v>76</v>
      </c>
      <c r="AU127" s="215" t="s">
        <v>85</v>
      </c>
      <c r="AY127" s="214" t="s">
        <v>142</v>
      </c>
      <c r="BK127" s="216">
        <f>BK128+BK142+BK166+BK176+BK199+BK211+BK219</f>
        <v>0</v>
      </c>
    </row>
    <row r="128" s="12" customFormat="1" ht="20.88" customHeight="1">
      <c r="A128" s="12"/>
      <c r="B128" s="203"/>
      <c r="C128" s="204"/>
      <c r="D128" s="205" t="s">
        <v>76</v>
      </c>
      <c r="E128" s="217" t="s">
        <v>2125</v>
      </c>
      <c r="F128" s="217" t="s">
        <v>2126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SUM(P129:P141)</f>
        <v>0</v>
      </c>
      <c r="Q128" s="211"/>
      <c r="R128" s="212">
        <f>SUM(R129:R141)</f>
        <v>0</v>
      </c>
      <c r="S128" s="211"/>
      <c r="T128" s="213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85</v>
      </c>
      <c r="AT128" s="215" t="s">
        <v>76</v>
      </c>
      <c r="AU128" s="215" t="s">
        <v>151</v>
      </c>
      <c r="AY128" s="214" t="s">
        <v>142</v>
      </c>
      <c r="BK128" s="216">
        <f>SUM(BK129:BK141)</f>
        <v>0</v>
      </c>
    </row>
    <row r="129" s="2" customFormat="1" ht="16.5" customHeight="1">
      <c r="A129" s="39"/>
      <c r="B129" s="40"/>
      <c r="C129" s="219" t="s">
        <v>85</v>
      </c>
      <c r="D129" s="219" t="s">
        <v>145</v>
      </c>
      <c r="E129" s="220" t="s">
        <v>2127</v>
      </c>
      <c r="F129" s="221" t="s">
        <v>2128</v>
      </c>
      <c r="G129" s="222" t="s">
        <v>1834</v>
      </c>
      <c r="H129" s="223">
        <v>4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150</v>
      </c>
      <c r="AT129" s="230" t="s">
        <v>145</v>
      </c>
      <c r="AU129" s="230" t="s">
        <v>143</v>
      </c>
      <c r="AY129" s="18" t="s">
        <v>142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151</v>
      </c>
      <c r="BK129" s="231">
        <f>ROUND(I129*H129,2)</f>
        <v>0</v>
      </c>
      <c r="BL129" s="18" t="s">
        <v>150</v>
      </c>
      <c r="BM129" s="230" t="s">
        <v>2129</v>
      </c>
    </row>
    <row r="130" s="2" customFormat="1" ht="16.5" customHeight="1">
      <c r="A130" s="39"/>
      <c r="B130" s="40"/>
      <c r="C130" s="219" t="s">
        <v>151</v>
      </c>
      <c r="D130" s="219" t="s">
        <v>145</v>
      </c>
      <c r="E130" s="220" t="s">
        <v>2130</v>
      </c>
      <c r="F130" s="221" t="s">
        <v>2131</v>
      </c>
      <c r="G130" s="222" t="s">
        <v>1834</v>
      </c>
      <c r="H130" s="223">
        <v>4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43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150</v>
      </c>
      <c r="AT130" s="230" t="s">
        <v>145</v>
      </c>
      <c r="AU130" s="230" t="s">
        <v>143</v>
      </c>
      <c r="AY130" s="18" t="s">
        <v>142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151</v>
      </c>
      <c r="BK130" s="231">
        <f>ROUND(I130*H130,2)</f>
        <v>0</v>
      </c>
      <c r="BL130" s="18" t="s">
        <v>150</v>
      </c>
      <c r="BM130" s="230" t="s">
        <v>2132</v>
      </c>
    </row>
    <row r="131" s="2" customFormat="1" ht="16.5" customHeight="1">
      <c r="A131" s="39"/>
      <c r="B131" s="40"/>
      <c r="C131" s="219" t="s">
        <v>143</v>
      </c>
      <c r="D131" s="219" t="s">
        <v>145</v>
      </c>
      <c r="E131" s="220" t="s">
        <v>2133</v>
      </c>
      <c r="F131" s="221" t="s">
        <v>2134</v>
      </c>
      <c r="G131" s="222" t="s">
        <v>1834</v>
      </c>
      <c r="H131" s="223">
        <v>8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150</v>
      </c>
      <c r="AT131" s="230" t="s">
        <v>145</v>
      </c>
      <c r="AU131" s="230" t="s">
        <v>143</v>
      </c>
      <c r="AY131" s="18" t="s">
        <v>142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151</v>
      </c>
      <c r="BK131" s="231">
        <f>ROUND(I131*H131,2)</f>
        <v>0</v>
      </c>
      <c r="BL131" s="18" t="s">
        <v>150</v>
      </c>
      <c r="BM131" s="230" t="s">
        <v>2135</v>
      </c>
    </row>
    <row r="132" s="2" customFormat="1" ht="16.5" customHeight="1">
      <c r="A132" s="39"/>
      <c r="B132" s="40"/>
      <c r="C132" s="219" t="s">
        <v>150</v>
      </c>
      <c r="D132" s="219" t="s">
        <v>145</v>
      </c>
      <c r="E132" s="220" t="s">
        <v>2136</v>
      </c>
      <c r="F132" s="221" t="s">
        <v>2137</v>
      </c>
      <c r="G132" s="222" t="s">
        <v>1834</v>
      </c>
      <c r="H132" s="223">
        <v>12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150</v>
      </c>
      <c r="AT132" s="230" t="s">
        <v>145</v>
      </c>
      <c r="AU132" s="230" t="s">
        <v>143</v>
      </c>
      <c r="AY132" s="18" t="s">
        <v>142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151</v>
      </c>
      <c r="BK132" s="231">
        <f>ROUND(I132*H132,2)</f>
        <v>0</v>
      </c>
      <c r="BL132" s="18" t="s">
        <v>150</v>
      </c>
      <c r="BM132" s="230" t="s">
        <v>2138</v>
      </c>
    </row>
    <row r="133" s="2" customFormat="1" ht="16.5" customHeight="1">
      <c r="A133" s="39"/>
      <c r="B133" s="40"/>
      <c r="C133" s="219" t="s">
        <v>172</v>
      </c>
      <c r="D133" s="219" t="s">
        <v>145</v>
      </c>
      <c r="E133" s="220" t="s">
        <v>2139</v>
      </c>
      <c r="F133" s="221" t="s">
        <v>2140</v>
      </c>
      <c r="G133" s="222" t="s">
        <v>1834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43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150</v>
      </c>
      <c r="AT133" s="230" t="s">
        <v>145</v>
      </c>
      <c r="AU133" s="230" t="s">
        <v>143</v>
      </c>
      <c r="AY133" s="18" t="s">
        <v>142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151</v>
      </c>
      <c r="BK133" s="231">
        <f>ROUND(I133*H133,2)</f>
        <v>0</v>
      </c>
      <c r="BL133" s="18" t="s">
        <v>150</v>
      </c>
      <c r="BM133" s="230" t="s">
        <v>2141</v>
      </c>
    </row>
    <row r="134" s="2" customFormat="1" ht="16.5" customHeight="1">
      <c r="A134" s="39"/>
      <c r="B134" s="40"/>
      <c r="C134" s="219" t="s">
        <v>164</v>
      </c>
      <c r="D134" s="219" t="s">
        <v>145</v>
      </c>
      <c r="E134" s="220" t="s">
        <v>2142</v>
      </c>
      <c r="F134" s="221" t="s">
        <v>2143</v>
      </c>
      <c r="G134" s="222" t="s">
        <v>220</v>
      </c>
      <c r="H134" s="223">
        <v>26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150</v>
      </c>
      <c r="AT134" s="230" t="s">
        <v>145</v>
      </c>
      <c r="AU134" s="230" t="s">
        <v>143</v>
      </c>
      <c r="AY134" s="18" t="s">
        <v>142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151</v>
      </c>
      <c r="BK134" s="231">
        <f>ROUND(I134*H134,2)</f>
        <v>0</v>
      </c>
      <c r="BL134" s="18" t="s">
        <v>150</v>
      </c>
      <c r="BM134" s="230" t="s">
        <v>2144</v>
      </c>
    </row>
    <row r="135" s="2" customFormat="1" ht="16.5" customHeight="1">
      <c r="A135" s="39"/>
      <c r="B135" s="40"/>
      <c r="C135" s="219" t="s">
        <v>180</v>
      </c>
      <c r="D135" s="219" t="s">
        <v>145</v>
      </c>
      <c r="E135" s="220" t="s">
        <v>2145</v>
      </c>
      <c r="F135" s="221" t="s">
        <v>2146</v>
      </c>
      <c r="G135" s="222" t="s">
        <v>220</v>
      </c>
      <c r="H135" s="223">
        <v>18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43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150</v>
      </c>
      <c r="AT135" s="230" t="s">
        <v>145</v>
      </c>
      <c r="AU135" s="230" t="s">
        <v>143</v>
      </c>
      <c r="AY135" s="18" t="s">
        <v>142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151</v>
      </c>
      <c r="BK135" s="231">
        <f>ROUND(I135*H135,2)</f>
        <v>0</v>
      </c>
      <c r="BL135" s="18" t="s">
        <v>150</v>
      </c>
      <c r="BM135" s="230" t="s">
        <v>2147</v>
      </c>
    </row>
    <row r="136" s="2" customFormat="1" ht="16.5" customHeight="1">
      <c r="A136" s="39"/>
      <c r="B136" s="40"/>
      <c r="C136" s="219" t="s">
        <v>191</v>
      </c>
      <c r="D136" s="219" t="s">
        <v>145</v>
      </c>
      <c r="E136" s="220" t="s">
        <v>2148</v>
      </c>
      <c r="F136" s="221" t="s">
        <v>2149</v>
      </c>
      <c r="G136" s="222" t="s">
        <v>148</v>
      </c>
      <c r="H136" s="223">
        <v>10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150</v>
      </c>
      <c r="AT136" s="230" t="s">
        <v>145</v>
      </c>
      <c r="AU136" s="230" t="s">
        <v>143</v>
      </c>
      <c r="AY136" s="18" t="s">
        <v>142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151</v>
      </c>
      <c r="BK136" s="231">
        <f>ROUND(I136*H136,2)</f>
        <v>0</v>
      </c>
      <c r="BL136" s="18" t="s">
        <v>150</v>
      </c>
      <c r="BM136" s="230" t="s">
        <v>2150</v>
      </c>
    </row>
    <row r="137" s="2" customFormat="1" ht="16.5" customHeight="1">
      <c r="A137" s="39"/>
      <c r="B137" s="40"/>
      <c r="C137" s="219" t="s">
        <v>197</v>
      </c>
      <c r="D137" s="219" t="s">
        <v>145</v>
      </c>
      <c r="E137" s="220" t="s">
        <v>2151</v>
      </c>
      <c r="F137" s="221" t="s">
        <v>2152</v>
      </c>
      <c r="G137" s="222" t="s">
        <v>148</v>
      </c>
      <c r="H137" s="223">
        <v>5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150</v>
      </c>
      <c r="AT137" s="230" t="s">
        <v>145</v>
      </c>
      <c r="AU137" s="230" t="s">
        <v>143</v>
      </c>
      <c r="AY137" s="18" t="s">
        <v>142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151</v>
      </c>
      <c r="BK137" s="231">
        <f>ROUND(I137*H137,2)</f>
        <v>0</v>
      </c>
      <c r="BL137" s="18" t="s">
        <v>150</v>
      </c>
      <c r="BM137" s="230" t="s">
        <v>2153</v>
      </c>
    </row>
    <row r="138" s="2" customFormat="1" ht="16.5" customHeight="1">
      <c r="A138" s="39"/>
      <c r="B138" s="40"/>
      <c r="C138" s="219" t="s">
        <v>202</v>
      </c>
      <c r="D138" s="219" t="s">
        <v>145</v>
      </c>
      <c r="E138" s="220" t="s">
        <v>2154</v>
      </c>
      <c r="F138" s="221" t="s">
        <v>2155</v>
      </c>
      <c r="G138" s="222" t="s">
        <v>1834</v>
      </c>
      <c r="H138" s="223">
        <v>4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150</v>
      </c>
      <c r="AT138" s="230" t="s">
        <v>145</v>
      </c>
      <c r="AU138" s="230" t="s">
        <v>143</v>
      </c>
      <c r="AY138" s="18" t="s">
        <v>142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151</v>
      </c>
      <c r="BK138" s="231">
        <f>ROUND(I138*H138,2)</f>
        <v>0</v>
      </c>
      <c r="BL138" s="18" t="s">
        <v>150</v>
      </c>
      <c r="BM138" s="230" t="s">
        <v>2156</v>
      </c>
    </row>
    <row r="139" s="2" customFormat="1" ht="16.5" customHeight="1">
      <c r="A139" s="39"/>
      <c r="B139" s="40"/>
      <c r="C139" s="219" t="s">
        <v>212</v>
      </c>
      <c r="D139" s="219" t="s">
        <v>145</v>
      </c>
      <c r="E139" s="220" t="s">
        <v>2157</v>
      </c>
      <c r="F139" s="221" t="s">
        <v>2158</v>
      </c>
      <c r="G139" s="222" t="s">
        <v>2159</v>
      </c>
      <c r="H139" s="223">
        <v>20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43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150</v>
      </c>
      <c r="AT139" s="230" t="s">
        <v>145</v>
      </c>
      <c r="AU139" s="230" t="s">
        <v>143</v>
      </c>
      <c r="AY139" s="18" t="s">
        <v>142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151</v>
      </c>
      <c r="BK139" s="231">
        <f>ROUND(I139*H139,2)</f>
        <v>0</v>
      </c>
      <c r="BL139" s="18" t="s">
        <v>150</v>
      </c>
      <c r="BM139" s="230" t="s">
        <v>2160</v>
      </c>
    </row>
    <row r="140" s="2" customFormat="1" ht="24.15" customHeight="1">
      <c r="A140" s="39"/>
      <c r="B140" s="40"/>
      <c r="C140" s="219" t="s">
        <v>217</v>
      </c>
      <c r="D140" s="219" t="s">
        <v>145</v>
      </c>
      <c r="E140" s="220" t="s">
        <v>2161</v>
      </c>
      <c r="F140" s="221" t="s">
        <v>2162</v>
      </c>
      <c r="G140" s="222" t="s">
        <v>1834</v>
      </c>
      <c r="H140" s="223">
        <v>4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150</v>
      </c>
      <c r="AT140" s="230" t="s">
        <v>145</v>
      </c>
      <c r="AU140" s="230" t="s">
        <v>143</v>
      </c>
      <c r="AY140" s="18" t="s">
        <v>142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151</v>
      </c>
      <c r="BK140" s="231">
        <f>ROUND(I140*H140,2)</f>
        <v>0</v>
      </c>
      <c r="BL140" s="18" t="s">
        <v>150</v>
      </c>
      <c r="BM140" s="230" t="s">
        <v>2163</v>
      </c>
    </row>
    <row r="141" s="2" customFormat="1" ht="16.5" customHeight="1">
      <c r="A141" s="39"/>
      <c r="B141" s="40"/>
      <c r="C141" s="219" t="s">
        <v>225</v>
      </c>
      <c r="D141" s="219" t="s">
        <v>145</v>
      </c>
      <c r="E141" s="220" t="s">
        <v>2164</v>
      </c>
      <c r="F141" s="221" t="s">
        <v>2165</v>
      </c>
      <c r="G141" s="222" t="s">
        <v>1834</v>
      </c>
      <c r="H141" s="223">
        <v>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43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150</v>
      </c>
      <c r="AT141" s="230" t="s">
        <v>145</v>
      </c>
      <c r="AU141" s="230" t="s">
        <v>143</v>
      </c>
      <c r="AY141" s="18" t="s">
        <v>142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151</v>
      </c>
      <c r="BK141" s="231">
        <f>ROUND(I141*H141,2)</f>
        <v>0</v>
      </c>
      <c r="BL141" s="18" t="s">
        <v>150</v>
      </c>
      <c r="BM141" s="230" t="s">
        <v>2166</v>
      </c>
    </row>
    <row r="142" s="12" customFormat="1" ht="20.88" customHeight="1">
      <c r="A142" s="12"/>
      <c r="B142" s="203"/>
      <c r="C142" s="204"/>
      <c r="D142" s="205" t="s">
        <v>76</v>
      </c>
      <c r="E142" s="217" t="s">
        <v>2167</v>
      </c>
      <c r="F142" s="217" t="s">
        <v>2168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SUM(P143:P165)</f>
        <v>0</v>
      </c>
      <c r="Q142" s="211"/>
      <c r="R142" s="212">
        <f>SUM(R143:R165)</f>
        <v>0</v>
      </c>
      <c r="S142" s="211"/>
      <c r="T142" s="213">
        <f>SUM(T143:T165)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85</v>
      </c>
      <c r="AT142" s="215" t="s">
        <v>76</v>
      </c>
      <c r="AU142" s="215" t="s">
        <v>151</v>
      </c>
      <c r="AY142" s="214" t="s">
        <v>142</v>
      </c>
      <c r="BK142" s="216">
        <f>SUM(BK143:BK165)</f>
        <v>0</v>
      </c>
    </row>
    <row r="143" s="2" customFormat="1" ht="76.35" customHeight="1">
      <c r="A143" s="39"/>
      <c r="B143" s="40"/>
      <c r="C143" s="219" t="s">
        <v>230</v>
      </c>
      <c r="D143" s="219" t="s">
        <v>145</v>
      </c>
      <c r="E143" s="220" t="s">
        <v>2169</v>
      </c>
      <c r="F143" s="221" t="s">
        <v>2170</v>
      </c>
      <c r="G143" s="222" t="s">
        <v>1834</v>
      </c>
      <c r="H143" s="223">
        <v>1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43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150</v>
      </c>
      <c r="AT143" s="230" t="s">
        <v>145</v>
      </c>
      <c r="AU143" s="230" t="s">
        <v>143</v>
      </c>
      <c r="AY143" s="18" t="s">
        <v>142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151</v>
      </c>
      <c r="BK143" s="231">
        <f>ROUND(I143*H143,2)</f>
        <v>0</v>
      </c>
      <c r="BL143" s="18" t="s">
        <v>150</v>
      </c>
      <c r="BM143" s="230" t="s">
        <v>2171</v>
      </c>
    </row>
    <row r="144" s="2" customFormat="1" ht="24.15" customHeight="1">
      <c r="A144" s="39"/>
      <c r="B144" s="40"/>
      <c r="C144" s="219" t="s">
        <v>8</v>
      </c>
      <c r="D144" s="219" t="s">
        <v>145</v>
      </c>
      <c r="E144" s="220" t="s">
        <v>2172</v>
      </c>
      <c r="F144" s="221" t="s">
        <v>2173</v>
      </c>
      <c r="G144" s="222" t="s">
        <v>1834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150</v>
      </c>
      <c r="AT144" s="230" t="s">
        <v>145</v>
      </c>
      <c r="AU144" s="230" t="s">
        <v>143</v>
      </c>
      <c r="AY144" s="18" t="s">
        <v>142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151</v>
      </c>
      <c r="BK144" s="231">
        <f>ROUND(I144*H144,2)</f>
        <v>0</v>
      </c>
      <c r="BL144" s="18" t="s">
        <v>150</v>
      </c>
      <c r="BM144" s="230" t="s">
        <v>2174</v>
      </c>
    </row>
    <row r="145" s="2" customFormat="1" ht="24.15" customHeight="1">
      <c r="A145" s="39"/>
      <c r="B145" s="40"/>
      <c r="C145" s="219" t="s">
        <v>242</v>
      </c>
      <c r="D145" s="219" t="s">
        <v>145</v>
      </c>
      <c r="E145" s="220" t="s">
        <v>2175</v>
      </c>
      <c r="F145" s="221" t="s">
        <v>2176</v>
      </c>
      <c r="G145" s="222" t="s">
        <v>1834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150</v>
      </c>
      <c r="AT145" s="230" t="s">
        <v>145</v>
      </c>
      <c r="AU145" s="230" t="s">
        <v>143</v>
      </c>
      <c r="AY145" s="18" t="s">
        <v>142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151</v>
      </c>
      <c r="BK145" s="231">
        <f>ROUND(I145*H145,2)</f>
        <v>0</v>
      </c>
      <c r="BL145" s="18" t="s">
        <v>150</v>
      </c>
      <c r="BM145" s="230" t="s">
        <v>2177</v>
      </c>
    </row>
    <row r="146" s="2" customFormat="1" ht="24.15" customHeight="1">
      <c r="A146" s="39"/>
      <c r="B146" s="40"/>
      <c r="C146" s="219" t="s">
        <v>251</v>
      </c>
      <c r="D146" s="219" t="s">
        <v>145</v>
      </c>
      <c r="E146" s="220" t="s">
        <v>2178</v>
      </c>
      <c r="F146" s="221" t="s">
        <v>2179</v>
      </c>
      <c r="G146" s="222" t="s">
        <v>1834</v>
      </c>
      <c r="H146" s="223">
        <v>2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150</v>
      </c>
      <c r="AT146" s="230" t="s">
        <v>145</v>
      </c>
      <c r="AU146" s="230" t="s">
        <v>143</v>
      </c>
      <c r="AY146" s="18" t="s">
        <v>142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151</v>
      </c>
      <c r="BK146" s="231">
        <f>ROUND(I146*H146,2)</f>
        <v>0</v>
      </c>
      <c r="BL146" s="18" t="s">
        <v>150</v>
      </c>
      <c r="BM146" s="230" t="s">
        <v>2180</v>
      </c>
    </row>
    <row r="147" s="2" customFormat="1" ht="24.15" customHeight="1">
      <c r="A147" s="39"/>
      <c r="B147" s="40"/>
      <c r="C147" s="219" t="s">
        <v>262</v>
      </c>
      <c r="D147" s="219" t="s">
        <v>145</v>
      </c>
      <c r="E147" s="220" t="s">
        <v>2181</v>
      </c>
      <c r="F147" s="221" t="s">
        <v>2182</v>
      </c>
      <c r="G147" s="222" t="s">
        <v>1834</v>
      </c>
      <c r="H147" s="223">
        <v>1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150</v>
      </c>
      <c r="AT147" s="230" t="s">
        <v>145</v>
      </c>
      <c r="AU147" s="230" t="s">
        <v>143</v>
      </c>
      <c r="AY147" s="18" t="s">
        <v>142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151</v>
      </c>
      <c r="BK147" s="231">
        <f>ROUND(I147*H147,2)</f>
        <v>0</v>
      </c>
      <c r="BL147" s="18" t="s">
        <v>150</v>
      </c>
      <c r="BM147" s="230" t="s">
        <v>2183</v>
      </c>
    </row>
    <row r="148" s="2" customFormat="1" ht="24.15" customHeight="1">
      <c r="A148" s="39"/>
      <c r="B148" s="40"/>
      <c r="C148" s="219" t="s">
        <v>266</v>
      </c>
      <c r="D148" s="219" t="s">
        <v>145</v>
      </c>
      <c r="E148" s="220" t="s">
        <v>2184</v>
      </c>
      <c r="F148" s="221" t="s">
        <v>2185</v>
      </c>
      <c r="G148" s="222" t="s">
        <v>1834</v>
      </c>
      <c r="H148" s="223">
        <v>1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150</v>
      </c>
      <c r="AT148" s="230" t="s">
        <v>145</v>
      </c>
      <c r="AU148" s="230" t="s">
        <v>143</v>
      </c>
      <c r="AY148" s="18" t="s">
        <v>142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151</v>
      </c>
      <c r="BK148" s="231">
        <f>ROUND(I148*H148,2)</f>
        <v>0</v>
      </c>
      <c r="BL148" s="18" t="s">
        <v>150</v>
      </c>
      <c r="BM148" s="230" t="s">
        <v>2186</v>
      </c>
    </row>
    <row r="149" s="2" customFormat="1" ht="24.15" customHeight="1">
      <c r="A149" s="39"/>
      <c r="B149" s="40"/>
      <c r="C149" s="219" t="s">
        <v>270</v>
      </c>
      <c r="D149" s="219" t="s">
        <v>145</v>
      </c>
      <c r="E149" s="220" t="s">
        <v>2187</v>
      </c>
      <c r="F149" s="221" t="s">
        <v>2188</v>
      </c>
      <c r="G149" s="222" t="s">
        <v>1834</v>
      </c>
      <c r="H149" s="223">
        <v>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150</v>
      </c>
      <c r="AT149" s="230" t="s">
        <v>145</v>
      </c>
      <c r="AU149" s="230" t="s">
        <v>143</v>
      </c>
      <c r="AY149" s="18" t="s">
        <v>142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151</v>
      </c>
      <c r="BK149" s="231">
        <f>ROUND(I149*H149,2)</f>
        <v>0</v>
      </c>
      <c r="BL149" s="18" t="s">
        <v>150</v>
      </c>
      <c r="BM149" s="230" t="s">
        <v>2189</v>
      </c>
    </row>
    <row r="150" s="2" customFormat="1" ht="24.15" customHeight="1">
      <c r="A150" s="39"/>
      <c r="B150" s="40"/>
      <c r="C150" s="219" t="s">
        <v>7</v>
      </c>
      <c r="D150" s="219" t="s">
        <v>145</v>
      </c>
      <c r="E150" s="220" t="s">
        <v>2190</v>
      </c>
      <c r="F150" s="221" t="s">
        <v>2191</v>
      </c>
      <c r="G150" s="222" t="s">
        <v>1834</v>
      </c>
      <c r="H150" s="223">
        <v>2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150</v>
      </c>
      <c r="AT150" s="230" t="s">
        <v>145</v>
      </c>
      <c r="AU150" s="230" t="s">
        <v>143</v>
      </c>
      <c r="AY150" s="18" t="s">
        <v>142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151</v>
      </c>
      <c r="BK150" s="231">
        <f>ROUND(I150*H150,2)</f>
        <v>0</v>
      </c>
      <c r="BL150" s="18" t="s">
        <v>150</v>
      </c>
      <c r="BM150" s="230" t="s">
        <v>2192</v>
      </c>
    </row>
    <row r="151" s="2" customFormat="1" ht="21.75" customHeight="1">
      <c r="A151" s="39"/>
      <c r="B151" s="40"/>
      <c r="C151" s="219" t="s">
        <v>291</v>
      </c>
      <c r="D151" s="219" t="s">
        <v>145</v>
      </c>
      <c r="E151" s="220" t="s">
        <v>2193</v>
      </c>
      <c r="F151" s="221" t="s">
        <v>2194</v>
      </c>
      <c r="G151" s="222" t="s">
        <v>1834</v>
      </c>
      <c r="H151" s="223">
        <v>4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150</v>
      </c>
      <c r="AT151" s="230" t="s">
        <v>145</v>
      </c>
      <c r="AU151" s="230" t="s">
        <v>143</v>
      </c>
      <c r="AY151" s="18" t="s">
        <v>142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151</v>
      </c>
      <c r="BK151" s="231">
        <f>ROUND(I151*H151,2)</f>
        <v>0</v>
      </c>
      <c r="BL151" s="18" t="s">
        <v>150</v>
      </c>
      <c r="BM151" s="230" t="s">
        <v>2195</v>
      </c>
    </row>
    <row r="152" s="2" customFormat="1" ht="21.75" customHeight="1">
      <c r="A152" s="39"/>
      <c r="B152" s="40"/>
      <c r="C152" s="219" t="s">
        <v>295</v>
      </c>
      <c r="D152" s="219" t="s">
        <v>145</v>
      </c>
      <c r="E152" s="220" t="s">
        <v>2196</v>
      </c>
      <c r="F152" s="221" t="s">
        <v>2197</v>
      </c>
      <c r="G152" s="222" t="s">
        <v>1834</v>
      </c>
      <c r="H152" s="223">
        <v>1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43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150</v>
      </c>
      <c r="AT152" s="230" t="s">
        <v>145</v>
      </c>
      <c r="AU152" s="230" t="s">
        <v>143</v>
      </c>
      <c r="AY152" s="18" t="s">
        <v>142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151</v>
      </c>
      <c r="BK152" s="231">
        <f>ROUND(I152*H152,2)</f>
        <v>0</v>
      </c>
      <c r="BL152" s="18" t="s">
        <v>150</v>
      </c>
      <c r="BM152" s="230" t="s">
        <v>2198</v>
      </c>
    </row>
    <row r="153" s="2" customFormat="1" ht="16.5" customHeight="1">
      <c r="A153" s="39"/>
      <c r="B153" s="40"/>
      <c r="C153" s="219" t="s">
        <v>301</v>
      </c>
      <c r="D153" s="219" t="s">
        <v>145</v>
      </c>
      <c r="E153" s="220" t="s">
        <v>2199</v>
      </c>
      <c r="F153" s="221" t="s">
        <v>2200</v>
      </c>
      <c r="G153" s="222" t="s">
        <v>1834</v>
      </c>
      <c r="H153" s="223">
        <v>5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150</v>
      </c>
      <c r="AT153" s="230" t="s">
        <v>145</v>
      </c>
      <c r="AU153" s="230" t="s">
        <v>143</v>
      </c>
      <c r="AY153" s="18" t="s">
        <v>142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151</v>
      </c>
      <c r="BK153" s="231">
        <f>ROUND(I153*H153,2)</f>
        <v>0</v>
      </c>
      <c r="BL153" s="18" t="s">
        <v>150</v>
      </c>
      <c r="BM153" s="230" t="s">
        <v>2201</v>
      </c>
    </row>
    <row r="154" s="2" customFormat="1" ht="16.5" customHeight="1">
      <c r="A154" s="39"/>
      <c r="B154" s="40"/>
      <c r="C154" s="219" t="s">
        <v>367</v>
      </c>
      <c r="D154" s="219" t="s">
        <v>145</v>
      </c>
      <c r="E154" s="220" t="s">
        <v>2202</v>
      </c>
      <c r="F154" s="221" t="s">
        <v>2203</v>
      </c>
      <c r="G154" s="222" t="s">
        <v>1834</v>
      </c>
      <c r="H154" s="223">
        <v>4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43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150</v>
      </c>
      <c r="AT154" s="230" t="s">
        <v>145</v>
      </c>
      <c r="AU154" s="230" t="s">
        <v>143</v>
      </c>
      <c r="AY154" s="18" t="s">
        <v>142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151</v>
      </c>
      <c r="BK154" s="231">
        <f>ROUND(I154*H154,2)</f>
        <v>0</v>
      </c>
      <c r="BL154" s="18" t="s">
        <v>150</v>
      </c>
      <c r="BM154" s="230" t="s">
        <v>2204</v>
      </c>
    </row>
    <row r="155" s="2" customFormat="1" ht="16.5" customHeight="1">
      <c r="A155" s="39"/>
      <c r="B155" s="40"/>
      <c r="C155" s="219" t="s">
        <v>377</v>
      </c>
      <c r="D155" s="219" t="s">
        <v>145</v>
      </c>
      <c r="E155" s="220" t="s">
        <v>2205</v>
      </c>
      <c r="F155" s="221" t="s">
        <v>2206</v>
      </c>
      <c r="G155" s="222" t="s">
        <v>1834</v>
      </c>
      <c r="H155" s="223">
        <v>2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43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150</v>
      </c>
      <c r="AT155" s="230" t="s">
        <v>145</v>
      </c>
      <c r="AU155" s="230" t="s">
        <v>143</v>
      </c>
      <c r="AY155" s="18" t="s">
        <v>142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151</v>
      </c>
      <c r="BK155" s="231">
        <f>ROUND(I155*H155,2)</f>
        <v>0</v>
      </c>
      <c r="BL155" s="18" t="s">
        <v>150</v>
      </c>
      <c r="BM155" s="230" t="s">
        <v>2207</v>
      </c>
    </row>
    <row r="156" s="2" customFormat="1" ht="16.5" customHeight="1">
      <c r="A156" s="39"/>
      <c r="B156" s="40"/>
      <c r="C156" s="219" t="s">
        <v>383</v>
      </c>
      <c r="D156" s="219" t="s">
        <v>145</v>
      </c>
      <c r="E156" s="220" t="s">
        <v>2208</v>
      </c>
      <c r="F156" s="221" t="s">
        <v>2209</v>
      </c>
      <c r="G156" s="222" t="s">
        <v>1834</v>
      </c>
      <c r="H156" s="223">
        <v>2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150</v>
      </c>
      <c r="AT156" s="230" t="s">
        <v>145</v>
      </c>
      <c r="AU156" s="230" t="s">
        <v>143</v>
      </c>
      <c r="AY156" s="18" t="s">
        <v>142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151</v>
      </c>
      <c r="BK156" s="231">
        <f>ROUND(I156*H156,2)</f>
        <v>0</v>
      </c>
      <c r="BL156" s="18" t="s">
        <v>150</v>
      </c>
      <c r="BM156" s="230" t="s">
        <v>2210</v>
      </c>
    </row>
    <row r="157" s="2" customFormat="1" ht="21.75" customHeight="1">
      <c r="A157" s="39"/>
      <c r="B157" s="40"/>
      <c r="C157" s="219" t="s">
        <v>389</v>
      </c>
      <c r="D157" s="219" t="s">
        <v>145</v>
      </c>
      <c r="E157" s="220" t="s">
        <v>2211</v>
      </c>
      <c r="F157" s="221" t="s">
        <v>2212</v>
      </c>
      <c r="G157" s="222" t="s">
        <v>220</v>
      </c>
      <c r="H157" s="223">
        <v>25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43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150</v>
      </c>
      <c r="AT157" s="230" t="s">
        <v>145</v>
      </c>
      <c r="AU157" s="230" t="s">
        <v>143</v>
      </c>
      <c r="AY157" s="18" t="s">
        <v>142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151</v>
      </c>
      <c r="BK157" s="231">
        <f>ROUND(I157*H157,2)</f>
        <v>0</v>
      </c>
      <c r="BL157" s="18" t="s">
        <v>150</v>
      </c>
      <c r="BM157" s="230" t="s">
        <v>2213</v>
      </c>
    </row>
    <row r="158" s="2" customFormat="1" ht="24.15" customHeight="1">
      <c r="A158" s="39"/>
      <c r="B158" s="40"/>
      <c r="C158" s="219" t="s">
        <v>394</v>
      </c>
      <c r="D158" s="219" t="s">
        <v>145</v>
      </c>
      <c r="E158" s="220" t="s">
        <v>2214</v>
      </c>
      <c r="F158" s="221" t="s">
        <v>2215</v>
      </c>
      <c r="G158" s="222" t="s">
        <v>220</v>
      </c>
      <c r="H158" s="223">
        <v>13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43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150</v>
      </c>
      <c r="AT158" s="230" t="s">
        <v>145</v>
      </c>
      <c r="AU158" s="230" t="s">
        <v>143</v>
      </c>
      <c r="AY158" s="18" t="s">
        <v>142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151</v>
      </c>
      <c r="BK158" s="231">
        <f>ROUND(I158*H158,2)</f>
        <v>0</v>
      </c>
      <c r="BL158" s="18" t="s">
        <v>150</v>
      </c>
      <c r="BM158" s="230" t="s">
        <v>2216</v>
      </c>
    </row>
    <row r="159" s="2" customFormat="1" ht="24.15" customHeight="1">
      <c r="A159" s="39"/>
      <c r="B159" s="40"/>
      <c r="C159" s="219" t="s">
        <v>399</v>
      </c>
      <c r="D159" s="219" t="s">
        <v>145</v>
      </c>
      <c r="E159" s="220" t="s">
        <v>2217</v>
      </c>
      <c r="F159" s="221" t="s">
        <v>2218</v>
      </c>
      <c r="G159" s="222" t="s">
        <v>220</v>
      </c>
      <c r="H159" s="223">
        <v>5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43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150</v>
      </c>
      <c r="AT159" s="230" t="s">
        <v>145</v>
      </c>
      <c r="AU159" s="230" t="s">
        <v>143</v>
      </c>
      <c r="AY159" s="18" t="s">
        <v>142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151</v>
      </c>
      <c r="BK159" s="231">
        <f>ROUND(I159*H159,2)</f>
        <v>0</v>
      </c>
      <c r="BL159" s="18" t="s">
        <v>150</v>
      </c>
      <c r="BM159" s="230" t="s">
        <v>2219</v>
      </c>
    </row>
    <row r="160" s="2" customFormat="1" ht="24.15" customHeight="1">
      <c r="A160" s="39"/>
      <c r="B160" s="40"/>
      <c r="C160" s="219" t="s">
        <v>404</v>
      </c>
      <c r="D160" s="219" t="s">
        <v>145</v>
      </c>
      <c r="E160" s="220" t="s">
        <v>2220</v>
      </c>
      <c r="F160" s="221" t="s">
        <v>2221</v>
      </c>
      <c r="G160" s="222" t="s">
        <v>220</v>
      </c>
      <c r="H160" s="223">
        <v>28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43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150</v>
      </c>
      <c r="AT160" s="230" t="s">
        <v>145</v>
      </c>
      <c r="AU160" s="230" t="s">
        <v>143</v>
      </c>
      <c r="AY160" s="18" t="s">
        <v>142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151</v>
      </c>
      <c r="BK160" s="231">
        <f>ROUND(I160*H160,2)</f>
        <v>0</v>
      </c>
      <c r="BL160" s="18" t="s">
        <v>150</v>
      </c>
      <c r="BM160" s="230" t="s">
        <v>2222</v>
      </c>
    </row>
    <row r="161" s="2" customFormat="1" ht="16.5" customHeight="1">
      <c r="A161" s="39"/>
      <c r="B161" s="40"/>
      <c r="C161" s="219" t="s">
        <v>408</v>
      </c>
      <c r="D161" s="219" t="s">
        <v>145</v>
      </c>
      <c r="E161" s="220" t="s">
        <v>2148</v>
      </c>
      <c r="F161" s="221" t="s">
        <v>2149</v>
      </c>
      <c r="G161" s="222" t="s">
        <v>148</v>
      </c>
      <c r="H161" s="223">
        <v>40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43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150</v>
      </c>
      <c r="AT161" s="230" t="s">
        <v>145</v>
      </c>
      <c r="AU161" s="230" t="s">
        <v>143</v>
      </c>
      <c r="AY161" s="18" t="s">
        <v>142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151</v>
      </c>
      <c r="BK161" s="231">
        <f>ROUND(I161*H161,2)</f>
        <v>0</v>
      </c>
      <c r="BL161" s="18" t="s">
        <v>150</v>
      </c>
      <c r="BM161" s="230" t="s">
        <v>2223</v>
      </c>
    </row>
    <row r="162" s="2" customFormat="1" ht="16.5" customHeight="1">
      <c r="A162" s="39"/>
      <c r="B162" s="40"/>
      <c r="C162" s="219" t="s">
        <v>416</v>
      </c>
      <c r="D162" s="219" t="s">
        <v>145</v>
      </c>
      <c r="E162" s="220" t="s">
        <v>2151</v>
      </c>
      <c r="F162" s="221" t="s">
        <v>2152</v>
      </c>
      <c r="G162" s="222" t="s">
        <v>148</v>
      </c>
      <c r="H162" s="223">
        <v>30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43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150</v>
      </c>
      <c r="AT162" s="230" t="s">
        <v>145</v>
      </c>
      <c r="AU162" s="230" t="s">
        <v>143</v>
      </c>
      <c r="AY162" s="18" t="s">
        <v>142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151</v>
      </c>
      <c r="BK162" s="231">
        <f>ROUND(I162*H162,2)</f>
        <v>0</v>
      </c>
      <c r="BL162" s="18" t="s">
        <v>150</v>
      </c>
      <c r="BM162" s="230" t="s">
        <v>2224</v>
      </c>
    </row>
    <row r="163" s="2" customFormat="1" ht="16.5" customHeight="1">
      <c r="A163" s="39"/>
      <c r="B163" s="40"/>
      <c r="C163" s="219" t="s">
        <v>422</v>
      </c>
      <c r="D163" s="219" t="s">
        <v>145</v>
      </c>
      <c r="E163" s="220" t="s">
        <v>2157</v>
      </c>
      <c r="F163" s="221" t="s">
        <v>2158</v>
      </c>
      <c r="G163" s="222" t="s">
        <v>2159</v>
      </c>
      <c r="H163" s="223">
        <v>50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43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150</v>
      </c>
      <c r="AT163" s="230" t="s">
        <v>145</v>
      </c>
      <c r="AU163" s="230" t="s">
        <v>143</v>
      </c>
      <c r="AY163" s="18" t="s">
        <v>142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151</v>
      </c>
      <c r="BK163" s="231">
        <f>ROUND(I163*H163,2)</f>
        <v>0</v>
      </c>
      <c r="BL163" s="18" t="s">
        <v>150</v>
      </c>
      <c r="BM163" s="230" t="s">
        <v>2225</v>
      </c>
    </row>
    <row r="164" s="2" customFormat="1" ht="24.15" customHeight="1">
      <c r="A164" s="39"/>
      <c r="B164" s="40"/>
      <c r="C164" s="219" t="s">
        <v>427</v>
      </c>
      <c r="D164" s="219" t="s">
        <v>145</v>
      </c>
      <c r="E164" s="220" t="s">
        <v>2226</v>
      </c>
      <c r="F164" s="221" t="s">
        <v>2162</v>
      </c>
      <c r="G164" s="222" t="s">
        <v>1834</v>
      </c>
      <c r="H164" s="223">
        <v>1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43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150</v>
      </c>
      <c r="AT164" s="230" t="s">
        <v>145</v>
      </c>
      <c r="AU164" s="230" t="s">
        <v>143</v>
      </c>
      <c r="AY164" s="18" t="s">
        <v>142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151</v>
      </c>
      <c r="BK164" s="231">
        <f>ROUND(I164*H164,2)</f>
        <v>0</v>
      </c>
      <c r="BL164" s="18" t="s">
        <v>150</v>
      </c>
      <c r="BM164" s="230" t="s">
        <v>2227</v>
      </c>
    </row>
    <row r="165" s="2" customFormat="1" ht="16.5" customHeight="1">
      <c r="A165" s="39"/>
      <c r="B165" s="40"/>
      <c r="C165" s="219" t="s">
        <v>431</v>
      </c>
      <c r="D165" s="219" t="s">
        <v>145</v>
      </c>
      <c r="E165" s="220" t="s">
        <v>2228</v>
      </c>
      <c r="F165" s="221" t="s">
        <v>2165</v>
      </c>
      <c r="G165" s="222" t="s">
        <v>1834</v>
      </c>
      <c r="H165" s="223">
        <v>1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43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150</v>
      </c>
      <c r="AT165" s="230" t="s">
        <v>145</v>
      </c>
      <c r="AU165" s="230" t="s">
        <v>143</v>
      </c>
      <c r="AY165" s="18" t="s">
        <v>142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151</v>
      </c>
      <c r="BK165" s="231">
        <f>ROUND(I165*H165,2)</f>
        <v>0</v>
      </c>
      <c r="BL165" s="18" t="s">
        <v>150</v>
      </c>
      <c r="BM165" s="230" t="s">
        <v>2229</v>
      </c>
    </row>
    <row r="166" s="12" customFormat="1" ht="20.88" customHeight="1">
      <c r="A166" s="12"/>
      <c r="B166" s="203"/>
      <c r="C166" s="204"/>
      <c r="D166" s="205" t="s">
        <v>76</v>
      </c>
      <c r="E166" s="217" t="s">
        <v>2230</v>
      </c>
      <c r="F166" s="217" t="s">
        <v>2231</v>
      </c>
      <c r="G166" s="204"/>
      <c r="H166" s="204"/>
      <c r="I166" s="207"/>
      <c r="J166" s="218">
        <f>BK166</f>
        <v>0</v>
      </c>
      <c r="K166" s="204"/>
      <c r="L166" s="209"/>
      <c r="M166" s="210"/>
      <c r="N166" s="211"/>
      <c r="O166" s="211"/>
      <c r="P166" s="212">
        <f>SUM(P167:P175)</f>
        <v>0</v>
      </c>
      <c r="Q166" s="211"/>
      <c r="R166" s="212">
        <f>SUM(R167:R175)</f>
        <v>0</v>
      </c>
      <c r="S166" s="211"/>
      <c r="T166" s="213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85</v>
      </c>
      <c r="AT166" s="215" t="s">
        <v>76</v>
      </c>
      <c r="AU166" s="215" t="s">
        <v>151</v>
      </c>
      <c r="AY166" s="214" t="s">
        <v>142</v>
      </c>
      <c r="BK166" s="216">
        <f>SUM(BK167:BK175)</f>
        <v>0</v>
      </c>
    </row>
    <row r="167" s="2" customFormat="1" ht="37.8" customHeight="1">
      <c r="A167" s="39"/>
      <c r="B167" s="40"/>
      <c r="C167" s="219" t="s">
        <v>435</v>
      </c>
      <c r="D167" s="219" t="s">
        <v>145</v>
      </c>
      <c r="E167" s="220" t="s">
        <v>2232</v>
      </c>
      <c r="F167" s="221" t="s">
        <v>2233</v>
      </c>
      <c r="G167" s="222" t="s">
        <v>1834</v>
      </c>
      <c r="H167" s="223">
        <v>1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43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150</v>
      </c>
      <c r="AT167" s="230" t="s">
        <v>145</v>
      </c>
      <c r="AU167" s="230" t="s">
        <v>143</v>
      </c>
      <c r="AY167" s="18" t="s">
        <v>142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151</v>
      </c>
      <c r="BK167" s="231">
        <f>ROUND(I167*H167,2)</f>
        <v>0</v>
      </c>
      <c r="BL167" s="18" t="s">
        <v>150</v>
      </c>
      <c r="BM167" s="230" t="s">
        <v>2234</v>
      </c>
    </row>
    <row r="168" s="2" customFormat="1" ht="16.5" customHeight="1">
      <c r="A168" s="39"/>
      <c r="B168" s="40"/>
      <c r="C168" s="219" t="s">
        <v>439</v>
      </c>
      <c r="D168" s="219" t="s">
        <v>145</v>
      </c>
      <c r="E168" s="220" t="s">
        <v>2235</v>
      </c>
      <c r="F168" s="221" t="s">
        <v>2236</v>
      </c>
      <c r="G168" s="222" t="s">
        <v>1834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150</v>
      </c>
      <c r="AT168" s="230" t="s">
        <v>145</v>
      </c>
      <c r="AU168" s="230" t="s">
        <v>143</v>
      </c>
      <c r="AY168" s="18" t="s">
        <v>142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151</v>
      </c>
      <c r="BK168" s="231">
        <f>ROUND(I168*H168,2)</f>
        <v>0</v>
      </c>
      <c r="BL168" s="18" t="s">
        <v>150</v>
      </c>
      <c r="BM168" s="230" t="s">
        <v>2237</v>
      </c>
    </row>
    <row r="169" s="2" customFormat="1" ht="16.5" customHeight="1">
      <c r="A169" s="39"/>
      <c r="B169" s="40"/>
      <c r="C169" s="219" t="s">
        <v>443</v>
      </c>
      <c r="D169" s="219" t="s">
        <v>145</v>
      </c>
      <c r="E169" s="220" t="s">
        <v>2238</v>
      </c>
      <c r="F169" s="221" t="s">
        <v>2239</v>
      </c>
      <c r="G169" s="222" t="s">
        <v>1834</v>
      </c>
      <c r="H169" s="223">
        <v>2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43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150</v>
      </c>
      <c r="AT169" s="230" t="s">
        <v>145</v>
      </c>
      <c r="AU169" s="230" t="s">
        <v>143</v>
      </c>
      <c r="AY169" s="18" t="s">
        <v>142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151</v>
      </c>
      <c r="BK169" s="231">
        <f>ROUND(I169*H169,2)</f>
        <v>0</v>
      </c>
      <c r="BL169" s="18" t="s">
        <v>150</v>
      </c>
      <c r="BM169" s="230" t="s">
        <v>2240</v>
      </c>
    </row>
    <row r="170" s="2" customFormat="1" ht="16.5" customHeight="1">
      <c r="A170" s="39"/>
      <c r="B170" s="40"/>
      <c r="C170" s="219" t="s">
        <v>447</v>
      </c>
      <c r="D170" s="219" t="s">
        <v>145</v>
      </c>
      <c r="E170" s="220" t="s">
        <v>2241</v>
      </c>
      <c r="F170" s="221" t="s">
        <v>2242</v>
      </c>
      <c r="G170" s="222" t="s">
        <v>220</v>
      </c>
      <c r="H170" s="223">
        <v>10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150</v>
      </c>
      <c r="AT170" s="230" t="s">
        <v>145</v>
      </c>
      <c r="AU170" s="230" t="s">
        <v>143</v>
      </c>
      <c r="AY170" s="18" t="s">
        <v>142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151</v>
      </c>
      <c r="BK170" s="231">
        <f>ROUND(I170*H170,2)</f>
        <v>0</v>
      </c>
      <c r="BL170" s="18" t="s">
        <v>150</v>
      </c>
      <c r="BM170" s="230" t="s">
        <v>2243</v>
      </c>
    </row>
    <row r="171" s="2" customFormat="1" ht="16.5" customHeight="1">
      <c r="A171" s="39"/>
      <c r="B171" s="40"/>
      <c r="C171" s="219" t="s">
        <v>451</v>
      </c>
      <c r="D171" s="219" t="s">
        <v>145</v>
      </c>
      <c r="E171" s="220" t="s">
        <v>2148</v>
      </c>
      <c r="F171" s="221" t="s">
        <v>2149</v>
      </c>
      <c r="G171" s="222" t="s">
        <v>148</v>
      </c>
      <c r="H171" s="223">
        <v>5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43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150</v>
      </c>
      <c r="AT171" s="230" t="s">
        <v>145</v>
      </c>
      <c r="AU171" s="230" t="s">
        <v>143</v>
      </c>
      <c r="AY171" s="18" t="s">
        <v>142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151</v>
      </c>
      <c r="BK171" s="231">
        <f>ROUND(I171*H171,2)</f>
        <v>0</v>
      </c>
      <c r="BL171" s="18" t="s">
        <v>150</v>
      </c>
      <c r="BM171" s="230" t="s">
        <v>2244</v>
      </c>
    </row>
    <row r="172" s="2" customFormat="1" ht="16.5" customHeight="1">
      <c r="A172" s="39"/>
      <c r="B172" s="40"/>
      <c r="C172" s="219" t="s">
        <v>455</v>
      </c>
      <c r="D172" s="219" t="s">
        <v>145</v>
      </c>
      <c r="E172" s="220" t="s">
        <v>2151</v>
      </c>
      <c r="F172" s="221" t="s">
        <v>2152</v>
      </c>
      <c r="G172" s="222" t="s">
        <v>148</v>
      </c>
      <c r="H172" s="223">
        <v>1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43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150</v>
      </c>
      <c r="AT172" s="230" t="s">
        <v>145</v>
      </c>
      <c r="AU172" s="230" t="s">
        <v>143</v>
      </c>
      <c r="AY172" s="18" t="s">
        <v>142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151</v>
      </c>
      <c r="BK172" s="231">
        <f>ROUND(I172*H172,2)</f>
        <v>0</v>
      </c>
      <c r="BL172" s="18" t="s">
        <v>150</v>
      </c>
      <c r="BM172" s="230" t="s">
        <v>2245</v>
      </c>
    </row>
    <row r="173" s="2" customFormat="1" ht="16.5" customHeight="1">
      <c r="A173" s="39"/>
      <c r="B173" s="40"/>
      <c r="C173" s="219" t="s">
        <v>459</v>
      </c>
      <c r="D173" s="219" t="s">
        <v>145</v>
      </c>
      <c r="E173" s="220" t="s">
        <v>2157</v>
      </c>
      <c r="F173" s="221" t="s">
        <v>2158</v>
      </c>
      <c r="G173" s="222" t="s">
        <v>2159</v>
      </c>
      <c r="H173" s="223">
        <v>2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43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150</v>
      </c>
      <c r="AT173" s="230" t="s">
        <v>145</v>
      </c>
      <c r="AU173" s="230" t="s">
        <v>143</v>
      </c>
      <c r="AY173" s="18" t="s">
        <v>142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151</v>
      </c>
      <c r="BK173" s="231">
        <f>ROUND(I173*H173,2)</f>
        <v>0</v>
      </c>
      <c r="BL173" s="18" t="s">
        <v>150</v>
      </c>
      <c r="BM173" s="230" t="s">
        <v>2246</v>
      </c>
    </row>
    <row r="174" s="2" customFormat="1" ht="24.15" customHeight="1">
      <c r="A174" s="39"/>
      <c r="B174" s="40"/>
      <c r="C174" s="219" t="s">
        <v>464</v>
      </c>
      <c r="D174" s="219" t="s">
        <v>145</v>
      </c>
      <c r="E174" s="220" t="s">
        <v>2247</v>
      </c>
      <c r="F174" s="221" t="s">
        <v>2162</v>
      </c>
      <c r="G174" s="222" t="s">
        <v>1834</v>
      </c>
      <c r="H174" s="223">
        <v>1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43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150</v>
      </c>
      <c r="AT174" s="230" t="s">
        <v>145</v>
      </c>
      <c r="AU174" s="230" t="s">
        <v>143</v>
      </c>
      <c r="AY174" s="18" t="s">
        <v>142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151</v>
      </c>
      <c r="BK174" s="231">
        <f>ROUND(I174*H174,2)</f>
        <v>0</v>
      </c>
      <c r="BL174" s="18" t="s">
        <v>150</v>
      </c>
      <c r="BM174" s="230" t="s">
        <v>2248</v>
      </c>
    </row>
    <row r="175" s="2" customFormat="1" ht="16.5" customHeight="1">
      <c r="A175" s="39"/>
      <c r="B175" s="40"/>
      <c r="C175" s="219" t="s">
        <v>478</v>
      </c>
      <c r="D175" s="219" t="s">
        <v>145</v>
      </c>
      <c r="E175" s="220" t="s">
        <v>2249</v>
      </c>
      <c r="F175" s="221" t="s">
        <v>2165</v>
      </c>
      <c r="G175" s="222" t="s">
        <v>1834</v>
      </c>
      <c r="H175" s="223">
        <v>1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43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150</v>
      </c>
      <c r="AT175" s="230" t="s">
        <v>145</v>
      </c>
      <c r="AU175" s="230" t="s">
        <v>143</v>
      </c>
      <c r="AY175" s="18" t="s">
        <v>142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151</v>
      </c>
      <c r="BK175" s="231">
        <f>ROUND(I175*H175,2)</f>
        <v>0</v>
      </c>
      <c r="BL175" s="18" t="s">
        <v>150</v>
      </c>
      <c r="BM175" s="230" t="s">
        <v>2250</v>
      </c>
    </row>
    <row r="176" s="12" customFormat="1" ht="20.88" customHeight="1">
      <c r="A176" s="12"/>
      <c r="B176" s="203"/>
      <c r="C176" s="204"/>
      <c r="D176" s="205" t="s">
        <v>76</v>
      </c>
      <c r="E176" s="217" t="s">
        <v>2251</v>
      </c>
      <c r="F176" s="217" t="s">
        <v>2252</v>
      </c>
      <c r="G176" s="204"/>
      <c r="H176" s="204"/>
      <c r="I176" s="207"/>
      <c r="J176" s="218">
        <f>BK176</f>
        <v>0</v>
      </c>
      <c r="K176" s="204"/>
      <c r="L176" s="209"/>
      <c r="M176" s="210"/>
      <c r="N176" s="211"/>
      <c r="O176" s="211"/>
      <c r="P176" s="212">
        <f>SUM(P177:P198)</f>
        <v>0</v>
      </c>
      <c r="Q176" s="211"/>
      <c r="R176" s="212">
        <f>SUM(R177:R198)</f>
        <v>0</v>
      </c>
      <c r="S176" s="211"/>
      <c r="T176" s="213">
        <f>SUM(T177:T198)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85</v>
      </c>
      <c r="AT176" s="215" t="s">
        <v>76</v>
      </c>
      <c r="AU176" s="215" t="s">
        <v>151</v>
      </c>
      <c r="AY176" s="214" t="s">
        <v>142</v>
      </c>
      <c r="BK176" s="216">
        <f>SUM(BK177:BK198)</f>
        <v>0</v>
      </c>
    </row>
    <row r="177" s="2" customFormat="1" ht="16.5" customHeight="1">
      <c r="A177" s="39"/>
      <c r="B177" s="40"/>
      <c r="C177" s="219" t="s">
        <v>483</v>
      </c>
      <c r="D177" s="219" t="s">
        <v>145</v>
      </c>
      <c r="E177" s="220" t="s">
        <v>2127</v>
      </c>
      <c r="F177" s="221" t="s">
        <v>2128</v>
      </c>
      <c r="G177" s="222" t="s">
        <v>1834</v>
      </c>
      <c r="H177" s="223">
        <v>1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43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150</v>
      </c>
      <c r="AT177" s="230" t="s">
        <v>145</v>
      </c>
      <c r="AU177" s="230" t="s">
        <v>143</v>
      </c>
      <c r="AY177" s="18" t="s">
        <v>142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151</v>
      </c>
      <c r="BK177" s="231">
        <f>ROUND(I177*H177,2)</f>
        <v>0</v>
      </c>
      <c r="BL177" s="18" t="s">
        <v>150</v>
      </c>
      <c r="BM177" s="230" t="s">
        <v>2253</v>
      </c>
    </row>
    <row r="178" s="2" customFormat="1" ht="16.5" customHeight="1">
      <c r="A178" s="39"/>
      <c r="B178" s="40"/>
      <c r="C178" s="219" t="s">
        <v>488</v>
      </c>
      <c r="D178" s="219" t="s">
        <v>145</v>
      </c>
      <c r="E178" s="220" t="s">
        <v>2130</v>
      </c>
      <c r="F178" s="221" t="s">
        <v>2131</v>
      </c>
      <c r="G178" s="222" t="s">
        <v>1834</v>
      </c>
      <c r="H178" s="223">
        <v>1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43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150</v>
      </c>
      <c r="AT178" s="230" t="s">
        <v>145</v>
      </c>
      <c r="AU178" s="230" t="s">
        <v>143</v>
      </c>
      <c r="AY178" s="18" t="s">
        <v>142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151</v>
      </c>
      <c r="BK178" s="231">
        <f>ROUND(I178*H178,2)</f>
        <v>0</v>
      </c>
      <c r="BL178" s="18" t="s">
        <v>150</v>
      </c>
      <c r="BM178" s="230" t="s">
        <v>2254</v>
      </c>
    </row>
    <row r="179" s="2" customFormat="1" ht="16.5" customHeight="1">
      <c r="A179" s="39"/>
      <c r="B179" s="40"/>
      <c r="C179" s="219" t="s">
        <v>492</v>
      </c>
      <c r="D179" s="219" t="s">
        <v>145</v>
      </c>
      <c r="E179" s="220" t="s">
        <v>2133</v>
      </c>
      <c r="F179" s="221" t="s">
        <v>2134</v>
      </c>
      <c r="G179" s="222" t="s">
        <v>1834</v>
      </c>
      <c r="H179" s="223">
        <v>2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43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150</v>
      </c>
      <c r="AT179" s="230" t="s">
        <v>145</v>
      </c>
      <c r="AU179" s="230" t="s">
        <v>143</v>
      </c>
      <c r="AY179" s="18" t="s">
        <v>142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151</v>
      </c>
      <c r="BK179" s="231">
        <f>ROUND(I179*H179,2)</f>
        <v>0</v>
      </c>
      <c r="BL179" s="18" t="s">
        <v>150</v>
      </c>
      <c r="BM179" s="230" t="s">
        <v>2255</v>
      </c>
    </row>
    <row r="180" s="2" customFormat="1" ht="16.5" customHeight="1">
      <c r="A180" s="39"/>
      <c r="B180" s="40"/>
      <c r="C180" s="219" t="s">
        <v>498</v>
      </c>
      <c r="D180" s="219" t="s">
        <v>145</v>
      </c>
      <c r="E180" s="220" t="s">
        <v>2256</v>
      </c>
      <c r="F180" s="221" t="s">
        <v>2257</v>
      </c>
      <c r="G180" s="222" t="s">
        <v>1834</v>
      </c>
      <c r="H180" s="223">
        <v>2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43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150</v>
      </c>
      <c r="AT180" s="230" t="s">
        <v>145</v>
      </c>
      <c r="AU180" s="230" t="s">
        <v>143</v>
      </c>
      <c r="AY180" s="18" t="s">
        <v>142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151</v>
      </c>
      <c r="BK180" s="231">
        <f>ROUND(I180*H180,2)</f>
        <v>0</v>
      </c>
      <c r="BL180" s="18" t="s">
        <v>150</v>
      </c>
      <c r="BM180" s="230" t="s">
        <v>2258</v>
      </c>
    </row>
    <row r="181" s="2" customFormat="1" ht="16.5" customHeight="1">
      <c r="A181" s="39"/>
      <c r="B181" s="40"/>
      <c r="C181" s="219" t="s">
        <v>505</v>
      </c>
      <c r="D181" s="219" t="s">
        <v>145</v>
      </c>
      <c r="E181" s="220" t="s">
        <v>2259</v>
      </c>
      <c r="F181" s="221" t="s">
        <v>2260</v>
      </c>
      <c r="G181" s="222" t="s">
        <v>1834</v>
      </c>
      <c r="H181" s="223">
        <v>2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43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150</v>
      </c>
      <c r="AT181" s="230" t="s">
        <v>145</v>
      </c>
      <c r="AU181" s="230" t="s">
        <v>143</v>
      </c>
      <c r="AY181" s="18" t="s">
        <v>142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151</v>
      </c>
      <c r="BK181" s="231">
        <f>ROUND(I181*H181,2)</f>
        <v>0</v>
      </c>
      <c r="BL181" s="18" t="s">
        <v>150</v>
      </c>
      <c r="BM181" s="230" t="s">
        <v>2261</v>
      </c>
    </row>
    <row r="182" s="2" customFormat="1" ht="16.5" customHeight="1">
      <c r="A182" s="39"/>
      <c r="B182" s="40"/>
      <c r="C182" s="219" t="s">
        <v>511</v>
      </c>
      <c r="D182" s="219" t="s">
        <v>145</v>
      </c>
      <c r="E182" s="220" t="s">
        <v>2262</v>
      </c>
      <c r="F182" s="221" t="s">
        <v>2263</v>
      </c>
      <c r="G182" s="222" t="s">
        <v>1834</v>
      </c>
      <c r="H182" s="223">
        <v>4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43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150</v>
      </c>
      <c r="AT182" s="230" t="s">
        <v>145</v>
      </c>
      <c r="AU182" s="230" t="s">
        <v>143</v>
      </c>
      <c r="AY182" s="18" t="s">
        <v>142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151</v>
      </c>
      <c r="BK182" s="231">
        <f>ROUND(I182*H182,2)</f>
        <v>0</v>
      </c>
      <c r="BL182" s="18" t="s">
        <v>150</v>
      </c>
      <c r="BM182" s="230" t="s">
        <v>2264</v>
      </c>
    </row>
    <row r="183" s="2" customFormat="1" ht="16.5" customHeight="1">
      <c r="A183" s="39"/>
      <c r="B183" s="40"/>
      <c r="C183" s="219" t="s">
        <v>518</v>
      </c>
      <c r="D183" s="219" t="s">
        <v>145</v>
      </c>
      <c r="E183" s="220" t="s">
        <v>2136</v>
      </c>
      <c r="F183" s="221" t="s">
        <v>2137</v>
      </c>
      <c r="G183" s="222" t="s">
        <v>1834</v>
      </c>
      <c r="H183" s="223">
        <v>14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43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150</v>
      </c>
      <c r="AT183" s="230" t="s">
        <v>145</v>
      </c>
      <c r="AU183" s="230" t="s">
        <v>143</v>
      </c>
      <c r="AY183" s="18" t="s">
        <v>142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151</v>
      </c>
      <c r="BK183" s="231">
        <f>ROUND(I183*H183,2)</f>
        <v>0</v>
      </c>
      <c r="BL183" s="18" t="s">
        <v>150</v>
      </c>
      <c r="BM183" s="230" t="s">
        <v>2265</v>
      </c>
    </row>
    <row r="184" s="2" customFormat="1" ht="16.5" customHeight="1">
      <c r="A184" s="39"/>
      <c r="B184" s="40"/>
      <c r="C184" s="219" t="s">
        <v>530</v>
      </c>
      <c r="D184" s="219" t="s">
        <v>145</v>
      </c>
      <c r="E184" s="220" t="s">
        <v>2199</v>
      </c>
      <c r="F184" s="221" t="s">
        <v>2200</v>
      </c>
      <c r="G184" s="222" t="s">
        <v>1834</v>
      </c>
      <c r="H184" s="223">
        <v>4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43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150</v>
      </c>
      <c r="AT184" s="230" t="s">
        <v>145</v>
      </c>
      <c r="AU184" s="230" t="s">
        <v>143</v>
      </c>
      <c r="AY184" s="18" t="s">
        <v>142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151</v>
      </c>
      <c r="BK184" s="231">
        <f>ROUND(I184*H184,2)</f>
        <v>0</v>
      </c>
      <c r="BL184" s="18" t="s">
        <v>150</v>
      </c>
      <c r="BM184" s="230" t="s">
        <v>2266</v>
      </c>
    </row>
    <row r="185" s="2" customFormat="1" ht="16.5" customHeight="1">
      <c r="A185" s="39"/>
      <c r="B185" s="40"/>
      <c r="C185" s="219" t="s">
        <v>539</v>
      </c>
      <c r="D185" s="219" t="s">
        <v>145</v>
      </c>
      <c r="E185" s="220" t="s">
        <v>2267</v>
      </c>
      <c r="F185" s="221" t="s">
        <v>2268</v>
      </c>
      <c r="G185" s="222" t="s">
        <v>1834</v>
      </c>
      <c r="H185" s="223">
        <v>1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43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150</v>
      </c>
      <c r="AT185" s="230" t="s">
        <v>145</v>
      </c>
      <c r="AU185" s="230" t="s">
        <v>143</v>
      </c>
      <c r="AY185" s="18" t="s">
        <v>142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151</v>
      </c>
      <c r="BK185" s="231">
        <f>ROUND(I185*H185,2)</f>
        <v>0</v>
      </c>
      <c r="BL185" s="18" t="s">
        <v>150</v>
      </c>
      <c r="BM185" s="230" t="s">
        <v>2269</v>
      </c>
    </row>
    <row r="186" s="2" customFormat="1" ht="16.5" customHeight="1">
      <c r="A186" s="39"/>
      <c r="B186" s="40"/>
      <c r="C186" s="219" t="s">
        <v>545</v>
      </c>
      <c r="D186" s="219" t="s">
        <v>145</v>
      </c>
      <c r="E186" s="220" t="s">
        <v>2270</v>
      </c>
      <c r="F186" s="221" t="s">
        <v>2271</v>
      </c>
      <c r="G186" s="222" t="s">
        <v>1834</v>
      </c>
      <c r="H186" s="223">
        <v>1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43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150</v>
      </c>
      <c r="AT186" s="230" t="s">
        <v>145</v>
      </c>
      <c r="AU186" s="230" t="s">
        <v>143</v>
      </c>
      <c r="AY186" s="18" t="s">
        <v>142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151</v>
      </c>
      <c r="BK186" s="231">
        <f>ROUND(I186*H186,2)</f>
        <v>0</v>
      </c>
      <c r="BL186" s="18" t="s">
        <v>150</v>
      </c>
      <c r="BM186" s="230" t="s">
        <v>2272</v>
      </c>
    </row>
    <row r="187" s="2" customFormat="1" ht="16.5" customHeight="1">
      <c r="A187" s="39"/>
      <c r="B187" s="40"/>
      <c r="C187" s="219" t="s">
        <v>550</v>
      </c>
      <c r="D187" s="219" t="s">
        <v>145</v>
      </c>
      <c r="E187" s="220" t="s">
        <v>2273</v>
      </c>
      <c r="F187" s="221" t="s">
        <v>2274</v>
      </c>
      <c r="G187" s="222" t="s">
        <v>1834</v>
      </c>
      <c r="H187" s="223">
        <v>1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43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150</v>
      </c>
      <c r="AT187" s="230" t="s">
        <v>145</v>
      </c>
      <c r="AU187" s="230" t="s">
        <v>143</v>
      </c>
      <c r="AY187" s="18" t="s">
        <v>142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151</v>
      </c>
      <c r="BK187" s="231">
        <f>ROUND(I187*H187,2)</f>
        <v>0</v>
      </c>
      <c r="BL187" s="18" t="s">
        <v>150</v>
      </c>
      <c r="BM187" s="230" t="s">
        <v>2275</v>
      </c>
    </row>
    <row r="188" s="2" customFormat="1" ht="16.5" customHeight="1">
      <c r="A188" s="39"/>
      <c r="B188" s="40"/>
      <c r="C188" s="219" t="s">
        <v>555</v>
      </c>
      <c r="D188" s="219" t="s">
        <v>145</v>
      </c>
      <c r="E188" s="220" t="s">
        <v>2276</v>
      </c>
      <c r="F188" s="221" t="s">
        <v>2277</v>
      </c>
      <c r="G188" s="222" t="s">
        <v>1834</v>
      </c>
      <c r="H188" s="223">
        <v>1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43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150</v>
      </c>
      <c r="AT188" s="230" t="s">
        <v>145</v>
      </c>
      <c r="AU188" s="230" t="s">
        <v>143</v>
      </c>
      <c r="AY188" s="18" t="s">
        <v>142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151</v>
      </c>
      <c r="BK188" s="231">
        <f>ROUND(I188*H188,2)</f>
        <v>0</v>
      </c>
      <c r="BL188" s="18" t="s">
        <v>150</v>
      </c>
      <c r="BM188" s="230" t="s">
        <v>2278</v>
      </c>
    </row>
    <row r="189" s="2" customFormat="1" ht="16.5" customHeight="1">
      <c r="A189" s="39"/>
      <c r="B189" s="40"/>
      <c r="C189" s="219" t="s">
        <v>562</v>
      </c>
      <c r="D189" s="219" t="s">
        <v>145</v>
      </c>
      <c r="E189" s="220" t="s">
        <v>2279</v>
      </c>
      <c r="F189" s="221" t="s">
        <v>2280</v>
      </c>
      <c r="G189" s="222" t="s">
        <v>1834</v>
      </c>
      <c r="H189" s="223">
        <v>1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43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150</v>
      </c>
      <c r="AT189" s="230" t="s">
        <v>145</v>
      </c>
      <c r="AU189" s="230" t="s">
        <v>143</v>
      </c>
      <c r="AY189" s="18" t="s">
        <v>142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151</v>
      </c>
      <c r="BK189" s="231">
        <f>ROUND(I189*H189,2)</f>
        <v>0</v>
      </c>
      <c r="BL189" s="18" t="s">
        <v>150</v>
      </c>
      <c r="BM189" s="230" t="s">
        <v>2281</v>
      </c>
    </row>
    <row r="190" s="2" customFormat="1" ht="16.5" customHeight="1">
      <c r="A190" s="39"/>
      <c r="B190" s="40"/>
      <c r="C190" s="219" t="s">
        <v>567</v>
      </c>
      <c r="D190" s="219" t="s">
        <v>145</v>
      </c>
      <c r="E190" s="220" t="s">
        <v>2282</v>
      </c>
      <c r="F190" s="221" t="s">
        <v>2283</v>
      </c>
      <c r="G190" s="222" t="s">
        <v>220</v>
      </c>
      <c r="H190" s="223">
        <v>32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43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150</v>
      </c>
      <c r="AT190" s="230" t="s">
        <v>145</v>
      </c>
      <c r="AU190" s="230" t="s">
        <v>143</v>
      </c>
      <c r="AY190" s="18" t="s">
        <v>142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151</v>
      </c>
      <c r="BK190" s="231">
        <f>ROUND(I190*H190,2)</f>
        <v>0</v>
      </c>
      <c r="BL190" s="18" t="s">
        <v>150</v>
      </c>
      <c r="BM190" s="230" t="s">
        <v>2284</v>
      </c>
    </row>
    <row r="191" s="2" customFormat="1" ht="16.5" customHeight="1">
      <c r="A191" s="39"/>
      <c r="B191" s="40"/>
      <c r="C191" s="219" t="s">
        <v>574</v>
      </c>
      <c r="D191" s="219" t="s">
        <v>145</v>
      </c>
      <c r="E191" s="220" t="s">
        <v>2145</v>
      </c>
      <c r="F191" s="221" t="s">
        <v>2146</v>
      </c>
      <c r="G191" s="222" t="s">
        <v>220</v>
      </c>
      <c r="H191" s="223">
        <v>29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43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150</v>
      </c>
      <c r="AT191" s="230" t="s">
        <v>145</v>
      </c>
      <c r="AU191" s="230" t="s">
        <v>143</v>
      </c>
      <c r="AY191" s="18" t="s">
        <v>142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151</v>
      </c>
      <c r="BK191" s="231">
        <f>ROUND(I191*H191,2)</f>
        <v>0</v>
      </c>
      <c r="BL191" s="18" t="s">
        <v>150</v>
      </c>
      <c r="BM191" s="230" t="s">
        <v>2285</v>
      </c>
    </row>
    <row r="192" s="2" customFormat="1" ht="16.5" customHeight="1">
      <c r="A192" s="39"/>
      <c r="B192" s="40"/>
      <c r="C192" s="219" t="s">
        <v>579</v>
      </c>
      <c r="D192" s="219" t="s">
        <v>145</v>
      </c>
      <c r="E192" s="220" t="s">
        <v>2148</v>
      </c>
      <c r="F192" s="221" t="s">
        <v>2149</v>
      </c>
      <c r="G192" s="222" t="s">
        <v>148</v>
      </c>
      <c r="H192" s="223">
        <v>5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43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150</v>
      </c>
      <c r="AT192" s="230" t="s">
        <v>145</v>
      </c>
      <c r="AU192" s="230" t="s">
        <v>143</v>
      </c>
      <c r="AY192" s="18" t="s">
        <v>142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151</v>
      </c>
      <c r="BK192" s="231">
        <f>ROUND(I192*H192,2)</f>
        <v>0</v>
      </c>
      <c r="BL192" s="18" t="s">
        <v>150</v>
      </c>
      <c r="BM192" s="230" t="s">
        <v>2286</v>
      </c>
    </row>
    <row r="193" s="2" customFormat="1" ht="16.5" customHeight="1">
      <c r="A193" s="39"/>
      <c r="B193" s="40"/>
      <c r="C193" s="219" t="s">
        <v>583</v>
      </c>
      <c r="D193" s="219" t="s">
        <v>145</v>
      </c>
      <c r="E193" s="220" t="s">
        <v>2151</v>
      </c>
      <c r="F193" s="221" t="s">
        <v>2152</v>
      </c>
      <c r="G193" s="222" t="s">
        <v>148</v>
      </c>
      <c r="H193" s="223">
        <v>5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43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150</v>
      </c>
      <c r="AT193" s="230" t="s">
        <v>145</v>
      </c>
      <c r="AU193" s="230" t="s">
        <v>143</v>
      </c>
      <c r="AY193" s="18" t="s">
        <v>142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151</v>
      </c>
      <c r="BK193" s="231">
        <f>ROUND(I193*H193,2)</f>
        <v>0</v>
      </c>
      <c r="BL193" s="18" t="s">
        <v>150</v>
      </c>
      <c r="BM193" s="230" t="s">
        <v>2287</v>
      </c>
    </row>
    <row r="194" s="2" customFormat="1" ht="16.5" customHeight="1">
      <c r="A194" s="39"/>
      <c r="B194" s="40"/>
      <c r="C194" s="219" t="s">
        <v>587</v>
      </c>
      <c r="D194" s="219" t="s">
        <v>145</v>
      </c>
      <c r="E194" s="220" t="s">
        <v>2154</v>
      </c>
      <c r="F194" s="221" t="s">
        <v>2155</v>
      </c>
      <c r="G194" s="222" t="s">
        <v>1834</v>
      </c>
      <c r="H194" s="223">
        <v>10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43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150</v>
      </c>
      <c r="AT194" s="230" t="s">
        <v>145</v>
      </c>
      <c r="AU194" s="230" t="s">
        <v>143</v>
      </c>
      <c r="AY194" s="18" t="s">
        <v>142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151</v>
      </c>
      <c r="BK194" s="231">
        <f>ROUND(I194*H194,2)</f>
        <v>0</v>
      </c>
      <c r="BL194" s="18" t="s">
        <v>150</v>
      </c>
      <c r="BM194" s="230" t="s">
        <v>2288</v>
      </c>
    </row>
    <row r="195" s="2" customFormat="1" ht="16.5" customHeight="1">
      <c r="A195" s="39"/>
      <c r="B195" s="40"/>
      <c r="C195" s="219" t="s">
        <v>592</v>
      </c>
      <c r="D195" s="219" t="s">
        <v>145</v>
      </c>
      <c r="E195" s="220" t="s">
        <v>2157</v>
      </c>
      <c r="F195" s="221" t="s">
        <v>2158</v>
      </c>
      <c r="G195" s="222" t="s">
        <v>2159</v>
      </c>
      <c r="H195" s="223">
        <v>30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43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150</v>
      </c>
      <c r="AT195" s="230" t="s">
        <v>145</v>
      </c>
      <c r="AU195" s="230" t="s">
        <v>143</v>
      </c>
      <c r="AY195" s="18" t="s">
        <v>142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151</v>
      </c>
      <c r="BK195" s="231">
        <f>ROUND(I195*H195,2)</f>
        <v>0</v>
      </c>
      <c r="BL195" s="18" t="s">
        <v>150</v>
      </c>
      <c r="BM195" s="230" t="s">
        <v>2289</v>
      </c>
    </row>
    <row r="196" s="2" customFormat="1" ht="24.15" customHeight="1">
      <c r="A196" s="39"/>
      <c r="B196" s="40"/>
      <c r="C196" s="219" t="s">
        <v>599</v>
      </c>
      <c r="D196" s="219" t="s">
        <v>145</v>
      </c>
      <c r="E196" s="220" t="s">
        <v>2161</v>
      </c>
      <c r="F196" s="221" t="s">
        <v>2162</v>
      </c>
      <c r="G196" s="222" t="s">
        <v>1834</v>
      </c>
      <c r="H196" s="223">
        <v>3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43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150</v>
      </c>
      <c r="AT196" s="230" t="s">
        <v>145</v>
      </c>
      <c r="AU196" s="230" t="s">
        <v>143</v>
      </c>
      <c r="AY196" s="18" t="s">
        <v>142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151</v>
      </c>
      <c r="BK196" s="231">
        <f>ROUND(I196*H196,2)</f>
        <v>0</v>
      </c>
      <c r="BL196" s="18" t="s">
        <v>150</v>
      </c>
      <c r="BM196" s="230" t="s">
        <v>2290</v>
      </c>
    </row>
    <row r="197" s="2" customFormat="1" ht="16.5" customHeight="1">
      <c r="A197" s="39"/>
      <c r="B197" s="40"/>
      <c r="C197" s="219" t="s">
        <v>603</v>
      </c>
      <c r="D197" s="219" t="s">
        <v>145</v>
      </c>
      <c r="E197" s="220" t="s">
        <v>2291</v>
      </c>
      <c r="F197" s="221" t="s">
        <v>2165</v>
      </c>
      <c r="G197" s="222" t="s">
        <v>1834</v>
      </c>
      <c r="H197" s="223">
        <v>1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43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150</v>
      </c>
      <c r="AT197" s="230" t="s">
        <v>145</v>
      </c>
      <c r="AU197" s="230" t="s">
        <v>143</v>
      </c>
      <c r="AY197" s="18" t="s">
        <v>142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151</v>
      </c>
      <c r="BK197" s="231">
        <f>ROUND(I197*H197,2)</f>
        <v>0</v>
      </c>
      <c r="BL197" s="18" t="s">
        <v>150</v>
      </c>
      <c r="BM197" s="230" t="s">
        <v>2292</v>
      </c>
    </row>
    <row r="198" s="2" customFormat="1" ht="16.5" customHeight="1">
      <c r="A198" s="39"/>
      <c r="B198" s="40"/>
      <c r="C198" s="219" t="s">
        <v>607</v>
      </c>
      <c r="D198" s="219" t="s">
        <v>145</v>
      </c>
      <c r="E198" s="220" t="s">
        <v>2293</v>
      </c>
      <c r="F198" s="221" t="s">
        <v>2294</v>
      </c>
      <c r="G198" s="222" t="s">
        <v>220</v>
      </c>
      <c r="H198" s="223">
        <v>10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43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150</v>
      </c>
      <c r="AT198" s="230" t="s">
        <v>145</v>
      </c>
      <c r="AU198" s="230" t="s">
        <v>143</v>
      </c>
      <c r="AY198" s="18" t="s">
        <v>142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151</v>
      </c>
      <c r="BK198" s="231">
        <f>ROUND(I198*H198,2)</f>
        <v>0</v>
      </c>
      <c r="BL198" s="18" t="s">
        <v>150</v>
      </c>
      <c r="BM198" s="230" t="s">
        <v>2295</v>
      </c>
    </row>
    <row r="199" s="12" customFormat="1" ht="20.88" customHeight="1">
      <c r="A199" s="12"/>
      <c r="B199" s="203"/>
      <c r="C199" s="204"/>
      <c r="D199" s="205" t="s">
        <v>76</v>
      </c>
      <c r="E199" s="217" t="s">
        <v>2296</v>
      </c>
      <c r="F199" s="217" t="s">
        <v>2297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SUM(P200:P210)</f>
        <v>0</v>
      </c>
      <c r="Q199" s="211"/>
      <c r="R199" s="212">
        <f>SUM(R200:R210)</f>
        <v>0</v>
      </c>
      <c r="S199" s="211"/>
      <c r="T199" s="213">
        <f>SUM(T200:T210)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85</v>
      </c>
      <c r="AT199" s="215" t="s">
        <v>76</v>
      </c>
      <c r="AU199" s="215" t="s">
        <v>151</v>
      </c>
      <c r="AY199" s="214" t="s">
        <v>142</v>
      </c>
      <c r="BK199" s="216">
        <f>SUM(BK200:BK210)</f>
        <v>0</v>
      </c>
    </row>
    <row r="200" s="2" customFormat="1" ht="16.5" customHeight="1">
      <c r="A200" s="39"/>
      <c r="B200" s="40"/>
      <c r="C200" s="219" t="s">
        <v>612</v>
      </c>
      <c r="D200" s="219" t="s">
        <v>145</v>
      </c>
      <c r="E200" s="220" t="s">
        <v>2127</v>
      </c>
      <c r="F200" s="221" t="s">
        <v>2128</v>
      </c>
      <c r="G200" s="222" t="s">
        <v>1834</v>
      </c>
      <c r="H200" s="223">
        <v>1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43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150</v>
      </c>
      <c r="AT200" s="230" t="s">
        <v>145</v>
      </c>
      <c r="AU200" s="230" t="s">
        <v>143</v>
      </c>
      <c r="AY200" s="18" t="s">
        <v>142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151</v>
      </c>
      <c r="BK200" s="231">
        <f>ROUND(I200*H200,2)</f>
        <v>0</v>
      </c>
      <c r="BL200" s="18" t="s">
        <v>150</v>
      </c>
      <c r="BM200" s="230" t="s">
        <v>2298</v>
      </c>
    </row>
    <row r="201" s="2" customFormat="1" ht="16.5" customHeight="1">
      <c r="A201" s="39"/>
      <c r="B201" s="40"/>
      <c r="C201" s="219" t="s">
        <v>617</v>
      </c>
      <c r="D201" s="219" t="s">
        <v>145</v>
      </c>
      <c r="E201" s="220" t="s">
        <v>2130</v>
      </c>
      <c r="F201" s="221" t="s">
        <v>2131</v>
      </c>
      <c r="G201" s="222" t="s">
        <v>1834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43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150</v>
      </c>
      <c r="AT201" s="230" t="s">
        <v>145</v>
      </c>
      <c r="AU201" s="230" t="s">
        <v>143</v>
      </c>
      <c r="AY201" s="18" t="s">
        <v>142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151</v>
      </c>
      <c r="BK201" s="231">
        <f>ROUND(I201*H201,2)</f>
        <v>0</v>
      </c>
      <c r="BL201" s="18" t="s">
        <v>150</v>
      </c>
      <c r="BM201" s="230" t="s">
        <v>2299</v>
      </c>
    </row>
    <row r="202" s="2" customFormat="1" ht="16.5" customHeight="1">
      <c r="A202" s="39"/>
      <c r="B202" s="40"/>
      <c r="C202" s="219" t="s">
        <v>623</v>
      </c>
      <c r="D202" s="219" t="s">
        <v>145</v>
      </c>
      <c r="E202" s="220" t="s">
        <v>2133</v>
      </c>
      <c r="F202" s="221" t="s">
        <v>2134</v>
      </c>
      <c r="G202" s="222" t="s">
        <v>1834</v>
      </c>
      <c r="H202" s="223">
        <v>2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43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150</v>
      </c>
      <c r="AT202" s="230" t="s">
        <v>145</v>
      </c>
      <c r="AU202" s="230" t="s">
        <v>143</v>
      </c>
      <c r="AY202" s="18" t="s">
        <v>142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151</v>
      </c>
      <c r="BK202" s="231">
        <f>ROUND(I202*H202,2)</f>
        <v>0</v>
      </c>
      <c r="BL202" s="18" t="s">
        <v>150</v>
      </c>
      <c r="BM202" s="230" t="s">
        <v>2300</v>
      </c>
    </row>
    <row r="203" s="2" customFormat="1" ht="16.5" customHeight="1">
      <c r="A203" s="39"/>
      <c r="B203" s="40"/>
      <c r="C203" s="219" t="s">
        <v>631</v>
      </c>
      <c r="D203" s="219" t="s">
        <v>145</v>
      </c>
      <c r="E203" s="220" t="s">
        <v>2136</v>
      </c>
      <c r="F203" s="221" t="s">
        <v>2137</v>
      </c>
      <c r="G203" s="222" t="s">
        <v>1834</v>
      </c>
      <c r="H203" s="223">
        <v>3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43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150</v>
      </c>
      <c r="AT203" s="230" t="s">
        <v>145</v>
      </c>
      <c r="AU203" s="230" t="s">
        <v>143</v>
      </c>
      <c r="AY203" s="18" t="s">
        <v>142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151</v>
      </c>
      <c r="BK203" s="231">
        <f>ROUND(I203*H203,2)</f>
        <v>0</v>
      </c>
      <c r="BL203" s="18" t="s">
        <v>150</v>
      </c>
      <c r="BM203" s="230" t="s">
        <v>2301</v>
      </c>
    </row>
    <row r="204" s="2" customFormat="1" ht="16.5" customHeight="1">
      <c r="A204" s="39"/>
      <c r="B204" s="40"/>
      <c r="C204" s="219" t="s">
        <v>640</v>
      </c>
      <c r="D204" s="219" t="s">
        <v>145</v>
      </c>
      <c r="E204" s="220" t="s">
        <v>2139</v>
      </c>
      <c r="F204" s="221" t="s">
        <v>2140</v>
      </c>
      <c r="G204" s="222" t="s">
        <v>1834</v>
      </c>
      <c r="H204" s="223">
        <v>1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43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150</v>
      </c>
      <c r="AT204" s="230" t="s">
        <v>145</v>
      </c>
      <c r="AU204" s="230" t="s">
        <v>143</v>
      </c>
      <c r="AY204" s="18" t="s">
        <v>142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151</v>
      </c>
      <c r="BK204" s="231">
        <f>ROUND(I204*H204,2)</f>
        <v>0</v>
      </c>
      <c r="BL204" s="18" t="s">
        <v>150</v>
      </c>
      <c r="BM204" s="230" t="s">
        <v>2302</v>
      </c>
    </row>
    <row r="205" s="2" customFormat="1" ht="16.5" customHeight="1">
      <c r="A205" s="39"/>
      <c r="B205" s="40"/>
      <c r="C205" s="219" t="s">
        <v>650</v>
      </c>
      <c r="D205" s="219" t="s">
        <v>145</v>
      </c>
      <c r="E205" s="220" t="s">
        <v>2303</v>
      </c>
      <c r="F205" s="221" t="s">
        <v>2304</v>
      </c>
      <c r="G205" s="222" t="s">
        <v>220</v>
      </c>
      <c r="H205" s="223">
        <v>10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43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150</v>
      </c>
      <c r="AT205" s="230" t="s">
        <v>145</v>
      </c>
      <c r="AU205" s="230" t="s">
        <v>143</v>
      </c>
      <c r="AY205" s="18" t="s">
        <v>142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151</v>
      </c>
      <c r="BK205" s="231">
        <f>ROUND(I205*H205,2)</f>
        <v>0</v>
      </c>
      <c r="BL205" s="18" t="s">
        <v>150</v>
      </c>
      <c r="BM205" s="230" t="s">
        <v>2305</v>
      </c>
    </row>
    <row r="206" s="2" customFormat="1" ht="16.5" customHeight="1">
      <c r="A206" s="39"/>
      <c r="B206" s="40"/>
      <c r="C206" s="219" t="s">
        <v>654</v>
      </c>
      <c r="D206" s="219" t="s">
        <v>145</v>
      </c>
      <c r="E206" s="220" t="s">
        <v>2148</v>
      </c>
      <c r="F206" s="221" t="s">
        <v>2149</v>
      </c>
      <c r="G206" s="222" t="s">
        <v>148</v>
      </c>
      <c r="H206" s="223">
        <v>2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43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150</v>
      </c>
      <c r="AT206" s="230" t="s">
        <v>145</v>
      </c>
      <c r="AU206" s="230" t="s">
        <v>143</v>
      </c>
      <c r="AY206" s="18" t="s">
        <v>142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151</v>
      </c>
      <c r="BK206" s="231">
        <f>ROUND(I206*H206,2)</f>
        <v>0</v>
      </c>
      <c r="BL206" s="18" t="s">
        <v>150</v>
      </c>
      <c r="BM206" s="230" t="s">
        <v>2306</v>
      </c>
    </row>
    <row r="207" s="2" customFormat="1" ht="16.5" customHeight="1">
      <c r="A207" s="39"/>
      <c r="B207" s="40"/>
      <c r="C207" s="219" t="s">
        <v>658</v>
      </c>
      <c r="D207" s="219" t="s">
        <v>145</v>
      </c>
      <c r="E207" s="220" t="s">
        <v>2151</v>
      </c>
      <c r="F207" s="221" t="s">
        <v>2152</v>
      </c>
      <c r="G207" s="222" t="s">
        <v>148</v>
      </c>
      <c r="H207" s="223">
        <v>2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43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150</v>
      </c>
      <c r="AT207" s="230" t="s">
        <v>145</v>
      </c>
      <c r="AU207" s="230" t="s">
        <v>143</v>
      </c>
      <c r="AY207" s="18" t="s">
        <v>142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151</v>
      </c>
      <c r="BK207" s="231">
        <f>ROUND(I207*H207,2)</f>
        <v>0</v>
      </c>
      <c r="BL207" s="18" t="s">
        <v>150</v>
      </c>
      <c r="BM207" s="230" t="s">
        <v>2307</v>
      </c>
    </row>
    <row r="208" s="2" customFormat="1" ht="16.5" customHeight="1">
      <c r="A208" s="39"/>
      <c r="B208" s="40"/>
      <c r="C208" s="219" t="s">
        <v>663</v>
      </c>
      <c r="D208" s="219" t="s">
        <v>145</v>
      </c>
      <c r="E208" s="220" t="s">
        <v>2157</v>
      </c>
      <c r="F208" s="221" t="s">
        <v>2158</v>
      </c>
      <c r="G208" s="222" t="s">
        <v>2159</v>
      </c>
      <c r="H208" s="223">
        <v>10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43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150</v>
      </c>
      <c r="AT208" s="230" t="s">
        <v>145</v>
      </c>
      <c r="AU208" s="230" t="s">
        <v>143</v>
      </c>
      <c r="AY208" s="18" t="s">
        <v>142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151</v>
      </c>
      <c r="BK208" s="231">
        <f>ROUND(I208*H208,2)</f>
        <v>0</v>
      </c>
      <c r="BL208" s="18" t="s">
        <v>150</v>
      </c>
      <c r="BM208" s="230" t="s">
        <v>2308</v>
      </c>
    </row>
    <row r="209" s="2" customFormat="1" ht="24.15" customHeight="1">
      <c r="A209" s="39"/>
      <c r="B209" s="40"/>
      <c r="C209" s="219" t="s">
        <v>667</v>
      </c>
      <c r="D209" s="219" t="s">
        <v>145</v>
      </c>
      <c r="E209" s="220" t="s">
        <v>2309</v>
      </c>
      <c r="F209" s="221" t="s">
        <v>2162</v>
      </c>
      <c r="G209" s="222" t="s">
        <v>1834</v>
      </c>
      <c r="H209" s="223">
        <v>1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43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150</v>
      </c>
      <c r="AT209" s="230" t="s">
        <v>145</v>
      </c>
      <c r="AU209" s="230" t="s">
        <v>143</v>
      </c>
      <c r="AY209" s="18" t="s">
        <v>142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151</v>
      </c>
      <c r="BK209" s="231">
        <f>ROUND(I209*H209,2)</f>
        <v>0</v>
      </c>
      <c r="BL209" s="18" t="s">
        <v>150</v>
      </c>
      <c r="BM209" s="230" t="s">
        <v>2310</v>
      </c>
    </row>
    <row r="210" s="2" customFormat="1" ht="16.5" customHeight="1">
      <c r="A210" s="39"/>
      <c r="B210" s="40"/>
      <c r="C210" s="219" t="s">
        <v>674</v>
      </c>
      <c r="D210" s="219" t="s">
        <v>145</v>
      </c>
      <c r="E210" s="220" t="s">
        <v>2311</v>
      </c>
      <c r="F210" s="221" t="s">
        <v>2165</v>
      </c>
      <c r="G210" s="222" t="s">
        <v>1834</v>
      </c>
      <c r="H210" s="223">
        <v>1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43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150</v>
      </c>
      <c r="AT210" s="230" t="s">
        <v>145</v>
      </c>
      <c r="AU210" s="230" t="s">
        <v>143</v>
      </c>
      <c r="AY210" s="18" t="s">
        <v>142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151</v>
      </c>
      <c r="BK210" s="231">
        <f>ROUND(I210*H210,2)</f>
        <v>0</v>
      </c>
      <c r="BL210" s="18" t="s">
        <v>150</v>
      </c>
      <c r="BM210" s="230" t="s">
        <v>2312</v>
      </c>
    </row>
    <row r="211" s="12" customFormat="1" ht="20.88" customHeight="1">
      <c r="A211" s="12"/>
      <c r="B211" s="203"/>
      <c r="C211" s="204"/>
      <c r="D211" s="205" t="s">
        <v>76</v>
      </c>
      <c r="E211" s="217" t="s">
        <v>2313</v>
      </c>
      <c r="F211" s="217" t="s">
        <v>2314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SUM(P212:P218)</f>
        <v>0</v>
      </c>
      <c r="Q211" s="211"/>
      <c r="R211" s="212">
        <f>SUM(R212:R218)</f>
        <v>0</v>
      </c>
      <c r="S211" s="211"/>
      <c r="T211" s="213">
        <f>SUM(T212:T218)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85</v>
      </c>
      <c r="AT211" s="215" t="s">
        <v>76</v>
      </c>
      <c r="AU211" s="215" t="s">
        <v>151</v>
      </c>
      <c r="AY211" s="214" t="s">
        <v>142</v>
      </c>
      <c r="BK211" s="216">
        <f>SUM(BK212:BK218)</f>
        <v>0</v>
      </c>
    </row>
    <row r="212" s="2" customFormat="1" ht="16.5" customHeight="1">
      <c r="A212" s="39"/>
      <c r="B212" s="40"/>
      <c r="C212" s="219" t="s">
        <v>678</v>
      </c>
      <c r="D212" s="219" t="s">
        <v>145</v>
      </c>
      <c r="E212" s="220" t="s">
        <v>2315</v>
      </c>
      <c r="F212" s="221" t="s">
        <v>2316</v>
      </c>
      <c r="G212" s="222" t="s">
        <v>1834</v>
      </c>
      <c r="H212" s="223">
        <v>36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43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150</v>
      </c>
      <c r="AT212" s="230" t="s">
        <v>145</v>
      </c>
      <c r="AU212" s="230" t="s">
        <v>143</v>
      </c>
      <c r="AY212" s="18" t="s">
        <v>142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151</v>
      </c>
      <c r="BK212" s="231">
        <f>ROUND(I212*H212,2)</f>
        <v>0</v>
      </c>
      <c r="BL212" s="18" t="s">
        <v>150</v>
      </c>
      <c r="BM212" s="230" t="s">
        <v>2317</v>
      </c>
    </row>
    <row r="213" s="2" customFormat="1" ht="16.5" customHeight="1">
      <c r="A213" s="39"/>
      <c r="B213" s="40"/>
      <c r="C213" s="219" t="s">
        <v>682</v>
      </c>
      <c r="D213" s="219" t="s">
        <v>145</v>
      </c>
      <c r="E213" s="220" t="s">
        <v>2318</v>
      </c>
      <c r="F213" s="221" t="s">
        <v>2319</v>
      </c>
      <c r="G213" s="222" t="s">
        <v>1834</v>
      </c>
      <c r="H213" s="223">
        <v>4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43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150</v>
      </c>
      <c r="AT213" s="230" t="s">
        <v>145</v>
      </c>
      <c r="AU213" s="230" t="s">
        <v>143</v>
      </c>
      <c r="AY213" s="18" t="s">
        <v>142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151</v>
      </c>
      <c r="BK213" s="231">
        <f>ROUND(I213*H213,2)</f>
        <v>0</v>
      </c>
      <c r="BL213" s="18" t="s">
        <v>150</v>
      </c>
      <c r="BM213" s="230" t="s">
        <v>2320</v>
      </c>
    </row>
    <row r="214" s="2" customFormat="1" ht="16.5" customHeight="1">
      <c r="A214" s="39"/>
      <c r="B214" s="40"/>
      <c r="C214" s="219" t="s">
        <v>686</v>
      </c>
      <c r="D214" s="219" t="s">
        <v>145</v>
      </c>
      <c r="E214" s="220" t="s">
        <v>2321</v>
      </c>
      <c r="F214" s="221" t="s">
        <v>2322</v>
      </c>
      <c r="G214" s="222" t="s">
        <v>220</v>
      </c>
      <c r="H214" s="223">
        <v>15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43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150</v>
      </c>
      <c r="AT214" s="230" t="s">
        <v>145</v>
      </c>
      <c r="AU214" s="230" t="s">
        <v>143</v>
      </c>
      <c r="AY214" s="18" t="s">
        <v>142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151</v>
      </c>
      <c r="BK214" s="231">
        <f>ROUND(I214*H214,2)</f>
        <v>0</v>
      </c>
      <c r="BL214" s="18" t="s">
        <v>150</v>
      </c>
      <c r="BM214" s="230" t="s">
        <v>2323</v>
      </c>
    </row>
    <row r="215" s="2" customFormat="1" ht="16.5" customHeight="1">
      <c r="A215" s="39"/>
      <c r="B215" s="40"/>
      <c r="C215" s="219" t="s">
        <v>695</v>
      </c>
      <c r="D215" s="219" t="s">
        <v>145</v>
      </c>
      <c r="E215" s="220" t="s">
        <v>2148</v>
      </c>
      <c r="F215" s="221" t="s">
        <v>2149</v>
      </c>
      <c r="G215" s="222" t="s">
        <v>148</v>
      </c>
      <c r="H215" s="223">
        <v>2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43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150</v>
      </c>
      <c r="AT215" s="230" t="s">
        <v>145</v>
      </c>
      <c r="AU215" s="230" t="s">
        <v>143</v>
      </c>
      <c r="AY215" s="18" t="s">
        <v>142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151</v>
      </c>
      <c r="BK215" s="231">
        <f>ROUND(I215*H215,2)</f>
        <v>0</v>
      </c>
      <c r="BL215" s="18" t="s">
        <v>150</v>
      </c>
      <c r="BM215" s="230" t="s">
        <v>2324</v>
      </c>
    </row>
    <row r="216" s="2" customFormat="1" ht="16.5" customHeight="1">
      <c r="A216" s="39"/>
      <c r="B216" s="40"/>
      <c r="C216" s="219" t="s">
        <v>700</v>
      </c>
      <c r="D216" s="219" t="s">
        <v>145</v>
      </c>
      <c r="E216" s="220" t="s">
        <v>2151</v>
      </c>
      <c r="F216" s="221" t="s">
        <v>2152</v>
      </c>
      <c r="G216" s="222" t="s">
        <v>148</v>
      </c>
      <c r="H216" s="223">
        <v>2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43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150</v>
      </c>
      <c r="AT216" s="230" t="s">
        <v>145</v>
      </c>
      <c r="AU216" s="230" t="s">
        <v>143</v>
      </c>
      <c r="AY216" s="18" t="s">
        <v>142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151</v>
      </c>
      <c r="BK216" s="231">
        <f>ROUND(I216*H216,2)</f>
        <v>0</v>
      </c>
      <c r="BL216" s="18" t="s">
        <v>150</v>
      </c>
      <c r="BM216" s="230" t="s">
        <v>2325</v>
      </c>
    </row>
    <row r="217" s="2" customFormat="1" ht="16.5" customHeight="1">
      <c r="A217" s="39"/>
      <c r="B217" s="40"/>
      <c r="C217" s="219" t="s">
        <v>706</v>
      </c>
      <c r="D217" s="219" t="s">
        <v>145</v>
      </c>
      <c r="E217" s="220" t="s">
        <v>2157</v>
      </c>
      <c r="F217" s="221" t="s">
        <v>2158</v>
      </c>
      <c r="G217" s="222" t="s">
        <v>2159</v>
      </c>
      <c r="H217" s="223">
        <v>2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43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150</v>
      </c>
      <c r="AT217" s="230" t="s">
        <v>145</v>
      </c>
      <c r="AU217" s="230" t="s">
        <v>143</v>
      </c>
      <c r="AY217" s="18" t="s">
        <v>142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151</v>
      </c>
      <c r="BK217" s="231">
        <f>ROUND(I217*H217,2)</f>
        <v>0</v>
      </c>
      <c r="BL217" s="18" t="s">
        <v>150</v>
      </c>
      <c r="BM217" s="230" t="s">
        <v>2326</v>
      </c>
    </row>
    <row r="218" s="2" customFormat="1" ht="16.5" customHeight="1">
      <c r="A218" s="39"/>
      <c r="B218" s="40"/>
      <c r="C218" s="219" t="s">
        <v>712</v>
      </c>
      <c r="D218" s="219" t="s">
        <v>145</v>
      </c>
      <c r="E218" s="220" t="s">
        <v>2327</v>
      </c>
      <c r="F218" s="221" t="s">
        <v>2165</v>
      </c>
      <c r="G218" s="222" t="s">
        <v>1834</v>
      </c>
      <c r="H218" s="223">
        <v>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43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150</v>
      </c>
      <c r="AT218" s="230" t="s">
        <v>145</v>
      </c>
      <c r="AU218" s="230" t="s">
        <v>143</v>
      </c>
      <c r="AY218" s="18" t="s">
        <v>142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151</v>
      </c>
      <c r="BK218" s="231">
        <f>ROUND(I218*H218,2)</f>
        <v>0</v>
      </c>
      <c r="BL218" s="18" t="s">
        <v>150</v>
      </c>
      <c r="BM218" s="230" t="s">
        <v>2328</v>
      </c>
    </row>
    <row r="219" s="12" customFormat="1" ht="20.88" customHeight="1">
      <c r="A219" s="12"/>
      <c r="B219" s="203"/>
      <c r="C219" s="204"/>
      <c r="D219" s="205" t="s">
        <v>76</v>
      </c>
      <c r="E219" s="217" t="s">
        <v>2329</v>
      </c>
      <c r="F219" s="217" t="s">
        <v>2330</v>
      </c>
      <c r="G219" s="204"/>
      <c r="H219" s="204"/>
      <c r="I219" s="207"/>
      <c r="J219" s="218">
        <f>BK219</f>
        <v>0</v>
      </c>
      <c r="K219" s="204"/>
      <c r="L219" s="209"/>
      <c r="M219" s="210"/>
      <c r="N219" s="211"/>
      <c r="O219" s="211"/>
      <c r="P219" s="212">
        <f>SUM(P220:P222)</f>
        <v>0</v>
      </c>
      <c r="Q219" s="211"/>
      <c r="R219" s="212">
        <f>SUM(R220:R222)</f>
        <v>0</v>
      </c>
      <c r="S219" s="211"/>
      <c r="T219" s="213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85</v>
      </c>
      <c r="AT219" s="215" t="s">
        <v>76</v>
      </c>
      <c r="AU219" s="215" t="s">
        <v>151</v>
      </c>
      <c r="AY219" s="214" t="s">
        <v>142</v>
      </c>
      <c r="BK219" s="216">
        <f>SUM(BK220:BK222)</f>
        <v>0</v>
      </c>
    </row>
    <row r="220" s="2" customFormat="1" ht="16.5" customHeight="1">
      <c r="A220" s="39"/>
      <c r="B220" s="40"/>
      <c r="C220" s="219" t="s">
        <v>717</v>
      </c>
      <c r="D220" s="219" t="s">
        <v>145</v>
      </c>
      <c r="E220" s="220" t="s">
        <v>2331</v>
      </c>
      <c r="F220" s="221" t="s">
        <v>2332</v>
      </c>
      <c r="G220" s="222" t="s">
        <v>1834</v>
      </c>
      <c r="H220" s="223">
        <v>1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43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150</v>
      </c>
      <c r="AT220" s="230" t="s">
        <v>145</v>
      </c>
      <c r="AU220" s="230" t="s">
        <v>143</v>
      </c>
      <c r="AY220" s="18" t="s">
        <v>142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151</v>
      </c>
      <c r="BK220" s="231">
        <f>ROUND(I220*H220,2)</f>
        <v>0</v>
      </c>
      <c r="BL220" s="18" t="s">
        <v>150</v>
      </c>
      <c r="BM220" s="230" t="s">
        <v>2333</v>
      </c>
    </row>
    <row r="221" s="2" customFormat="1" ht="16.5" customHeight="1">
      <c r="A221" s="39"/>
      <c r="B221" s="40"/>
      <c r="C221" s="219" t="s">
        <v>721</v>
      </c>
      <c r="D221" s="219" t="s">
        <v>145</v>
      </c>
      <c r="E221" s="220" t="s">
        <v>2334</v>
      </c>
      <c r="F221" s="221" t="s">
        <v>2335</v>
      </c>
      <c r="G221" s="222" t="s">
        <v>1834</v>
      </c>
      <c r="H221" s="223">
        <v>1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43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150</v>
      </c>
      <c r="AT221" s="230" t="s">
        <v>145</v>
      </c>
      <c r="AU221" s="230" t="s">
        <v>143</v>
      </c>
      <c r="AY221" s="18" t="s">
        <v>142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151</v>
      </c>
      <c r="BK221" s="231">
        <f>ROUND(I221*H221,2)</f>
        <v>0</v>
      </c>
      <c r="BL221" s="18" t="s">
        <v>150</v>
      </c>
      <c r="BM221" s="230" t="s">
        <v>2336</v>
      </c>
    </row>
    <row r="222" s="2" customFormat="1" ht="16.5" customHeight="1">
      <c r="A222" s="39"/>
      <c r="B222" s="40"/>
      <c r="C222" s="219" t="s">
        <v>737</v>
      </c>
      <c r="D222" s="219" t="s">
        <v>145</v>
      </c>
      <c r="E222" s="220" t="s">
        <v>2167</v>
      </c>
      <c r="F222" s="221" t="s">
        <v>2337</v>
      </c>
      <c r="G222" s="222" t="s">
        <v>1825</v>
      </c>
      <c r="H222" s="223">
        <v>60</v>
      </c>
      <c r="I222" s="224"/>
      <c r="J222" s="225">
        <f>ROUND(I222*H222,2)</f>
        <v>0</v>
      </c>
      <c r="K222" s="221" t="s">
        <v>1</v>
      </c>
      <c r="L222" s="45"/>
      <c r="M222" s="286" t="s">
        <v>1</v>
      </c>
      <c r="N222" s="287" t="s">
        <v>43</v>
      </c>
      <c r="O222" s="288"/>
      <c r="P222" s="289">
        <f>O222*H222</f>
        <v>0</v>
      </c>
      <c r="Q222" s="289">
        <v>0</v>
      </c>
      <c r="R222" s="289">
        <f>Q222*H222</f>
        <v>0</v>
      </c>
      <c r="S222" s="289">
        <v>0</v>
      </c>
      <c r="T222" s="29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242</v>
      </c>
      <c r="AT222" s="230" t="s">
        <v>145</v>
      </c>
      <c r="AU222" s="230" t="s">
        <v>143</v>
      </c>
      <c r="AY222" s="18" t="s">
        <v>142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151</v>
      </c>
      <c r="BK222" s="231">
        <f>ROUND(I222*H222,2)</f>
        <v>0</v>
      </c>
      <c r="BL222" s="18" t="s">
        <v>242</v>
      </c>
      <c r="BM222" s="230" t="s">
        <v>2338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tvO/1PE5is7tt6xh737W9tZgw8KSY6E7tGP2/aFn79mZOLCqwOnOzMaLVTK2ld0lIOcUleMmrvOwmtlgnDM/Xg==" hashValue="ZnW5k44iAfBBxqKL1uUIAiX4T5hLWlBqnMKzULRmC974KBgdOR44ebKo5ZZp2ZKpxdMHWjVZfKSM4OeGZUGPpw==" algorithmName="SHA-512" password="CC35"/>
  <autoFilter ref="C124:K22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administrativní části domova pro seniory - Spáleniště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2339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7. 2. 2022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ROUND((SUM(BE118:BE122)),  2)</f>
        <v>0</v>
      </c>
      <c r="G33" s="39"/>
      <c r="H33" s="39"/>
      <c r="I33" s="156">
        <v>0.20999999999999999</v>
      </c>
      <c r="J33" s="155">
        <f>ROUND(((SUM(BE118:BE122))*I33),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ROUND((SUM(BF118:BF122)),  2)</f>
        <v>0</v>
      </c>
      <c r="G34" s="39"/>
      <c r="H34" s="39"/>
      <c r="I34" s="156">
        <v>0.14999999999999999</v>
      </c>
      <c r="J34" s="155">
        <f>ROUND(((SUM(BF118:BF122))*I34),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ROUND((SUM(BG118:BG122)),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ROUND((SUM(BH118:BH122)),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ROUND((SUM(BI118:BI122)),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administrativní části domova pro seniory - Spáleniště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06 -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7. 2. 2022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Karlovarský kraj</v>
      </c>
      <c r="G91" s="41"/>
      <c r="H91" s="41"/>
      <c r="I91" s="33" t="s">
        <v>30</v>
      </c>
      <c r="J91" s="37" t="str">
        <f>E21</f>
        <v>ing. Pavel Kodýtek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Sadílek Ladislav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2340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2341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Rekonstrukce administrativní části domova pro seniory - Spáleniště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06 - VRN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Cheb</v>
      </c>
      <c r="G112" s="41"/>
      <c r="H112" s="41"/>
      <c r="I112" s="33" t="s">
        <v>22</v>
      </c>
      <c r="J112" s="80" t="str">
        <f>IF(J12="","",J12)</f>
        <v>7. 2. 2022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Karlovarský kraj</v>
      </c>
      <c r="G114" s="41"/>
      <c r="H114" s="41"/>
      <c r="I114" s="33" t="s">
        <v>30</v>
      </c>
      <c r="J114" s="37" t="str">
        <f>E21</f>
        <v>ing. Pavel Kodýtek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Sadílek Ladislav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128</v>
      </c>
      <c r="D117" s="195" t="s">
        <v>62</v>
      </c>
      <c r="E117" s="195" t="s">
        <v>58</v>
      </c>
      <c r="F117" s="195" t="s">
        <v>59</v>
      </c>
      <c r="G117" s="195" t="s">
        <v>129</v>
      </c>
      <c r="H117" s="195" t="s">
        <v>130</v>
      </c>
      <c r="I117" s="195" t="s">
        <v>131</v>
      </c>
      <c r="J117" s="195" t="s">
        <v>107</v>
      </c>
      <c r="K117" s="196" t="s">
        <v>132</v>
      </c>
      <c r="L117" s="197"/>
      <c r="M117" s="101" t="s">
        <v>1</v>
      </c>
      <c r="N117" s="102" t="s">
        <v>41</v>
      </c>
      <c r="O117" s="102" t="s">
        <v>133</v>
      </c>
      <c r="P117" s="102" t="s">
        <v>134</v>
      </c>
      <c r="Q117" s="102" t="s">
        <v>135</v>
      </c>
      <c r="R117" s="102" t="s">
        <v>136</v>
      </c>
      <c r="S117" s="102" t="s">
        <v>137</v>
      </c>
      <c r="T117" s="103" t="s">
        <v>138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139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76</v>
      </c>
      <c r="AU118" s="18" t="s">
        <v>109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76</v>
      </c>
      <c r="E119" s="206" t="s">
        <v>100</v>
      </c>
      <c r="F119" s="206" t="s">
        <v>2342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P120+P121</f>
        <v>0</v>
      </c>
      <c r="Q119" s="211"/>
      <c r="R119" s="212">
        <f>R120+R121</f>
        <v>0</v>
      </c>
      <c r="S119" s="211"/>
      <c r="T119" s="213">
        <f>T120+T121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172</v>
      </c>
      <c r="AT119" s="215" t="s">
        <v>76</v>
      </c>
      <c r="AU119" s="215" t="s">
        <v>77</v>
      </c>
      <c r="AY119" s="214" t="s">
        <v>142</v>
      </c>
      <c r="BK119" s="216">
        <f>BK120+BK121</f>
        <v>0</v>
      </c>
    </row>
    <row r="120" s="2" customFormat="1" ht="24.15" customHeight="1">
      <c r="A120" s="39"/>
      <c r="B120" s="40"/>
      <c r="C120" s="219" t="s">
        <v>85</v>
      </c>
      <c r="D120" s="219" t="s">
        <v>145</v>
      </c>
      <c r="E120" s="220" t="s">
        <v>2343</v>
      </c>
      <c r="F120" s="221" t="s">
        <v>2344</v>
      </c>
      <c r="G120" s="222" t="s">
        <v>2108</v>
      </c>
      <c r="H120" s="223">
        <v>1</v>
      </c>
      <c r="I120" s="224"/>
      <c r="J120" s="225">
        <f>ROUND(I120*H120,2)</f>
        <v>0</v>
      </c>
      <c r="K120" s="221" t="s">
        <v>2345</v>
      </c>
      <c r="L120" s="45"/>
      <c r="M120" s="226" t="s">
        <v>1</v>
      </c>
      <c r="N120" s="227" t="s">
        <v>43</v>
      </c>
      <c r="O120" s="92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2346</v>
      </c>
      <c r="AT120" s="230" t="s">
        <v>145</v>
      </c>
      <c r="AU120" s="230" t="s">
        <v>85</v>
      </c>
      <c r="AY120" s="18" t="s">
        <v>142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151</v>
      </c>
      <c r="BK120" s="231">
        <f>ROUND(I120*H120,2)</f>
        <v>0</v>
      </c>
      <c r="BL120" s="18" t="s">
        <v>2346</v>
      </c>
      <c r="BM120" s="230" t="s">
        <v>2347</v>
      </c>
    </row>
    <row r="121" s="12" customFormat="1" ht="22.8" customHeight="1">
      <c r="A121" s="12"/>
      <c r="B121" s="203"/>
      <c r="C121" s="204"/>
      <c r="D121" s="205" t="s">
        <v>76</v>
      </c>
      <c r="E121" s="217" t="s">
        <v>2348</v>
      </c>
      <c r="F121" s="217" t="s">
        <v>2349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P122</f>
        <v>0</v>
      </c>
      <c r="Q121" s="211"/>
      <c r="R121" s="212">
        <f>R122</f>
        <v>0</v>
      </c>
      <c r="S121" s="211"/>
      <c r="T121" s="213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172</v>
      </c>
      <c r="AT121" s="215" t="s">
        <v>76</v>
      </c>
      <c r="AU121" s="215" t="s">
        <v>85</v>
      </c>
      <c r="AY121" s="214" t="s">
        <v>142</v>
      </c>
      <c r="BK121" s="216">
        <f>BK122</f>
        <v>0</v>
      </c>
    </row>
    <row r="122" s="2" customFormat="1" ht="16.5" customHeight="1">
      <c r="A122" s="39"/>
      <c r="B122" s="40"/>
      <c r="C122" s="219" t="s">
        <v>151</v>
      </c>
      <c r="D122" s="219" t="s">
        <v>145</v>
      </c>
      <c r="E122" s="220" t="s">
        <v>2350</v>
      </c>
      <c r="F122" s="221" t="s">
        <v>2351</v>
      </c>
      <c r="G122" s="222" t="s">
        <v>2108</v>
      </c>
      <c r="H122" s="223">
        <v>1</v>
      </c>
      <c r="I122" s="224"/>
      <c r="J122" s="225">
        <f>ROUND(I122*H122,2)</f>
        <v>0</v>
      </c>
      <c r="K122" s="221" t="s">
        <v>149</v>
      </c>
      <c r="L122" s="45"/>
      <c r="M122" s="286" t="s">
        <v>1</v>
      </c>
      <c r="N122" s="287" t="s">
        <v>43</v>
      </c>
      <c r="O122" s="288"/>
      <c r="P122" s="289">
        <f>O122*H122</f>
        <v>0</v>
      </c>
      <c r="Q122" s="289">
        <v>0</v>
      </c>
      <c r="R122" s="289">
        <f>Q122*H122</f>
        <v>0</v>
      </c>
      <c r="S122" s="289">
        <v>0</v>
      </c>
      <c r="T122" s="29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2346</v>
      </c>
      <c r="AT122" s="230" t="s">
        <v>145</v>
      </c>
      <c r="AU122" s="230" t="s">
        <v>151</v>
      </c>
      <c r="AY122" s="18" t="s">
        <v>142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151</v>
      </c>
      <c r="BK122" s="231">
        <f>ROUND(I122*H122,2)</f>
        <v>0</v>
      </c>
      <c r="BL122" s="18" t="s">
        <v>2346</v>
      </c>
      <c r="BM122" s="230" t="s">
        <v>2352</v>
      </c>
    </row>
    <row r="123" s="2" customFormat="1" ht="6.96" customHeight="1">
      <c r="A123" s="39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hYXhyEBh6GEDXEYBf0jBhzjUcpDcGUDPIsRQ4a69xboDxOckXoEDubdzAk09WI7H7E3jPMGsq73SmvsLoTlzsQ==" hashValue="O/VB+Koajz7YQdrRNfWwwxM0y95Rb56/NiQbVMxRct1SyaRbQMFyUzFBfO2t5d/kGmUzl3uF2UwRLSU/B4ZP3g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ACERNBLS\LSada</dc:creator>
  <cp:lastModifiedBy>ACERNBLS\LSada</cp:lastModifiedBy>
  <dcterms:created xsi:type="dcterms:W3CDTF">2022-07-27T05:39:18Z</dcterms:created>
  <dcterms:modified xsi:type="dcterms:W3CDTF">2022-07-27T05:39:28Z</dcterms:modified>
</cp:coreProperties>
</file>