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Martin\Zakazky\2022\PPP_KV_KH_Machy_Sokolov_Zatepleni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edlejší a ostatní 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část'!$C$91:$K$726</definedName>
    <definedName name="_xlnm.Print_Area" localSheetId="1">'01 - Stavební část'!$C$4:$J$39,'01 - Stavební část'!$C$45:$J$73,'01 - Stavební část'!$C$79:$K$726</definedName>
    <definedName name="_xlnm.Print_Titles" localSheetId="1">'01 - Stavební část'!$91:$91</definedName>
    <definedName name="_xlnm._FilterDatabase" localSheetId="2" hidden="1">'02 - Vedlejší a ostatní n...'!$C$85:$K$124</definedName>
    <definedName name="_xlnm.Print_Area" localSheetId="2">'02 - Vedlejší a ostatní n...'!$C$4:$J$39,'02 - Vedlejší a ostatní n...'!$C$45:$J$67,'02 - Vedlejší a ostatní n...'!$C$73:$K$124</definedName>
    <definedName name="_xlnm.Print_Titles" localSheetId="2">'02 - Vedlejší a ostatní n...'!$85:$85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2"/>
  <c r="BH122"/>
  <c r="BG122"/>
  <c r="BF122"/>
  <c r="T122"/>
  <c r="T121"/>
  <c r="R122"/>
  <c r="R121"/>
  <c r="P122"/>
  <c r="P121"/>
  <c r="BI118"/>
  <c r="BH118"/>
  <c r="BG118"/>
  <c r="BF118"/>
  <c r="T118"/>
  <c r="T117"/>
  <c r="R118"/>
  <c r="R117"/>
  <c r="P118"/>
  <c r="P117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2" r="J37"/>
  <c r="J36"/>
  <c i="1" r="AY55"/>
  <c i="2" r="J35"/>
  <c i="1" r="AX55"/>
  <c i="2"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3"/>
  <c r="BH693"/>
  <c r="BG693"/>
  <c r="BF693"/>
  <c r="T693"/>
  <c r="R693"/>
  <c r="P693"/>
  <c r="BI690"/>
  <c r="BH690"/>
  <c r="BG690"/>
  <c r="BF690"/>
  <c r="T690"/>
  <c r="R690"/>
  <c r="P690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0"/>
  <c r="BH660"/>
  <c r="BG660"/>
  <c r="BF660"/>
  <c r="T660"/>
  <c r="R660"/>
  <c r="P660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2"/>
  <c r="BH622"/>
  <c r="BG622"/>
  <c r="BF622"/>
  <c r="T622"/>
  <c r="R622"/>
  <c r="P622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1"/>
  <c r="BH601"/>
  <c r="BG601"/>
  <c r="BF601"/>
  <c r="T601"/>
  <c r="R601"/>
  <c r="P601"/>
  <c r="BI593"/>
  <c r="BH593"/>
  <c r="BG593"/>
  <c r="BF593"/>
  <c r="T593"/>
  <c r="R593"/>
  <c r="P593"/>
  <c r="BI587"/>
  <c r="BH587"/>
  <c r="BG587"/>
  <c r="BF587"/>
  <c r="T587"/>
  <c r="R587"/>
  <c r="P587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499"/>
  <c r="BH499"/>
  <c r="BG499"/>
  <c r="BF499"/>
  <c r="T499"/>
  <c r="R499"/>
  <c r="P499"/>
  <c r="BI494"/>
  <c r="BH494"/>
  <c r="BG494"/>
  <c r="BF494"/>
  <c r="T494"/>
  <c r="T493"/>
  <c r="R494"/>
  <c r="R493"/>
  <c r="P494"/>
  <c r="P493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2"/>
  <c r="BH472"/>
  <c r="BG472"/>
  <c r="BF472"/>
  <c r="T472"/>
  <c r="R472"/>
  <c r="P472"/>
  <c r="BI466"/>
  <c r="BH466"/>
  <c r="BG466"/>
  <c r="BF466"/>
  <c r="T466"/>
  <c r="R466"/>
  <c r="P466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24"/>
  <c r="BH424"/>
  <c r="BG424"/>
  <c r="BF424"/>
  <c r="T424"/>
  <c r="R424"/>
  <c r="P424"/>
  <c r="BI415"/>
  <c r="BH415"/>
  <c r="BG415"/>
  <c r="BF415"/>
  <c r="T415"/>
  <c r="R415"/>
  <c r="P415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1"/>
  <c r="BH391"/>
  <c r="BG391"/>
  <c r="BF391"/>
  <c r="T391"/>
  <c r="R391"/>
  <c r="P391"/>
  <c r="BI382"/>
  <c r="BH382"/>
  <c r="BG382"/>
  <c r="BF382"/>
  <c r="T382"/>
  <c r="R382"/>
  <c r="P382"/>
  <c r="BI373"/>
  <c r="BH373"/>
  <c r="BG373"/>
  <c r="BF373"/>
  <c r="T373"/>
  <c r="R373"/>
  <c r="P373"/>
  <c r="BI358"/>
  <c r="BH358"/>
  <c r="BG358"/>
  <c r="BF358"/>
  <c r="T358"/>
  <c r="R358"/>
  <c r="P358"/>
  <c r="BI330"/>
  <c r="BH330"/>
  <c r="BG330"/>
  <c r="BF330"/>
  <c r="T330"/>
  <c r="R330"/>
  <c r="P330"/>
  <c r="BI327"/>
  <c r="BH327"/>
  <c r="BG327"/>
  <c r="BF327"/>
  <c r="T327"/>
  <c r="R327"/>
  <c r="P327"/>
  <c r="BI318"/>
  <c r="BH318"/>
  <c r="BG318"/>
  <c r="BF318"/>
  <c r="T318"/>
  <c r="R318"/>
  <c r="P318"/>
  <c r="BI309"/>
  <c r="BH309"/>
  <c r="BG309"/>
  <c r="BF309"/>
  <c r="T309"/>
  <c r="R309"/>
  <c r="P309"/>
  <c r="BI299"/>
  <c r="BH299"/>
  <c r="BG299"/>
  <c r="BF299"/>
  <c r="T299"/>
  <c r="R299"/>
  <c r="P299"/>
  <c r="BI289"/>
  <c r="BH289"/>
  <c r="BG289"/>
  <c r="BF289"/>
  <c r="T289"/>
  <c r="R289"/>
  <c r="P289"/>
  <c r="BI248"/>
  <c r="BH248"/>
  <c r="BG248"/>
  <c r="BF248"/>
  <c r="T248"/>
  <c r="R248"/>
  <c r="P248"/>
  <c r="BI241"/>
  <c r="BH241"/>
  <c r="BG241"/>
  <c r="BF241"/>
  <c r="T241"/>
  <c r="R241"/>
  <c r="P241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1"/>
  <c r="BH111"/>
  <c r="BG111"/>
  <c r="BF111"/>
  <c r="T111"/>
  <c r="R111"/>
  <c r="P111"/>
  <c r="BI104"/>
  <c r="BH104"/>
  <c r="BG104"/>
  <c r="BF104"/>
  <c r="T104"/>
  <c r="R104"/>
  <c r="P104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1" r="L50"/>
  <c r="AM50"/>
  <c r="AM49"/>
  <c r="L49"/>
  <c r="AM47"/>
  <c r="L47"/>
  <c r="L45"/>
  <c r="L44"/>
  <c i="2" r="J463"/>
  <c r="BK634"/>
  <c r="J134"/>
  <c r="BK299"/>
  <c r="J453"/>
  <c r="BK194"/>
  <c r="BK601"/>
  <c r="J543"/>
  <c r="J703"/>
  <c r="J522"/>
  <c r="BK543"/>
  <c r="BK577"/>
  <c r="J111"/>
  <c r="BK701"/>
  <c i="3" r="J93"/>
  <c i="2" r="J535"/>
  <c r="J382"/>
  <c r="J190"/>
  <c r="J718"/>
  <c r="J672"/>
  <c r="BK433"/>
  <c r="BK528"/>
  <c r="J483"/>
  <c r="J721"/>
  <c i="3" r="BK89"/>
  <c i="2" r="BK669"/>
  <c r="BK358"/>
  <c r="J545"/>
  <c r="BK104"/>
  <c r="J653"/>
  <c r="J643"/>
  <c r="J634"/>
  <c r="J622"/>
  <c r="BK710"/>
  <c i="3" r="J118"/>
  <c i="2" r="J148"/>
  <c r="BK400"/>
  <c r="J391"/>
  <c r="J528"/>
  <c i="3" r="J105"/>
  <c i="2" r="BK190"/>
  <c r="J327"/>
  <c r="J587"/>
  <c r="J567"/>
  <c r="BK648"/>
  <c r="BK549"/>
  <c r="BK581"/>
  <c r="BK680"/>
  <c r="J490"/>
  <c r="J651"/>
  <c r="BK645"/>
  <c r="J494"/>
  <c r="J570"/>
  <c r="J549"/>
  <c r="BK640"/>
  <c r="BK616"/>
  <c r="BK439"/>
  <c r="BK499"/>
  <c r="BK513"/>
  <c r="J637"/>
  <c r="J449"/>
  <c r="BK309"/>
  <c r="BK241"/>
  <c i="3" r="J122"/>
  <c i="2" r="J248"/>
  <c r="BK486"/>
  <c r="J540"/>
  <c r="J131"/>
  <c r="J95"/>
  <c r="J358"/>
  <c r="J556"/>
  <c r="J194"/>
  <c r="J680"/>
  <c r="BK182"/>
  <c r="BK567"/>
  <c r="BK517"/>
  <c i="1" r="AS54"/>
  <c i="2" r="J456"/>
  <c r="J525"/>
  <c r="BK456"/>
  <c r="J690"/>
  <c i="3" r="BK96"/>
  <c i="2" r="J601"/>
  <c r="BK449"/>
  <c r="J715"/>
  <c r="BK466"/>
  <c r="BK506"/>
  <c r="BK643"/>
  <c r="J201"/>
  <c r="J710"/>
  <c r="J427"/>
  <c r="BK490"/>
  <c r="BK289"/>
  <c r="J684"/>
  <c r="BK665"/>
  <c r="J564"/>
  <c r="BK607"/>
  <c r="J581"/>
  <c r="J406"/>
  <c r="BK510"/>
  <c r="J538"/>
  <c r="BK587"/>
  <c r="J631"/>
  <c r="J613"/>
  <c i="3" r="BK112"/>
  <c i="2" r="J574"/>
  <c r="J559"/>
  <c r="J499"/>
  <c r="BK494"/>
  <c r="J660"/>
  <c r="J577"/>
  <c r="BK637"/>
  <c r="BK391"/>
  <c r="J480"/>
  <c r="BK628"/>
  <c r="J593"/>
  <c r="J610"/>
  <c r="BK706"/>
  <c i="3" r="BK118"/>
  <c i="2" r="J415"/>
  <c r="J443"/>
  <c r="J309"/>
  <c r="BK593"/>
  <c r="BK127"/>
  <c r="BK424"/>
  <c r="BK613"/>
  <c r="J506"/>
  <c r="BK152"/>
  <c r="BK660"/>
  <c r="BK530"/>
  <c r="J120"/>
  <c r="BK570"/>
  <c r="BK538"/>
  <c r="BK318"/>
  <c r="BK134"/>
  <c r="J127"/>
  <c r="BK676"/>
  <c r="J640"/>
  <c r="J439"/>
  <c r="BK406"/>
  <c r="BK201"/>
  <c r="BK415"/>
  <c r="BK373"/>
  <c r="BK453"/>
  <c r="BK142"/>
  <c r="J607"/>
  <c r="BK533"/>
  <c r="BK403"/>
  <c r="J552"/>
  <c r="BK382"/>
  <c r="BK718"/>
  <c i="3" r="J108"/>
  <c i="2" r="J698"/>
  <c r="J299"/>
  <c r="J318"/>
  <c r="BK721"/>
  <c r="J459"/>
  <c r="BK443"/>
  <c r="BK574"/>
  <c r="BK631"/>
  <c i="3" r="F35"/>
  <c i="2" r="J701"/>
  <c r="J533"/>
  <c r="J628"/>
  <c r="BK552"/>
  <c r="J466"/>
  <c r="BK684"/>
  <c r="BK480"/>
  <c r="J513"/>
  <c r="BK698"/>
  <c r="BK564"/>
  <c r="J665"/>
  <c r="BK622"/>
  <c r="J519"/>
  <c r="BK525"/>
  <c i="3" r="BK93"/>
  <c i="2" r="BK409"/>
  <c r="J373"/>
  <c r="J142"/>
  <c r="J433"/>
  <c r="BK651"/>
  <c r="BK653"/>
  <c r="BK535"/>
  <c r="J706"/>
  <c r="J241"/>
  <c r="BK248"/>
  <c r="BK672"/>
  <c r="J517"/>
  <c r="J676"/>
  <c r="BK472"/>
  <c r="BK724"/>
  <c r="J616"/>
  <c r="J186"/>
  <c r="J724"/>
  <c i="3" r="BK122"/>
  <c i="2" r="J330"/>
  <c r="BK519"/>
  <c r="BK703"/>
  <c r="BK610"/>
  <c r="BK95"/>
  <c i="3" r="BK108"/>
  <c i="2" r="J104"/>
  <c r="J152"/>
  <c r="BK715"/>
  <c r="J486"/>
  <c r="J400"/>
  <c r="J530"/>
  <c r="J446"/>
  <c i="3" r="BK105"/>
  <c i="2" r="BK427"/>
  <c r="BK148"/>
  <c i="3" r="J89"/>
  <c i="2" r="BK545"/>
  <c r="BK446"/>
  <c r="BK463"/>
  <c r="BK690"/>
  <c i="3" r="J112"/>
  <c i="2" r="BK186"/>
  <c r="J510"/>
  <c r="J656"/>
  <c r="BK120"/>
  <c r="BK111"/>
  <c r="J182"/>
  <c r="J669"/>
  <c r="BK459"/>
  <c r="BK330"/>
  <c r="BK483"/>
  <c i="3" r="BK100"/>
  <c i="2" r="J648"/>
  <c r="J403"/>
  <c r="J289"/>
  <c i="3" r="F36"/>
  <c i="2" r="BK556"/>
  <c r="BK559"/>
  <c r="BK522"/>
  <c r="J424"/>
  <c r="BK656"/>
  <c r="J693"/>
  <c i="3" r="J100"/>
  <c i="2" r="BK693"/>
  <c r="BK327"/>
  <c r="BK131"/>
  <c r="BK540"/>
  <c i="3" r="J96"/>
  <c i="2" r="J472"/>
  <c r="J409"/>
  <c r="J645"/>
  <c l="1" r="T94"/>
  <c r="T93"/>
  <c r="T479"/>
  <c r="BK516"/>
  <c r="J516"/>
  <c r="J67"/>
  <c r="T573"/>
  <c r="BK659"/>
  <c r="J659"/>
  <c r="J70"/>
  <c r="T709"/>
  <c r="P432"/>
  <c r="BK498"/>
  <c r="J498"/>
  <c r="J66"/>
  <c r="BK580"/>
  <c r="J580"/>
  <c r="J69"/>
  <c r="BK675"/>
  <c r="J675"/>
  <c r="J71"/>
  <c i="3" r="R99"/>
  <c i="2" r="R432"/>
  <c r="R498"/>
  <c r="T516"/>
  <c r="R573"/>
  <c r="R659"/>
  <c r="R709"/>
  <c i="3" r="T92"/>
  <c i="2" r="T432"/>
  <c r="P498"/>
  <c r="T580"/>
  <c r="R675"/>
  <c i="3" r="P92"/>
  <c i="2" r="BK432"/>
  <c r="J432"/>
  <c r="J62"/>
  <c r="T498"/>
  <c r="R516"/>
  <c r="P573"/>
  <c r="P659"/>
  <c r="P709"/>
  <c i="3" r="BK92"/>
  <c r="J92"/>
  <c r="J62"/>
  <c r="P99"/>
  <c i="2" r="BK94"/>
  <c r="J94"/>
  <c r="J61"/>
  <c r="BK479"/>
  <c r="J479"/>
  <c r="J63"/>
  <c r="P580"/>
  <c r="T675"/>
  <c i="3" r="BK99"/>
  <c r="J99"/>
  <c r="J63"/>
  <c i="2" r="R94"/>
  <c r="R93"/>
  <c r="R479"/>
  <c r="R580"/>
  <c r="P675"/>
  <c i="3" r="R92"/>
  <c r="R87"/>
  <c r="R86"/>
  <c i="2" r="P94"/>
  <c r="P93"/>
  <c r="P92"/>
  <c i="1" r="AU55"/>
  <c i="2" r="P479"/>
  <c r="P516"/>
  <c r="P497"/>
  <c r="BK573"/>
  <c r="J573"/>
  <c r="J68"/>
  <c r="T659"/>
  <c r="BK709"/>
  <c r="J709"/>
  <c r="J72"/>
  <c i="3" r="T99"/>
  <c r="BK117"/>
  <c r="J117"/>
  <c r="J65"/>
  <c r="BK121"/>
  <c r="J121"/>
  <c r="J66"/>
  <c i="2" r="BK493"/>
  <c r="J493"/>
  <c r="J64"/>
  <c i="3" r="BK111"/>
  <c r="J111"/>
  <c r="J64"/>
  <c r="BK88"/>
  <c r="BK87"/>
  <c r="BK86"/>
  <c r="J86"/>
  <c i="2" r="BK497"/>
  <c r="J497"/>
  <c r="J65"/>
  <c i="3" r="F55"/>
  <c r="BE89"/>
  <c r="BE93"/>
  <c r="BE105"/>
  <c r="BE112"/>
  <c r="E76"/>
  <c r="BE122"/>
  <c r="J52"/>
  <c r="BE96"/>
  <c r="BE118"/>
  <c i="1" r="BB56"/>
  <c i="3" r="BE100"/>
  <c r="BE108"/>
  <c i="1" r="BC56"/>
  <c i="2" r="BE127"/>
  <c r="BE194"/>
  <c r="BE289"/>
  <c r="BE327"/>
  <c r="BE330"/>
  <c r="BE415"/>
  <c r="BE528"/>
  <c r="BE533"/>
  <c r="BE577"/>
  <c r="BE581"/>
  <c r="BE628"/>
  <c r="BE634"/>
  <c r="BE653"/>
  <c r="BE660"/>
  <c r="BE669"/>
  <c r="BE701"/>
  <c r="BE703"/>
  <c r="BE706"/>
  <c r="BE710"/>
  <c r="BE715"/>
  <c r="BE718"/>
  <c r="BE721"/>
  <c r="BE724"/>
  <c r="E82"/>
  <c r="BE190"/>
  <c r="BE424"/>
  <c r="BE480"/>
  <c r="BE486"/>
  <c r="BE522"/>
  <c r="BE525"/>
  <c r="BE545"/>
  <c r="BE559"/>
  <c r="BE593"/>
  <c r="BE607"/>
  <c r="BE613"/>
  <c r="J52"/>
  <c r="BE406"/>
  <c r="BE427"/>
  <c r="BE494"/>
  <c r="BE510"/>
  <c r="BE519"/>
  <c r="BE530"/>
  <c r="BE549"/>
  <c r="BE556"/>
  <c r="BE648"/>
  <c r="BE656"/>
  <c r="BE665"/>
  <c r="BE684"/>
  <c r="BE693"/>
  <c r="F89"/>
  <c r="BE111"/>
  <c r="BE182"/>
  <c r="BE186"/>
  <c r="BE248"/>
  <c r="BE358"/>
  <c r="BE391"/>
  <c r="BE433"/>
  <c r="BE472"/>
  <c r="BE540"/>
  <c r="BE552"/>
  <c r="BE564"/>
  <c r="BE567"/>
  <c r="BE587"/>
  <c r="BE637"/>
  <c r="BE643"/>
  <c r="BE672"/>
  <c r="BE676"/>
  <c r="BE690"/>
  <c r="BE142"/>
  <c r="BE148"/>
  <c r="BE309"/>
  <c r="BE382"/>
  <c r="BE400"/>
  <c r="BE443"/>
  <c r="BE453"/>
  <c r="BE456"/>
  <c r="BE459"/>
  <c r="BE463"/>
  <c r="BE490"/>
  <c r="BE513"/>
  <c r="BE570"/>
  <c r="BE601"/>
  <c r="BE610"/>
  <c r="BE616"/>
  <c r="BE622"/>
  <c r="BE651"/>
  <c r="BE680"/>
  <c r="BE241"/>
  <c r="BE299"/>
  <c r="BE409"/>
  <c r="BE466"/>
  <c r="BE499"/>
  <c r="BE517"/>
  <c r="BE535"/>
  <c r="BE631"/>
  <c r="BE698"/>
  <c r="BE201"/>
  <c r="BE318"/>
  <c r="BE403"/>
  <c r="BE439"/>
  <c r="BE483"/>
  <c r="BE506"/>
  <c r="BE538"/>
  <c r="BE543"/>
  <c r="BE640"/>
  <c r="BE95"/>
  <c r="BE104"/>
  <c r="BE120"/>
  <c r="BE131"/>
  <c r="BE134"/>
  <c r="BE152"/>
  <c r="BE373"/>
  <c r="BE446"/>
  <c r="BE449"/>
  <c r="BE574"/>
  <c r="BE645"/>
  <c r="F37"/>
  <c i="1" r="BD55"/>
  <c i="2" r="J34"/>
  <c i="1" r="AW55"/>
  <c i="3" r="J30"/>
  <c r="J34"/>
  <c i="1" r="AW56"/>
  <c i="2" r="F36"/>
  <c i="1" r="BC55"/>
  <c r="BC54"/>
  <c r="W32"/>
  <c i="2" r="F35"/>
  <c i="1" r="BB55"/>
  <c r="BB54"/>
  <c r="AX54"/>
  <c i="3" r="F37"/>
  <c i="1" r="BD56"/>
  <c i="2" r="F34"/>
  <c i="1" r="BA55"/>
  <c i="3" r="F34"/>
  <c i="1" r="BA56"/>
  <c i="3" l="1" r="P87"/>
  <c r="P86"/>
  <c i="1" r="AU56"/>
  <c i="3" r="T87"/>
  <c r="T86"/>
  <c i="2" r="R497"/>
  <c r="R92"/>
  <c r="T497"/>
  <c r="T92"/>
  <c i="1" r="AG56"/>
  <c i="2" r="BK93"/>
  <c r="J93"/>
  <c r="J60"/>
  <c i="3" r="J87"/>
  <c r="J60"/>
  <c r="J59"/>
  <c r="J88"/>
  <c r="J61"/>
  <c i="1" r="AU54"/>
  <c i="2" r="J33"/>
  <c i="1" r="AV55"/>
  <c r="AT55"/>
  <c r="BD54"/>
  <c r="W33"/>
  <c i="3" r="F33"/>
  <c i="1" r="AZ56"/>
  <c r="BA54"/>
  <c r="W30"/>
  <c i="2" r="F33"/>
  <c i="1" r="AZ55"/>
  <c i="3" r="J33"/>
  <c i="1" r="AV56"/>
  <c r="AT56"/>
  <c r="AN56"/>
  <c r="AY54"/>
  <c r="W31"/>
  <c i="2" l="1" r="BK92"/>
  <c r="J92"/>
  <c r="J59"/>
  <c i="3" r="J39"/>
  <c i="1" r="AW54"/>
  <c r="AK30"/>
  <c r="AZ54"/>
  <c r="AV54"/>
  <c r="AK29"/>
  <c i="2" r="J30"/>
  <c i="1" r="AG55"/>
  <c r="AG54"/>
  <c r="AK26"/>
  <c l="1" r="AK35"/>
  <c i="2" r="J39"/>
  <c i="1" r="AN5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<sst xmlns="http://schemas.openxmlformats.org/spreadsheetml/2006/main">
  <si>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</si>
  <si>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</si>
  <si>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</si>
  <si>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</si>
  <si>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</si>
  <si>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{7388ea72-62ec-477b-b0f4-d15c520d54be}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</si>
  <si>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</si>
  <si>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</si>
  <si>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</si>
  <si>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</si>
  <si>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</si>
  <si>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</si>
  <si>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</si>
  <si>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</si>
  <si>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20221003-01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</si>
  <si>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</si>
  <si>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</si>
  <si>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a zhotovení nové omítky budovy v Sokolově, K. H. Máchy 1276</t>
  </si>
  <si>
    <t>KSO:</t>
  </si>
  <si>
    <t/>
  </si>
  <si>
    <t>CC-CZ:</t>
  </si>
  <si>
    <t>Místo:</t>
  </si>
  <si>
    <t>K.H.Máchy 1276, Sokolov</t>
  </si>
  <si>
    <t>Datum:</t>
  </si>
  <si>
    <t>17. 10. 2022</t>
  </si>
  <si>
    <t>Zadavatel:</t>
  </si>
  <si>
    <t>IČ:</t>
  </si>
  <si>
    <t>Pedagogicko-psychologická poradna K. Vary, p.o.</t>
  </si>
  <si>
    <t>DIČ:</t>
  </si>
  <si>
    <t>Uchazeč: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</si>
  <si>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</si>
  <si>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</si>
  <si>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</si>
  <si>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</si>
  <si>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</si>
  <si>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</si>
  <si>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</si>
  <si>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</si>
  <si>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</si>
  <si>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</si>
  <si>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</si>
  <si>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</si>
  <si>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</si>
  <si>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</si>
  <si>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</si>
  <si>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</si>
  <si>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</si>
  <si>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</si>
  <si>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</si>
  <si>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</si>
  <si>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</si>
  <si>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</si>
  <si>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</si>
  <si>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</si>
  <si>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</si>
  <si>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</si>
  <si>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</si>
  <si>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</si>
  <si>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</si>
  <si>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</si>
  <si>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</si>
  <si>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</si>
  <si>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</si>
  <si>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</si>
  <si>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</si>
  <si>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</si>
  <si>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</si>
  <si>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</si>
  <si>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</si>
  <si>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</si>
  <si>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</si>
  <si>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</si>
  <si>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</si>
  <si>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</si>
  <si>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</si>
  <si>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</si>
  <si>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</si>
  <si>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</si>
  <si>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</si>
  <si>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</si>
  <si>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</si>
  <si>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{51de7083-c6a2-4a29-8985-5ca6f2fc0eb0}</t>
  </si>
  <si>
    <t>2</t>
  </si>
  <si>
    <t>02</t>
  </si>
  <si>
    <t>Vedlejší a ostatní náklady</t>
  </si>
  <si>
    <t>{ada927b6-f915-4daf-b68f-8e15ee55d7e6}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</si>
  <si>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</si>
  <si>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</si>
  <si>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</si>
  <si>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</si>
  <si>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</si>
  <si>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</si>
  <si>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</si>
  <si>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</si>
  <si>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</si>
  <si>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</si>
  <si>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</si>
  <si>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</si>
  <si>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</si>
  <si>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</si>
  <si>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</si>
  <si>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</si>
  <si>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</si>
  <si>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</si>
  <si>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</si>
  <si>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</si>
  <si>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</si>
  <si>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</si>
  <si>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</si>
  <si>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</si>
  <si>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</si>
  <si>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</si>
  <si>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</si>
  <si>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</si>
  <si>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</si>
  <si>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</si>
  <si>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</si>
  <si>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</si>
  <si>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</si>
  <si>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</si>
  <si>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</si>
  <si>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</si>
  <si>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</si>
  <si>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</si>
  <si>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</si>
  <si>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621131121</t>
  </si>
  <si>
    <t>Penetrační nátěr vnějších podhledů nanášený ručně</t>
  </si>
  <si>
    <t>m2</t>
  </si>
  <si>
    <t>CS ÚRS 2022 02</t>
  </si>
  <si>
    <t>4</t>
  </si>
  <si>
    <t>-1575355200</t>
  </si>
  <si>
    <t>PP</t>
  </si>
  <si>
    <t>Podkladní a spojovací vrstva vnějších omítaných ploch penetrace nanášená ručně podhledů</t>
  </si>
  <si>
    <t>Online PSC</t>
  </si>
  <si>
    <t>https://podminky.urs.cz/item/CS_URS_2022_02/621131121</t>
  </si>
  <si>
    <t>VV</t>
  </si>
  <si>
    <t>podstřešní římsa a stříšky nad vstupy</t>
  </si>
  <si>
    <t>2*13,82*0,6</t>
  </si>
  <si>
    <t>2*30,845*0,6</t>
  </si>
  <si>
    <t>2,5*1</t>
  </si>
  <si>
    <t>2,5*0,6</t>
  </si>
  <si>
    <t>Součet</t>
  </si>
  <si>
    <t>621142001</t>
  </si>
  <si>
    <t>Potažení vnějších podhledů sklovláknitým pletivem vtlačeným do tenkovrstvé hmoty</t>
  </si>
  <si>
    <t>-1657210714</t>
  </si>
  <si>
    <t>Potažení vnějších ploch pletivem v ploše nebo pruzích, na plném podkladu sklovláknitým vtlačením do tmelu podhledů</t>
  </si>
  <si>
    <t>https://podminky.urs.cz/item/CS_URS_2022_02/621142001</t>
  </si>
  <si>
    <t>oprava podstřešní římsy</t>
  </si>
  <si>
    <t>3</t>
  </si>
  <si>
    <t>621151011</t>
  </si>
  <si>
    <t>Penetrační silikátový nátěr vnějších pastovitých tenkovrstvých omítek podhledů</t>
  </si>
  <si>
    <t>265977039</t>
  </si>
  <si>
    <t>Penetrační nátěr vnějších pastovitých tenkovrstvých omítek silikátový paropropustný podhledů</t>
  </si>
  <si>
    <t>https://podminky.urs.cz/item/CS_URS_2022_02/621151011</t>
  </si>
  <si>
    <t>621221011</t>
  </si>
  <si>
    <t>Montáž kontaktního zateplení vnějších podhledů lepením a mechanickým kotvením desek z minerální vlny s podélnou orientací do betonu a zdiva tl přes 40 do 80 mm</t>
  </si>
  <si>
    <t>-1295365117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</si>
  <si>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</si>
  <si>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https://podminky.urs.cz/item/CS_URS_2022_02/621221011</t>
  </si>
  <si>
    <t>stříšky nad vstupy</t>
  </si>
  <si>
    <t>5</t>
  </si>
  <si>
    <t>M</t>
  </si>
  <si>
    <t>63142003</t>
  </si>
  <si>
    <t>deska tepelně izolační minerální kontaktních fasád podélné vlákno λ=0,035 tl 60mm</t>
  </si>
  <si>
    <t>8</t>
  </si>
  <si>
    <t>-476993313</t>
  </si>
  <si>
    <t>4*1,1 'Přepočtené koeficientem množství</t>
  </si>
  <si>
    <t>621251105</t>
  </si>
  <si>
    <t>Příplatek k cenám kontaktního zateplení podhledů za zápustnou montáž a použití tepelněizolačních zátek z minerální vlny</t>
  </si>
  <si>
    <t>1618009341</t>
  </si>
  <si>
    <t>Montáž kontaktního zateplení lepením a mechanickým kotvením Příplatek k cenám za zápustnou montáž kotev s použitím tepelněizolačních zátek na vnější podhledy z minerální vlny</t>
  </si>
  <si>
    <t>https://podminky.urs.cz/item/CS_URS_2022_02/621251105</t>
  </si>
  <si>
    <t>7</t>
  </si>
  <si>
    <t>621541022</t>
  </si>
  <si>
    <t>Tenkovrstvá silikonsilikátová zatíraná omítka zrnitost 2,0 mm vnějších podhledů</t>
  </si>
  <si>
    <t>919626750</t>
  </si>
  <si>
    <t>Omítka tenkovrstvá silikonsilikátová vnějších ploch probarvená bez penetrace, zatíraná (škrábaná), tloušťky 2,0 mm podhledů</t>
  </si>
  <si>
    <t>https://podminky.urs.cz/item/CS_URS_2022_02/621541022</t>
  </si>
  <si>
    <t>622211011</t>
  </si>
  <si>
    <t>Montáž kontaktního zateplení vnějších stěn lepením a mechanickým kotvením polystyrénových desek do betonu a zdiva tl přes 40 do 80 mm</t>
  </si>
  <si>
    <t>-1273277096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</si>
  <si>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</si>
  <si>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https://podminky.urs.cz/item/CS_URS_2022_02/622211011</t>
  </si>
  <si>
    <t>0,2*(2*1+2*2,5+2*0,6)</t>
  </si>
  <si>
    <t>9</t>
  </si>
  <si>
    <t>28376441</t>
  </si>
  <si>
    <t>deska XPS hrana rovná a strukturovaný povrch 300kPa tl 60mm</t>
  </si>
  <si>
    <t>32</t>
  </si>
  <si>
    <t>16</t>
  </si>
  <si>
    <t>603238997</t>
  </si>
  <si>
    <t>1,64</t>
  </si>
  <si>
    <t>1,64*1,1 'Přepočtené koeficientem množství</t>
  </si>
  <si>
    <t>10</t>
  </si>
  <si>
    <t>622211031</t>
  </si>
  <si>
    <t>Montáž kontaktního zateplení vnějších stěn lepením a mechanickým kotvením polystyrénových desek do betonu a zdiva tl přes 120 do 160 mm</t>
  </si>
  <si>
    <t>145163069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</si>
  <si>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</si>
  <si>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https://podminky.urs.cz/item/CS_URS_2022_02/622211031</t>
  </si>
  <si>
    <t>sokl</t>
  </si>
  <si>
    <t>29,784*1,1-8*(0,86*0,37)</t>
  </si>
  <si>
    <t>29,784*1,1-4*(0,86*0,37)</t>
  </si>
  <si>
    <t>12,759*1,1-(0,86*0,37)</t>
  </si>
  <si>
    <t>12,759*1,1</t>
  </si>
  <si>
    <t>Mezisoučet</t>
  </si>
  <si>
    <t>stěny</t>
  </si>
  <si>
    <t>tl. 150 mm</t>
  </si>
  <si>
    <t>10,096</t>
  </si>
  <si>
    <t>6*16,792</t>
  </si>
  <si>
    <t>2*12,286</t>
  </si>
  <si>
    <t>2*4,965</t>
  </si>
  <si>
    <t>10,552</t>
  </si>
  <si>
    <t>4*12,346</t>
  </si>
  <si>
    <t>2*10,491</t>
  </si>
  <si>
    <t>2*10,035</t>
  </si>
  <si>
    <t>4*4,281</t>
  </si>
  <si>
    <t>-31,7</t>
  </si>
  <si>
    <t>tl.160 mm</t>
  </si>
  <si>
    <t>12,384</t>
  </si>
  <si>
    <t>6*16,774</t>
  </si>
  <si>
    <t>6*16,711</t>
  </si>
  <si>
    <t>9*13,207</t>
  </si>
  <si>
    <t>2*13,663</t>
  </si>
  <si>
    <t>11</t>
  </si>
  <si>
    <t>28375807</t>
  </si>
  <si>
    <t>deska EPS grafitová fasádní λ=0,030-0,031 tl 150mm</t>
  </si>
  <si>
    <t>-1877215941</t>
  </si>
  <si>
    <t>263,462-31,7</t>
  </si>
  <si>
    <t>231,762*1,1 'Přepočtené koeficientem množství</t>
  </si>
  <si>
    <t>12</t>
  </si>
  <si>
    <t>28376079</t>
  </si>
  <si>
    <t>deska EPS grafitová fasádní λ=0,030-0,031 tl 160mm</t>
  </si>
  <si>
    <t>958600543</t>
  </si>
  <si>
    <t>359,483</t>
  </si>
  <si>
    <t>359,483*1,1 'Přepočtené koeficientem množství</t>
  </si>
  <si>
    <t>13</t>
  </si>
  <si>
    <t>28376445</t>
  </si>
  <si>
    <t>deska XPS hrana rovná a strukturovaný povrch 300kPa tl 140mm</t>
  </si>
  <si>
    <t>-1450328441</t>
  </si>
  <si>
    <t>89,459</t>
  </si>
  <si>
    <t>89,459*1,1 'Přepočtené koeficientem množství</t>
  </si>
  <si>
    <t>14</t>
  </si>
  <si>
    <t>621335103</t>
  </si>
  <si>
    <t>Oprava cementové hladké omítky vnějších podhledů v rozsahu přes 30 do 50 %</t>
  </si>
  <si>
    <t>702872553</t>
  </si>
  <si>
    <t>Oprava cementové omítky vnějších ploch hladké podhledů, v rozsahu opravované plochy přes 30 do 50%</t>
  </si>
  <si>
    <t>https://podminky.urs.cz/item/CS_URS_2022_02/621335103</t>
  </si>
  <si>
    <t>2*13,82*0,8</t>
  </si>
  <si>
    <t>2*30,845*0,8</t>
  </si>
  <si>
    <t>622131121</t>
  </si>
  <si>
    <t>Penetrační nátěr vnějších stěn nanášený ručně</t>
  </si>
  <si>
    <t>-1365039936</t>
  </si>
  <si>
    <t>Podkladní a spojovací vrstva vnějších omítaných ploch penetrace nanášená ručně stěn</t>
  </si>
  <si>
    <t>https://podminky.urs.cz/item/CS_URS_2022_02/622131121</t>
  </si>
  <si>
    <t>2*13,82*0,2</t>
  </si>
  <si>
    <t>2*30,845*0,2</t>
  </si>
  <si>
    <t>ostění</t>
  </si>
  <si>
    <t>13*(2*0,9+2*0,6)*0,15</t>
  </si>
  <si>
    <t>3*16*(2*1,25+2*1,5)*0,15</t>
  </si>
  <si>
    <t>2*(2,36+2*2,14)*0,15</t>
  </si>
  <si>
    <t>2*(2*2,36*+2*2,35)*0,15</t>
  </si>
  <si>
    <t>2*(2*2,36+2*1,75)*0,15</t>
  </si>
  <si>
    <t>622142001</t>
  </si>
  <si>
    <t>Potažení vnějších stěn sklovláknitým pletivem vtlačeným do tenkovrstvé hmoty</t>
  </si>
  <si>
    <t>637807454</t>
  </si>
  <si>
    <t>Potažení vnějších ploch pletivem v ploše nebo pruzích, na plném podkladu sklovláknitým vtlačením do tmelu stěn</t>
  </si>
  <si>
    <t>https://podminky.urs.cz/item/CS_URS_2022_02/622142001</t>
  </si>
  <si>
    <t>17</t>
  </si>
  <si>
    <t>622151011</t>
  </si>
  <si>
    <t>Penetrační silikátový nátěr vnějších pastovitých tenkovrstvých omítek stěn</t>
  </si>
  <si>
    <t>-1662435178</t>
  </si>
  <si>
    <t>Penetrační nátěr vnějších pastovitých tenkovrstvých omítek silikátový paropropustný stěn</t>
  </si>
  <si>
    <t>https://podminky.urs.cz/item/CS_URS_2022_02/622151011</t>
  </si>
  <si>
    <t>podstřešní římsa a stříšky nad vchody</t>
  </si>
  <si>
    <t>13*(2*0,9+2*0,6)*0,3</t>
  </si>
  <si>
    <t>3*16*(2*1,25+2*1,5)*0,3</t>
  </si>
  <si>
    <t>2*(2,36+2*2,14)*0,3</t>
  </si>
  <si>
    <t>2*(2*2,36*+2*2,35)*0,3</t>
  </si>
  <si>
    <t>2*(2*2,36+2*1,75)*0,3</t>
  </si>
  <si>
    <t>18</t>
  </si>
  <si>
    <t>622221031</t>
  </si>
  <si>
    <t>Montáž kontaktního zateplení vnějších stěn lepením a mechanickým kotvením TI z minerální vlny s podélnou orientací do zdiva a betonu tl přes 120 do 160 mm</t>
  </si>
  <si>
    <t>1817937254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</si>
  <si>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</si>
  <si>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https://podminky.urs.cz/item/CS_URS_2022_02/622221031</t>
  </si>
  <si>
    <t>hromosvodné vedení</t>
  </si>
  <si>
    <t>4*8,5*0,5</t>
  </si>
  <si>
    <t>2*8,5*0,5</t>
  </si>
  <si>
    <t>vstupy do objektu</t>
  </si>
  <si>
    <t>2*3*0,5</t>
  </si>
  <si>
    <t>2*2*0,8*1</t>
  </si>
  <si>
    <t>19</t>
  </si>
  <si>
    <t>63151521</t>
  </si>
  <si>
    <t>deska tepelně izolační minerální kontaktních fasád podélné vlákno λ=0,036 tl 150mm</t>
  </si>
  <si>
    <t>1388697956</t>
  </si>
  <si>
    <t>31,7*1,1 'Přepočtené koeficientem množství</t>
  </si>
  <si>
    <t>20</t>
  </si>
  <si>
    <t>622232001</t>
  </si>
  <si>
    <t>Montáž kontaktního zateplení vnějšího ostění, nadpraží nebo parapetu hl. špalety do 200 mm lepením desek z fenolické pěny tl do 40 mm</t>
  </si>
  <si>
    <t>m</t>
  </si>
  <si>
    <t>-1885751405</t>
  </si>
  <si>
    <t>Montáž kontaktního zateplení vnějšího ostění, nadpraží nebo parapetu lepením z desek z fenolické pěny hloubky špalet do 200 mm, tloušťky desek do 40 mm</t>
  </si>
  <si>
    <t>https://podminky.urs.cz/item/CS_URS_2022_02/622232001</t>
  </si>
  <si>
    <t>13*(2*0,9+2*0,6)</t>
  </si>
  <si>
    <t>3*16*(2*1,25+2*1,5)</t>
  </si>
  <si>
    <t>2*(2,36+2*2,14)</t>
  </si>
  <si>
    <t>2*(2*2,36*+2*2,35)</t>
  </si>
  <si>
    <t>2*(2*2,36+2*1,75)</t>
  </si>
  <si>
    <t>28376800</t>
  </si>
  <si>
    <t>deska fenolická tepelně izolační fasádní λ=0,021 tl 20mm</t>
  </si>
  <si>
    <t>-598094608</t>
  </si>
  <si>
    <t>56,563*1,1 'Přepočtené koeficientem množství</t>
  </si>
  <si>
    <t>22</t>
  </si>
  <si>
    <t>622251101</t>
  </si>
  <si>
    <t>Příplatek k cenám kontaktního zateplení vnějších stěn za zápustnou montáž a použití tepelněizolačních zátek z polystyrenu</t>
  </si>
  <si>
    <t>1639441325</t>
  </si>
  <si>
    <t>Montáž kontaktního zateplení lepením a mechanickým kotvením Příplatek k cenám za zápustnou montáž kotev s použitím tepelněizolačních zátek na vnější stěny z polystyrenu</t>
  </si>
  <si>
    <t>https://podminky.urs.cz/item/CS_URS_2022_02/622251101</t>
  </si>
  <si>
    <t>23</t>
  </si>
  <si>
    <t>622252002</t>
  </si>
  <si>
    <t>Montáž profilů kontaktního zateplení lepených</t>
  </si>
  <si>
    <t>-795473725</t>
  </si>
  <si>
    <t>Montáž profilů kontaktního zateplení ostatních stěnových, dilatačních apod. lepených do tmelu</t>
  </si>
  <si>
    <t>https://podminky.urs.cz/item/CS_URS_2022_02/622252002</t>
  </si>
  <si>
    <t>rohové profily</t>
  </si>
  <si>
    <t>13*2*0,6</t>
  </si>
  <si>
    <t>3*16*2*1,5</t>
  </si>
  <si>
    <t>2*2*2,14</t>
  </si>
  <si>
    <t>2*2*2,35</t>
  </si>
  <si>
    <t>2*2*1,75</t>
  </si>
  <si>
    <t>4*9,655</t>
  </si>
  <si>
    <t>4*0,2</t>
  </si>
  <si>
    <t>4*0,3</t>
  </si>
  <si>
    <t>2*(2,5+2*0,6+2*1)</t>
  </si>
  <si>
    <t>2*30,845</t>
  </si>
  <si>
    <t>2*13,82</t>
  </si>
  <si>
    <t>začišťovací profily okenní</t>
  </si>
  <si>
    <t>13*(0,9+2*0,6)</t>
  </si>
  <si>
    <t>3*16*(1,25+2*1,5)</t>
  </si>
  <si>
    <t>2*(2,36*+2*2,35)</t>
  </si>
  <si>
    <t>2*(2,36+2*1,75)</t>
  </si>
  <si>
    <t>začišťovací profily s okapnicí do nadpraží a parapetní</t>
  </si>
  <si>
    <t>2*13*0,6</t>
  </si>
  <si>
    <t>2*3*16*1,5</t>
  </si>
  <si>
    <t>24</t>
  </si>
  <si>
    <t>59051486</t>
  </si>
  <si>
    <t>profil rohový PVC 15x15mm s výztužnou tkaninou š 100mm pro ETICS</t>
  </si>
  <si>
    <t>1277819913</t>
  </si>
  <si>
    <t>325,91*1,05 'Přepočtené koeficientem množství</t>
  </si>
  <si>
    <t>25</t>
  </si>
  <si>
    <t>59051476</t>
  </si>
  <si>
    <t>profil začišťovací PVC 9mm s výztužnou tkaninou pro ostění ETICS</t>
  </si>
  <si>
    <t>2027219028</t>
  </si>
  <si>
    <t>278,484*1,05 'Přepočtené koeficientem množství</t>
  </si>
  <si>
    <t>26</t>
  </si>
  <si>
    <t>59051510</t>
  </si>
  <si>
    <t>profil začišťovací s okapnicí PVC s výztužnou tkaninou pro nadpraží ETICS</t>
  </si>
  <si>
    <t>1459912118</t>
  </si>
  <si>
    <t>13*0,6</t>
  </si>
  <si>
    <t>3*16*1,5</t>
  </si>
  <si>
    <t>2*2,14</t>
  </si>
  <si>
    <t>2*2,35</t>
  </si>
  <si>
    <t>2*1,75</t>
  </si>
  <si>
    <t>92,28*1,05 'Přepočtené koeficientem množství</t>
  </si>
  <si>
    <t>27</t>
  </si>
  <si>
    <t>59051512</t>
  </si>
  <si>
    <t>profil začišťovací s okapnicí PVC s výztužnou tkaninou pro parapet ETICS</t>
  </si>
  <si>
    <t>-1850482698</t>
  </si>
  <si>
    <t>28</t>
  </si>
  <si>
    <t>622335101</t>
  </si>
  <si>
    <t>Oprava cementové hladké omítky vnějších stěn v rozsahu do 10 %</t>
  </si>
  <si>
    <t>-1128614059</t>
  </si>
  <si>
    <t>Oprava cementové omítky vnějších ploch hladké stěn, v rozsahu opravované plochy do 10%</t>
  </si>
  <si>
    <t>https://podminky.urs.cz/item/CS_URS_2022_02/622335101</t>
  </si>
  <si>
    <t>29</t>
  </si>
  <si>
    <t>622541022</t>
  </si>
  <si>
    <t>Tenkovrstvá silikonsilikátová zatíraná omítka zrnitost 2,0 mm vnějších stěn</t>
  </si>
  <si>
    <t>1400577334</t>
  </si>
  <si>
    <t>Omítka tenkovrstvá silikonsilikátová vnějších ploch probarvená bez penetrace, zatíraná (škrábaná), tloušťky 2,0 mm stěn</t>
  </si>
  <si>
    <t>https://podminky.urs.cz/item/CS_URS_2022_02/622541022</t>
  </si>
  <si>
    <t>30</t>
  </si>
  <si>
    <t>622541032</t>
  </si>
  <si>
    <t>Tenkovrstvá silikonsilikátová zatíraná omítka zrnitost 3,0 mm vnějších stěn</t>
  </si>
  <si>
    <t>-560613698</t>
  </si>
  <si>
    <t>Omítka tenkovrstvá silikonsilikátová vnějších ploch probarvená bez penetrace, zatíraná (škrábaná), tloušťky 3,0 mm stěn</t>
  </si>
  <si>
    <t>https://podminky.urs.cz/item/CS_URS_2022_02/622541032</t>
  </si>
  <si>
    <t>31</t>
  </si>
  <si>
    <t>629991001</t>
  </si>
  <si>
    <t>Zakrytí podélných ploch fólií volně položenou</t>
  </si>
  <si>
    <t>1009589687</t>
  </si>
  <si>
    <t>Zakrytí vnějších ploch před znečištěním včetně pozdějšího odkrytí ploch podélných rovných (např. chodníků) fólií položenou volně</t>
  </si>
  <si>
    <t>https://podminky.urs.cz/item/CS_URS_2022_02/629991001</t>
  </si>
  <si>
    <t>2*2*33</t>
  </si>
  <si>
    <t>2*2*16</t>
  </si>
  <si>
    <t>629991011</t>
  </si>
  <si>
    <t>Zakrytí výplní otvorů a svislých ploch fólií přilepenou lepící páskou</t>
  </si>
  <si>
    <t>-1794502245</t>
  </si>
  <si>
    <t>Zakrytí vnějších ploch před znečištěním včetně pozdějšího odkrytí výplní otvorů a svislých ploch fólií přilepenou lepící páskou</t>
  </si>
  <si>
    <t>https://podminky.urs.cz/item/CS_URS_2022_02/629991011</t>
  </si>
  <si>
    <t>13*0,9*0,6</t>
  </si>
  <si>
    <t>3*16*1,25*1,5</t>
  </si>
  <si>
    <t>2*2,36*2,14</t>
  </si>
  <si>
    <t>2*2,36*2,35</t>
  </si>
  <si>
    <t>2*2,36*1,75</t>
  </si>
  <si>
    <t>33</t>
  </si>
  <si>
    <t>629995101</t>
  </si>
  <si>
    <t>Očištění vnějších ploch tlakovou vodou</t>
  </si>
  <si>
    <t>-121933044</t>
  </si>
  <si>
    <t>Očištění vnějších ploch tlakovou vodou omytím</t>
  </si>
  <si>
    <t>https://podminky.urs.cz/item/CS_URS_2022_02/629995101</t>
  </si>
  <si>
    <t>34</t>
  </si>
  <si>
    <t>63491111R</t>
  </si>
  <si>
    <t>Zaříznutí stávající nopové folie zároveň s terénem</t>
  </si>
  <si>
    <t>R-položka</t>
  </si>
  <si>
    <t>-741923838</t>
  </si>
  <si>
    <t>2*13</t>
  </si>
  <si>
    <t>2*30</t>
  </si>
  <si>
    <t>Ostatní konstrukce a práce, bourání</t>
  </si>
  <si>
    <t>35</t>
  </si>
  <si>
    <t>941111121</t>
  </si>
  <si>
    <t>Montáž lešení řadového trubkového lehkého s podlahami zatížení do 200 kg/m2 š od 0,9 do 1,2 m v do 10 m</t>
  </si>
  <si>
    <t>211858550</t>
  </si>
  <si>
    <t>Montáž lešení řadového trubkového lehkého pracovního s podlahami s provozním zatížením tř. 3 do 200 kg/m2 šířky tř. W09 od 0,9 do 1,2 m, výšky do 10 m</t>
  </si>
  <si>
    <t>https://podminky.urs.cz/item/CS_URS_2022_02/941111121</t>
  </si>
  <si>
    <t>2*33*10</t>
  </si>
  <si>
    <t>2*16*10</t>
  </si>
  <si>
    <t>36</t>
  </si>
  <si>
    <t>941111221</t>
  </si>
  <si>
    <t>Příplatek k lešení řadovému trubkovému lehkému s podlahami š 1,2 m v 10 m za první a ZKD den použití</t>
  </si>
  <si>
    <t>837847761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</si>
  <si>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</si>
  <si>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https://podminky.urs.cz/item/CS_URS_2022_02/941111221</t>
  </si>
  <si>
    <t>980*60</t>
  </si>
  <si>
    <t>37</t>
  </si>
  <si>
    <t>941111821</t>
  </si>
  <si>
    <t>Demontáž lešení řadového trubkového lehkého s podlahami zatížení do 200 kg/m2 š od 0,9 do 1,2 m v do 10 m</t>
  </si>
  <si>
    <t>1287330043</t>
  </si>
  <si>
    <t>Demontáž lešení řadového trubkového lehkého pracovního s podlahami s provozním zatížením tř. 3 do 200 kg/m2 šířky tř. W09 od 0,9 do 1,2 m, výšky do 10 m</t>
  </si>
  <si>
    <t>https://podminky.urs.cz/item/CS_URS_2022_02/941111821</t>
  </si>
  <si>
    <t>38</t>
  </si>
  <si>
    <t>944511111</t>
  </si>
  <si>
    <t>Montáž ochranné sítě z textilie z umělých vláken</t>
  </si>
  <si>
    <t>-565046379</t>
  </si>
  <si>
    <t>Montáž ochranné sítě zavěšené na konstrukci lešení z textilie z umělých vláken</t>
  </si>
  <si>
    <t>https://podminky.urs.cz/item/CS_URS_2022_02/944511111</t>
  </si>
  <si>
    <t>39</t>
  </si>
  <si>
    <t>944511211</t>
  </si>
  <si>
    <t>Příplatek k ochranné síti za první a ZKD den použití</t>
  </si>
  <si>
    <t>1879803125</t>
  </si>
  <si>
    <t>Montáž ochranné sítě Příplatek za první a každý další den použití sítě k ceně -1111</t>
  </si>
  <si>
    <t>https://podminky.urs.cz/item/CS_URS_2022_02/944511211</t>
  </si>
  <si>
    <t>40</t>
  </si>
  <si>
    <t>944511811</t>
  </si>
  <si>
    <t>Demontáž ochranné sítě z textilie z umělých vláken</t>
  </si>
  <si>
    <t>2044034927</t>
  </si>
  <si>
    <t>Demontáž ochranné sítě zavěšené na konstrukci lešení z textilie z umělých vláken</t>
  </si>
  <si>
    <t>https://podminky.urs.cz/item/CS_URS_2022_02/944511811</t>
  </si>
  <si>
    <t>41</t>
  </si>
  <si>
    <t>944711111</t>
  </si>
  <si>
    <t>Montáž záchytné stříšky š do 1,5 m</t>
  </si>
  <si>
    <t>45844358</t>
  </si>
  <si>
    <t>Montáž záchytné stříšky zřizované současně s lehkým nebo těžkým lešením, šířky do 1,5 m</t>
  </si>
  <si>
    <t>https://podminky.urs.cz/item/CS_URS_2022_02/944711111</t>
  </si>
  <si>
    <t>42</t>
  </si>
  <si>
    <t>944711211</t>
  </si>
  <si>
    <t>Příplatek k záchytné stříšce š přes do 1,5 m za první a ZKD den použití</t>
  </si>
  <si>
    <t>112088860</t>
  </si>
  <si>
    <t>Montáž záchytné stříšky Příplatek za první a každý další den použití záchytné stříšky k ceně -1111</t>
  </si>
  <si>
    <t>https://podminky.urs.cz/item/CS_URS_2022_02/944711211</t>
  </si>
  <si>
    <t>5*60</t>
  </si>
  <si>
    <t>43</t>
  </si>
  <si>
    <t>944711811</t>
  </si>
  <si>
    <t>Demontáž záchytné stříšky š přes do 1,5 m</t>
  </si>
  <si>
    <t>37845148</t>
  </si>
  <si>
    <t>Demontáž záchytné stříšky zřizované současně s lehkým nebo těžkým lešením, šířky do 1,5 m</t>
  </si>
  <si>
    <t>https://podminky.urs.cz/item/CS_URS_2022_02/944711811</t>
  </si>
  <si>
    <t>44</t>
  </si>
  <si>
    <t>978015321</t>
  </si>
  <si>
    <t>Otlučení (osekání) vnější vápenné nebo vápenocementové omítky stupně členitosti 1 a 2 v rozsahu do 10 %</t>
  </si>
  <si>
    <t>-1369338131</t>
  </si>
  <si>
    <t>Otlučení vápenných nebo vápenocementových omítek vnějších ploch s vyškrabáním spar a s očištěním zdiva stupně členitosti 1 a 2, v rozsahu do 10 %</t>
  </si>
  <si>
    <t>https://podminky.urs.cz/item/CS_URS_2022_02/978015321</t>
  </si>
  <si>
    <t>768,967</t>
  </si>
  <si>
    <t>45</t>
  </si>
  <si>
    <t>978015361</t>
  </si>
  <si>
    <t>Otlučení (osekání) vnější vápenné nebo vápenocementové omítky stupně členitosti 1 a 2 v rozsahu přes 40 do 50 %</t>
  </si>
  <si>
    <t>420191081</t>
  </si>
  <si>
    <t>Otlučení vápenných nebo vápenocementových omítek vnějších ploch s vyškrabáním spar a s očištěním zdiva stupně členitosti 1 a 2, v rozsahu přes 30 do 50 %</t>
  </si>
  <si>
    <t>https://podminky.urs.cz/item/CS_URS_2022_02/978015361</t>
  </si>
  <si>
    <t>podstřešní římsa</t>
  </si>
  <si>
    <t>997</t>
  </si>
  <si>
    <t>Přesun sutě</t>
  </si>
  <si>
    <t>46</t>
  </si>
  <si>
    <t>997013213</t>
  </si>
  <si>
    <t>Vnitrostaveništní doprava suti a vybouraných hmot pro budovy v přes 9 do 12 m ručně</t>
  </si>
  <si>
    <t>t</t>
  </si>
  <si>
    <t>1700349051</t>
  </si>
  <si>
    <t>Vnitrostaveništní doprava suti a vybouraných hmot vodorovně do 50 m svisle ručně pro budovy a haly výšky přes 9 do 12 m</t>
  </si>
  <si>
    <t>https://podminky.urs.cz/item/CS_URS_2022_02/997013213</t>
  </si>
  <si>
    <t>47</t>
  </si>
  <si>
    <t>997013501</t>
  </si>
  <si>
    <t>Odvoz suti a vybouraných hmot na skládku nebo meziskládku do 1 km se složením</t>
  </si>
  <si>
    <t>1391460347</t>
  </si>
  <si>
    <t>Odvoz suti a vybouraných hmot na skládku nebo meziskládku se složením, na vzdálenost do 1 km</t>
  </si>
  <si>
    <t>https://podminky.urs.cz/item/CS_URS_2022_02/997013501</t>
  </si>
  <si>
    <t>48</t>
  </si>
  <si>
    <t>997013509</t>
  </si>
  <si>
    <t>Příplatek k odvozu suti a vybouraných hmot na skládku ZKD 1 km přes 1 km</t>
  </si>
  <si>
    <t>450031958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</si>
  <si>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</si>
  <si>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</si>
  <si>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7,338*25</t>
  </si>
  <si>
    <t>49</t>
  </si>
  <si>
    <t>997013631</t>
  </si>
  <si>
    <t>Poplatek za uložení na skládce (skládkovné) stavebního odpadu směsného kód odpadu 17 09 04</t>
  </si>
  <si>
    <t>2079704797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</si>
  <si>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</si>
  <si>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</si>
  <si>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998</t>
  </si>
  <si>
    <t>Přesun hmot</t>
  </si>
  <si>
    <t>50</t>
  </si>
  <si>
    <t>998018002</t>
  </si>
  <si>
    <t>Přesun hmot ruční pro budovy v přes 6 do 12 m</t>
  </si>
  <si>
    <t>1775625813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</si>
  <si>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</si>
  <si>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https://podminky.urs.cz/item/CS_URS_2022_02/998018002</t>
  </si>
  <si>
    <t>PSV</t>
  </si>
  <si>
    <t>Práce a dodávky PSV</t>
  </si>
  <si>
    <t>713</t>
  </si>
  <si>
    <t>Izolace tepelné</t>
  </si>
  <si>
    <t>51</t>
  </si>
  <si>
    <t>713141131</t>
  </si>
  <si>
    <t>Montáž izolace tepelné střech plochých lepené za studena plně 1 vrstva rohoží, pásů, dílců, desek</t>
  </si>
  <si>
    <t>-1238529700</t>
  </si>
  <si>
    <t>Montáž tepelné izolace střech plochých rohožemi, pásy, deskami, dílci, bloky (izolační materiál ve specifikaci) přilepenými za studena zplna, jednovrstvá</t>
  </si>
  <si>
    <t>https://podminky.urs.cz/item/CS_URS_2022_02/713141131</t>
  </si>
  <si>
    <t>52</t>
  </si>
  <si>
    <t>-281925144</t>
  </si>
  <si>
    <t>4*1,02 'Přepočtené koeficientem množství</t>
  </si>
  <si>
    <t>53</t>
  </si>
  <si>
    <t>998713102</t>
  </si>
  <si>
    <t>Přesun hmot tonážní pro izolace tepelné v objektech v přes 6 do 12 m</t>
  </si>
  <si>
    <t>939582398</t>
  </si>
  <si>
    <t>Přesun hmot pro izolace tepelné stanovený z hmotnosti přesunovaného materiálu vodorovná dopravní vzdálenost do 50 m v objektech výšky přes 6 m do 12 m</t>
  </si>
  <si>
    <t>https://podminky.urs.cz/item/CS_URS_2022_02/998713102</t>
  </si>
  <si>
    <t>54</t>
  </si>
  <si>
    <t>998713181</t>
  </si>
  <si>
    <t>Příplatek k přesunu hmot tonážní 713 prováděný bez použití mechanizace</t>
  </si>
  <si>
    <t>-702480583</t>
  </si>
  <si>
    <t>Přesun hmot pro izolace tepelné stanovený z hmotnosti přesunovaného materiálu Příplatek k cenám za přesun prováděný bez použití mechanizace pro jakoukoliv výšku objektu</t>
  </si>
  <si>
    <t>https://podminky.urs.cz/item/CS_URS_2022_02/998713181</t>
  </si>
  <si>
    <t>741</t>
  </si>
  <si>
    <t>Elektroinstalace - silnoproud</t>
  </si>
  <si>
    <t>55</t>
  </si>
  <si>
    <t>74137003R</t>
  </si>
  <si>
    <t>Montáž svítidlo žárovkové nástěnné přisazené 1 zdroj se sklem včetně úpravy připojení</t>
  </si>
  <si>
    <t>kus</t>
  </si>
  <si>
    <t>78648668</t>
  </si>
  <si>
    <t>Montáž svítidel žárovkových se zapojením vodičů nástěnných přisazených 1 zdroj se sklem včetně úpravy připojení</t>
  </si>
  <si>
    <t>56</t>
  </si>
  <si>
    <t>741375861</t>
  </si>
  <si>
    <t>Demontáž svítidla průmyslového se standardní paticí nebo int. zdrojem LED přisazeného do 0,09 m2 se zachováním funkčnosti</t>
  </si>
  <si>
    <t>-1324766639</t>
  </si>
  <si>
    <t>Demontáž svítidel se zachováním funkčnosti průmyslových se standardní paticí (E27, T5, GU10) nebo integrovaným zdrojem LED přisazených, ploše do 0,09 m2</t>
  </si>
  <si>
    <t>https://podminky.urs.cz/item/CS_URS_2022_02/741375861</t>
  </si>
  <si>
    <t>57</t>
  </si>
  <si>
    <t>741420001</t>
  </si>
  <si>
    <t>Montáž drát nebo lano hromosvodné svodové D do 10 mm s podpěrou</t>
  </si>
  <si>
    <t>-1583947873</t>
  </si>
  <si>
    <t>Montáž hromosvodného vedení svodových drátů nebo lan s podpěrami, Ø do 10 mm</t>
  </si>
  <si>
    <t>https://podminky.urs.cz/item/CS_URS_2022_02/741420001</t>
  </si>
  <si>
    <t>58</t>
  </si>
  <si>
    <t>35442141</t>
  </si>
  <si>
    <t>drát D 8mm AlMgSi polotvrdý</t>
  </si>
  <si>
    <t>kg</t>
  </si>
  <si>
    <t>456598744</t>
  </si>
  <si>
    <t>60*0,135*1,1</t>
  </si>
  <si>
    <t>59</t>
  </si>
  <si>
    <t>35441675R</t>
  </si>
  <si>
    <t>podpěra vedení hromosvodu nerez</t>
  </si>
  <si>
    <t>588126181</t>
  </si>
  <si>
    <t>60</t>
  </si>
  <si>
    <t>741420021</t>
  </si>
  <si>
    <t>Montáž svorka hromosvodná se 2 šrouby</t>
  </si>
  <si>
    <t>-683483599</t>
  </si>
  <si>
    <t>Montáž hromosvodného vedení svorek se 2 šrouby</t>
  </si>
  <si>
    <t>https://podminky.urs.cz/item/CS_URS_2022_02/741420021</t>
  </si>
  <si>
    <t>61</t>
  </si>
  <si>
    <t>35441885</t>
  </si>
  <si>
    <t>svorka spojovací pro lano D 8-10mm</t>
  </si>
  <si>
    <t>2103674552</t>
  </si>
  <si>
    <t>62</t>
  </si>
  <si>
    <t>741420051</t>
  </si>
  <si>
    <t>Montáž vedení hromosvodné-úhelník nebo trubka s držáky do zdiva</t>
  </si>
  <si>
    <t>-1905301468</t>
  </si>
  <si>
    <t>Montáž hromosvodného vedení ochranných prvků úhelníků nebo trubek s držáky do zdiva</t>
  </si>
  <si>
    <t>https://podminky.urs.cz/item/CS_URS_2022_02/741420051</t>
  </si>
  <si>
    <t>63</t>
  </si>
  <si>
    <t>35441830</t>
  </si>
  <si>
    <t>úhelník ochranný na ochranu svodu - 1700mm, FeZn</t>
  </si>
  <si>
    <t>2111164009</t>
  </si>
  <si>
    <t>64</t>
  </si>
  <si>
    <t>741420083</t>
  </si>
  <si>
    <t>Montáž vedení hromosvodné-štítek k označení svodu</t>
  </si>
  <si>
    <t>956432555</t>
  </si>
  <si>
    <t>Montáž hromosvodného vedení doplňků štítků k označení svodů</t>
  </si>
  <si>
    <t>https://podminky.urs.cz/item/CS_URS_2022_02/741420083</t>
  </si>
  <si>
    <t>65</t>
  </si>
  <si>
    <t>35442110</t>
  </si>
  <si>
    <t>štítek plastový - čísla svodů</t>
  </si>
  <si>
    <t>-1532391906</t>
  </si>
  <si>
    <t>66</t>
  </si>
  <si>
    <t>741421811</t>
  </si>
  <si>
    <t>Demontáž drátu nebo lana svodového vedení D do 8 mm kolmý svod</t>
  </si>
  <si>
    <t>1954040681</t>
  </si>
  <si>
    <t>Demontáž hromosvodného vedení bez zachování funkčnosti svodových drátů nebo lan kolmého svodu, průměru do 8 mm</t>
  </si>
  <si>
    <t>https://podminky.urs.cz/item/CS_URS_2022_02/741421811</t>
  </si>
  <si>
    <t>3*2*10</t>
  </si>
  <si>
    <t>67</t>
  </si>
  <si>
    <t>741421843</t>
  </si>
  <si>
    <t>Demontáž svorky šroubové hromosvodné se 2 šrouby</t>
  </si>
  <si>
    <t>-1437095398</t>
  </si>
  <si>
    <t>Demontáž hromosvodného vedení bez zachování funkčnosti svorek šroubových se 2 šrouby</t>
  </si>
  <si>
    <t>https://podminky.urs.cz/item/CS_URS_2022_02/741421843</t>
  </si>
  <si>
    <t>68</t>
  </si>
  <si>
    <t>741421863</t>
  </si>
  <si>
    <t>Demontáž vedení hromosvodné-podpěra svislého vedení zazděného</t>
  </si>
  <si>
    <t>-1676562500</t>
  </si>
  <si>
    <t>Demontáž hromosvodného vedení podpěr svislého vedení zazděného</t>
  </si>
  <si>
    <t>https://podminky.urs.cz/item/CS_URS_2022_02/741421863</t>
  </si>
  <si>
    <t>3*2*8</t>
  </si>
  <si>
    <t>69</t>
  </si>
  <si>
    <t>741421871</t>
  </si>
  <si>
    <t>Demontáž vedení hromosvodné-ochranného úhelníku délky do 1,4 m</t>
  </si>
  <si>
    <t>1264056682</t>
  </si>
  <si>
    <t>Demontáž hromosvodného vedení doplňků ochranných úhelníků, délky do 1,4 m</t>
  </si>
  <si>
    <t>https://podminky.urs.cz/item/CS_URS_2022_02/741421871</t>
  </si>
  <si>
    <t>70</t>
  </si>
  <si>
    <t>741810001</t>
  </si>
  <si>
    <t>Celková prohlídka elektrického rozvodu a zařízení do 100 000,- Kč</t>
  </si>
  <si>
    <t>1668263493</t>
  </si>
  <si>
    <t>Zkoušky a prohlídky elektrických rozvodů a zařízení celková prohlídka a vyhotovení revizní zprávy pro objem montážních prací do 100 tis. Kč</t>
  </si>
  <si>
    <t>https://podminky.urs.cz/item/CS_URS_2022_02/741810001</t>
  </si>
  <si>
    <t>revize elektroinstalace a hromosvodu</t>
  </si>
  <si>
    <t>71</t>
  </si>
  <si>
    <t>741820001</t>
  </si>
  <si>
    <t>Měření zemních odporů zemniče</t>
  </si>
  <si>
    <t>1274031876</t>
  </si>
  <si>
    <t>https://podminky.urs.cz/item/CS_URS_2022_02/741820001</t>
  </si>
  <si>
    <t>72</t>
  </si>
  <si>
    <t>998741102</t>
  </si>
  <si>
    <t>Přesun hmot tonážní pro silnoproud v objektech v přes 6 do 12 m</t>
  </si>
  <si>
    <t>1211327288</t>
  </si>
  <si>
    <t>Přesun hmot pro silnoproud stanovený z hmotnosti přesunovaného materiálu vodorovná dopravní vzdálenost do 50 m v objektech výšky přes 6 do 12 m</t>
  </si>
  <si>
    <t>https://podminky.urs.cz/item/CS_URS_2022_02/998741102</t>
  </si>
  <si>
    <t>73</t>
  </si>
  <si>
    <t>998741181</t>
  </si>
  <si>
    <t>Příplatek k přesunu hmot tonážní 741 prováděný bez použití mechanizace</t>
  </si>
  <si>
    <t>1507537926</t>
  </si>
  <si>
    <t>Přesun hmot pro silnoproud stanovený z hmotnosti přesunovaného materiálu Příplatek k ceně za přesun prováděný bez použití mechanizace pro jakoukoliv výšku objektu</t>
  </si>
  <si>
    <t>https://podminky.urs.cz/item/CS_URS_2022_02/998741181</t>
  </si>
  <si>
    <t>742</t>
  </si>
  <si>
    <t>Elektroinstalace - slaboproud</t>
  </si>
  <si>
    <t>74</t>
  </si>
  <si>
    <t>742310002</t>
  </si>
  <si>
    <t>Montáž komunikačního tabla k domácímu telefonu</t>
  </si>
  <si>
    <t>1702377412</t>
  </si>
  <si>
    <t>Montáž domovního telefonu komunikačního tabla</t>
  </si>
  <si>
    <t>https://podminky.urs.cz/item/CS_URS_2022_02/742310002</t>
  </si>
  <si>
    <t>75</t>
  </si>
  <si>
    <t>742310802</t>
  </si>
  <si>
    <t>Demontáž komunikačního tabla k domácímu telefonu</t>
  </si>
  <si>
    <t>-712096925</t>
  </si>
  <si>
    <t>Demontáž domovního telefonu komunikačního tabla</t>
  </si>
  <si>
    <t>https://podminky.urs.cz/item/CS_URS_2022_02/742310802</t>
  </si>
  <si>
    <t>764</t>
  </si>
  <si>
    <t>Konstrukce klempířské</t>
  </si>
  <si>
    <t>76</t>
  </si>
  <si>
    <t>764001821</t>
  </si>
  <si>
    <t>Demontáž krytiny ze svitků nebo tabulí do suti</t>
  </si>
  <si>
    <t>-1596664895</t>
  </si>
  <si>
    <t>Demontáž klempířských konstrukcí krytiny ze svitků nebo tabulí do suti</t>
  </si>
  <si>
    <t>https://podminky.urs.cz/item/CS_URS_2022_02/764001821</t>
  </si>
  <si>
    <t>77</t>
  </si>
  <si>
    <t>764002851</t>
  </si>
  <si>
    <t>Demontáž oplechování parapetů do suti</t>
  </si>
  <si>
    <t>-401583384</t>
  </si>
  <si>
    <t>Demontáž klempířských konstrukcí oplechování parapetů do suti</t>
  </si>
  <si>
    <t>https://podminky.urs.cz/item/CS_URS_2022_02/764002851</t>
  </si>
  <si>
    <t>3*16*1,25</t>
  </si>
  <si>
    <t>2*2*2,36</t>
  </si>
  <si>
    <t>78</t>
  </si>
  <si>
    <t>764002861</t>
  </si>
  <si>
    <t>Demontáž oplechování říms a ozdobných prvků do suti</t>
  </si>
  <si>
    <t>-1222304524</t>
  </si>
  <si>
    <t>Demontáž klempířských konstrukcí oplechování říms do suti</t>
  </si>
  <si>
    <t>https://podminky.urs.cz/item/CS_URS_2022_02/764002861</t>
  </si>
  <si>
    <t>demontáž oplechování zateplení 1.PP</t>
  </si>
  <si>
    <t>2*29,8</t>
  </si>
  <si>
    <t>2*12,8</t>
  </si>
  <si>
    <t>-2*2,36</t>
  </si>
  <si>
    <t>79</t>
  </si>
  <si>
    <t>764004803</t>
  </si>
  <si>
    <t>Demontáž podokapního žlabu k dalšímu použití</t>
  </si>
  <si>
    <t>-1321248921</t>
  </si>
  <si>
    <t>Demontáž klempířských konstrukcí žlabu podokapního k dalšímu použití</t>
  </si>
  <si>
    <t>https://podminky.urs.cz/item/CS_URS_2022_02/764004803</t>
  </si>
  <si>
    <t>2*14</t>
  </si>
  <si>
    <t>2*31</t>
  </si>
  <si>
    <t>80</t>
  </si>
  <si>
    <t>764004863</t>
  </si>
  <si>
    <t>Demontáž svodu k dalšímu použití</t>
  </si>
  <si>
    <t>2137785476</t>
  </si>
  <si>
    <t>Demontáž klempířských konstrukcí svodu k dalšímu použití</t>
  </si>
  <si>
    <t>https://podminky.urs.cz/item/CS_URS_2022_02/764004863</t>
  </si>
  <si>
    <t>81</t>
  </si>
  <si>
    <t>764111671</t>
  </si>
  <si>
    <t>Krytina železobetonových desek z Pz plechu s povrchovou úpravou</t>
  </si>
  <si>
    <t>792738303</t>
  </si>
  <si>
    <t>Krytina ze svitků, ze šablon nebo taškových tabulí z pozinkovaného plechu s povrchovou úpravou s úpravou u okapů, prostupů a výčnělků desek železobetonových (vstupní stříška)</t>
  </si>
  <si>
    <t>https://podminky.urs.cz/item/CS_URS_2022_02/764111671</t>
  </si>
  <si>
    <t>82</t>
  </si>
  <si>
    <t>764111691</t>
  </si>
  <si>
    <t>Příplatek k cenám krytiny z Pz plechu s povrchovou úpravou za těsnění drážek sklonu do 10°</t>
  </si>
  <si>
    <t>2075753521</t>
  </si>
  <si>
    <t>Krytina ze svitků, ze šablon nebo taškových tabulí z pozinkovaného plechu s povrchovou úpravou s úpravou u okapů, prostupů a výčnělků Příplatek k cenám za těsnění drážek ve sklonu do 10°</t>
  </si>
  <si>
    <t>https://podminky.urs.cz/item/CS_URS_2022_02/764111691</t>
  </si>
  <si>
    <t>83</t>
  </si>
  <si>
    <t>76422644R</t>
  </si>
  <si>
    <t>Oplechování parapetů rovných celoplošně lepené tažené z hliníkové slitiny Al MgSi 0,5 lakované rš 400 mm</t>
  </si>
  <si>
    <t>-1662464964</t>
  </si>
  <si>
    <t>13*0,9</t>
  </si>
  <si>
    <t>84</t>
  </si>
  <si>
    <t>76422646R</t>
  </si>
  <si>
    <t>Příplatek za koncovky oplechování parapetů rovných tažených Al MgSi rš do 400 mm</t>
  </si>
  <si>
    <t>720131581</t>
  </si>
  <si>
    <t>Oplechování parapetů tažených Al MgSi rovných celoplošně lepené, Příplatek k cenám za koncovky do rš 400 mm</t>
  </si>
  <si>
    <t>3*16*2</t>
  </si>
  <si>
    <t>2*2*2</t>
  </si>
  <si>
    <t>13*2</t>
  </si>
  <si>
    <t>85</t>
  </si>
  <si>
    <t>764501103</t>
  </si>
  <si>
    <t>Montáž žlabu podokapního půlkulatého</t>
  </si>
  <si>
    <t>828905465</t>
  </si>
  <si>
    <t>Montáž žlabu podokapního půlkruhového žlabu</t>
  </si>
  <si>
    <t>https://podminky.urs.cz/item/CS_URS_2022_02/764501103</t>
  </si>
  <si>
    <t>86</t>
  </si>
  <si>
    <t>764501107</t>
  </si>
  <si>
    <t>Montáž rohu nebo koutu pro podokapní půlkulatý žlab</t>
  </si>
  <si>
    <t>-719188145</t>
  </si>
  <si>
    <t>Montáž žlabu podokapního půlkruhového rohu</t>
  </si>
  <si>
    <t>https://podminky.urs.cz/item/CS_URS_2022_02/764501107</t>
  </si>
  <si>
    <t>87</t>
  </si>
  <si>
    <t>764501108</t>
  </si>
  <si>
    <t>Montáž kotlíku oválného (trychtýřového) pro podokapní žlab</t>
  </si>
  <si>
    <t>-829868699</t>
  </si>
  <si>
    <t>Montáž žlabu podokapního půlkruhového kotlíku</t>
  </si>
  <si>
    <t>https://podminky.urs.cz/item/CS_URS_2022_02/764501108</t>
  </si>
  <si>
    <t>88</t>
  </si>
  <si>
    <t>764508131</t>
  </si>
  <si>
    <t>Montáž kruhového svodu</t>
  </si>
  <si>
    <t>1870119034</t>
  </si>
  <si>
    <t>Montáž svodu kruhového, průměru svodu</t>
  </si>
  <si>
    <t>https://podminky.urs.cz/item/CS_URS_2022_02/764508131</t>
  </si>
  <si>
    <t>89</t>
  </si>
  <si>
    <t>764508132</t>
  </si>
  <si>
    <t>Montáž objímky kruhového svodu</t>
  </si>
  <si>
    <t>-126200244</t>
  </si>
  <si>
    <t>Montáž svodu kruhového, průměru objímek</t>
  </si>
  <si>
    <t>https://podminky.urs.cz/item/CS_URS_2022_02/764508132</t>
  </si>
  <si>
    <t>90</t>
  </si>
  <si>
    <t>55350143R</t>
  </si>
  <si>
    <t>objímka roury včetně šroubovacího trnu Pz barvený 100mm</t>
  </si>
  <si>
    <t>-320547116</t>
  </si>
  <si>
    <t>91</t>
  </si>
  <si>
    <t>764508134</t>
  </si>
  <si>
    <t>Montáž horního dvojitého kolena kruhového svodu</t>
  </si>
  <si>
    <t>-511198095</t>
  </si>
  <si>
    <t>Montáž svodu kruhového, průměru kolen horních dvojitých</t>
  </si>
  <si>
    <t>https://podminky.urs.cz/item/CS_URS_2022_02/764508134</t>
  </si>
  <si>
    <t>92</t>
  </si>
  <si>
    <t>764508136</t>
  </si>
  <si>
    <t>Montáž odskoku kruhového svodu</t>
  </si>
  <si>
    <t>1387716795</t>
  </si>
  <si>
    <t>Montáž svodu kruhového, průměru odskoků</t>
  </si>
  <si>
    <t>https://podminky.urs.cz/item/CS_URS_2022_02/764508136</t>
  </si>
  <si>
    <t>93</t>
  </si>
  <si>
    <t>55349485R</t>
  </si>
  <si>
    <t>odskok soklový pro kruhový svod TiZn „leskle válcovaný“ D 120mm</t>
  </si>
  <si>
    <t>1872942892</t>
  </si>
  <si>
    <t>94</t>
  </si>
  <si>
    <t>998764102</t>
  </si>
  <si>
    <t>Přesun hmot tonážní pro konstrukce klempířské v objektech v přes 6 do 12 m</t>
  </si>
  <si>
    <t>-329813223</t>
  </si>
  <si>
    <t>Přesun hmot pro konstrukce klempířské stanovený z hmotnosti přesunovaného materiálu vodorovná dopravní vzdálenost do 50 m v objektech výšky přes 6 do 12 m</t>
  </si>
  <si>
    <t>https://podminky.urs.cz/item/CS_URS_2022_02/998764102</t>
  </si>
  <si>
    <t>95</t>
  </si>
  <si>
    <t>998764181</t>
  </si>
  <si>
    <t>Příplatek k přesunu hmot tonážní 764 prováděný bez použití mechanizace</t>
  </si>
  <si>
    <t>1038137755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</si>
  <si>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</si>
  <si>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https://podminky.urs.cz/item/CS_URS_2022_02/998764181</t>
  </si>
  <si>
    <t>765</t>
  </si>
  <si>
    <t>Krytina skládaná</t>
  </si>
  <si>
    <t>96</t>
  </si>
  <si>
    <t>76519100R</t>
  </si>
  <si>
    <t>Montáž difuzně propustné fólie kladené ve sklonu do 20° lepením na bednění nebo izolaci</t>
  </si>
  <si>
    <t>1258148286</t>
  </si>
  <si>
    <t>Montáž difuzně propustné fólie kladené ve sklonu do 20° lepením na bednění nebo tepelnou izolaci</t>
  </si>
  <si>
    <t>97</t>
  </si>
  <si>
    <t>28329043</t>
  </si>
  <si>
    <t>fólie difuzně propustné s nakašírovanou strukturovanou rohoží pod hladkou plechovou krytinu se samolepící páskou v podélném přesahu</t>
  </si>
  <si>
    <t>1382802751</t>
  </si>
  <si>
    <t>98</t>
  </si>
  <si>
    <t>998765101</t>
  </si>
  <si>
    <t>Přesun hmot tonážní pro krytiny skládané v objektech v do 6 m</t>
  </si>
  <si>
    <t>-788841145</t>
  </si>
  <si>
    <t>Přesun hmot pro krytiny skládané stanovený z hmotnosti přesunovaného materiálu vodorovná dopravní vzdálenost do 50 m na objektech výšky do 6 m</t>
  </si>
  <si>
    <t>https://podminky.urs.cz/item/CS_URS_2022_02/998765101</t>
  </si>
  <si>
    <t>99</t>
  </si>
  <si>
    <t>998765181</t>
  </si>
  <si>
    <t>Příplatek k přesunu hmot tonážní 765 prováděný bez použití mechanizace</t>
  </si>
  <si>
    <t>-1079425638</t>
  </si>
  <si>
    <t>Přesun hmot pro krytiny skládané stanovený z hmotnosti přesunovaného materiálu Příplatek k cenám za přesun prováděný bez použití mechanizace pro jakoukoliv výšku objektu</t>
  </si>
  <si>
    <t>https://podminky.urs.cz/item/CS_URS_2022_02/998765181</t>
  </si>
  <si>
    <t>767</t>
  </si>
  <si>
    <t>Konstrukce zámečnické</t>
  </si>
  <si>
    <t>100</t>
  </si>
  <si>
    <t>767161833</t>
  </si>
  <si>
    <t>Demontáž zábradlí rovného nerozebíratelného hmotnosti 1 m zábradlí do 20 kg k dalšímu použítí</t>
  </si>
  <si>
    <t>-710886122</t>
  </si>
  <si>
    <t>Demontáž zábradlí k dalšímu použití rovného nerozebíratelný spoj hmotnosti 1 m zábradlí do 20 kg</t>
  </si>
  <si>
    <t>https://podminky.urs.cz/item/CS_URS_2022_02/767161833</t>
  </si>
  <si>
    <t>2*2,5</t>
  </si>
  <si>
    <t>101</t>
  </si>
  <si>
    <t>76716310R</t>
  </si>
  <si>
    <t>Úprava a zpětná montáž přímého kovového zábradlí z dílců do zdiva nebo lehčeného betonu v rovině</t>
  </si>
  <si>
    <t>1245525212</t>
  </si>
  <si>
    <t>Úprava a zpětná montáž kompletního kovového zábradlí přímého z dílců v rovině (na rovné ploše) kotveného do zdiva nebo lehčeného betonu</t>
  </si>
  <si>
    <t>úprava a zpětná montáž zábradlí</t>
  </si>
  <si>
    <t>102</t>
  </si>
  <si>
    <t>767661811</t>
  </si>
  <si>
    <t>Demontáž mříží pevných nebo otevíravých</t>
  </si>
  <si>
    <t>2120533203</t>
  </si>
  <si>
    <t>https://podminky.urs.cz/item/CS_URS_2022_02/767661811</t>
  </si>
  <si>
    <t>8*1,5*1,75</t>
  </si>
  <si>
    <t>103</t>
  </si>
  <si>
    <t>767810811</t>
  </si>
  <si>
    <t>Demontáž mřížek větracích ocelových čtyřhranných nebo kruhových</t>
  </si>
  <si>
    <t>1758235656</t>
  </si>
  <si>
    <t>Demontáž větracích mřížek ocelových čtyřhranných neho kruhových</t>
  </si>
  <si>
    <t>https://podminky.urs.cz/item/CS_URS_2022_02/767810811</t>
  </si>
  <si>
    <t>104</t>
  </si>
  <si>
    <t>767821112</t>
  </si>
  <si>
    <t>Montáž poštovní schránky zavěšené</t>
  </si>
  <si>
    <t>-434612519</t>
  </si>
  <si>
    <t>Montáž poštovních schránek samostatných zavěšených</t>
  </si>
  <si>
    <t>https://podminky.urs.cz/item/CS_URS_2022_02/767821112</t>
  </si>
  <si>
    <t>zpětná montáž poštovních schránek</t>
  </si>
  <si>
    <t>105</t>
  </si>
  <si>
    <t>767821812</t>
  </si>
  <si>
    <t>Demontáž poštovní schránky zavěšené</t>
  </si>
  <si>
    <t>-165478081</t>
  </si>
  <si>
    <t>Demontáž poštovních schránek samostatných zavěšených</t>
  </si>
  <si>
    <t>https://podminky.urs.cz/item/CS_URS_2022_02/767821812</t>
  </si>
  <si>
    <t>106</t>
  </si>
  <si>
    <t>76799680R</t>
  </si>
  <si>
    <t>Demontáž a zpětná montáž atypických zámečnických konstrukcí</t>
  </si>
  <si>
    <t>soubor</t>
  </si>
  <si>
    <t>-1011511760</t>
  </si>
  <si>
    <t>Demontáž a zpětná montáž ostatních zámečnických konstrukcí</t>
  </si>
  <si>
    <t>107</t>
  </si>
  <si>
    <t>998767102</t>
  </si>
  <si>
    <t>Přesun hmot tonážní pro zámečnické konstrukce v objektech v přes 6 do 12 m</t>
  </si>
  <si>
    <t>-838840276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</si>
  <si>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</si>
  <si>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</si>
  <si>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108</t>
  </si>
  <si>
    <t>998767181</t>
  </si>
  <si>
    <t>Příplatek k přesunu hmot tonážní 767 prováděný bez použití mechanizace</t>
  </si>
  <si>
    <t>1333285817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</si>
  <si>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</si>
  <si>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https://podminky.urs.cz/item/CS_URS_2022_02/998767181</t>
  </si>
  <si>
    <t>783</t>
  </si>
  <si>
    <t>Dokončovací práce - nátěry</t>
  </si>
  <si>
    <t>109</t>
  </si>
  <si>
    <t>783301303</t>
  </si>
  <si>
    <t>Bezoplachové odrezivění zámečnických konstrukcí</t>
  </si>
  <si>
    <t>-232399752</t>
  </si>
  <si>
    <t>Příprava podkladu zámečnických konstrukcí před provedením nátěru odrezivění odrezovačem bezoplachovým</t>
  </si>
  <si>
    <t>https://podminky.urs.cz/item/CS_URS_2022_02/783301303</t>
  </si>
  <si>
    <t>zábradlí</t>
  </si>
  <si>
    <t>110</t>
  </si>
  <si>
    <t>783306801</t>
  </si>
  <si>
    <t>Odstranění nátěru ze zámečnických konstrukcí obroušením</t>
  </si>
  <si>
    <t>769005369</t>
  </si>
  <si>
    <t>Odstranění nátěrů ze zámečnických konstrukcí obroušením</t>
  </si>
  <si>
    <t>https://podminky.urs.cz/item/CS_URS_2022_02/783306801</t>
  </si>
  <si>
    <t>111</t>
  </si>
  <si>
    <t>783314203</t>
  </si>
  <si>
    <t>Základní antikorozní jednonásobný syntetický samozákladující nátěr zámečnických konstrukcí</t>
  </si>
  <si>
    <t>-1394828059</t>
  </si>
  <si>
    <t>Základní antikorozní nátěr zámečnických konstrukcí jednonásobný syntetický samozákladující</t>
  </si>
  <si>
    <t>https://podminky.urs.cz/item/CS_URS_2022_02/783314203</t>
  </si>
  <si>
    <t>112</t>
  </si>
  <si>
    <t>783315101</t>
  </si>
  <si>
    <t>Mezinátěr jednonásobný syntetický standardní zámečnických konstrukcí</t>
  </si>
  <si>
    <t>-151003346</t>
  </si>
  <si>
    <t>Mezinátěr zámečnických konstrukcí jednonásobný syntetický standardní</t>
  </si>
  <si>
    <t>https://podminky.urs.cz/item/CS_URS_2022_02/783315101</t>
  </si>
  <si>
    <t>113</t>
  </si>
  <si>
    <t>783317101</t>
  </si>
  <si>
    <t>Krycí jednonásobný syntetický standardní nátěr zámečnických konstrukcí</t>
  </si>
  <si>
    <t>-1861846642</t>
  </si>
  <si>
    <t>Krycí nátěr (email) zámečnických konstrukcí jednonásobný syntetický standardní</t>
  </si>
  <si>
    <t>https://podminky.urs.cz/item/CS_URS_2022_02/783317101</t>
  </si>
  <si>
    <t>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</si>
  <si>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</si>
  <si>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</si>
  <si>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</si>
  <si>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</si>
  <si>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</si>
  <si>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</si>
  <si>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</si>
  <si>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</si>
  <si>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</si>
  <si>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</si>
  <si>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</si>
  <si>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</si>
  <si>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</si>
  <si>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</si>
  <si>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</si>
  <si>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557414598</t>
  </si>
  <si>
    <t>https://podminky.urs.cz/item/CS_URS_2022_02/013254000</t>
  </si>
  <si>
    <t>VRN3</t>
  </si>
  <si>
    <t>Zařízení staveniště</t>
  </si>
  <si>
    <t>030001000</t>
  </si>
  <si>
    <t>191281416</t>
  </si>
  <si>
    <t>https://podminky.urs.cz/item/CS_URS_2022_02/030001000</t>
  </si>
  <si>
    <t>034103000</t>
  </si>
  <si>
    <t>Oplocení staveniště</t>
  </si>
  <si>
    <t>496354317</t>
  </si>
  <si>
    <t>https://podminky.urs.cz/item/CS_URS_2022_02/034103000</t>
  </si>
  <si>
    <t>VRN4</t>
  </si>
  <si>
    <t>Inženýrská činnost</t>
  </si>
  <si>
    <t>043103000</t>
  </si>
  <si>
    <t>Zkoušky bez rozlišení</t>
  </si>
  <si>
    <t>1350304456</t>
  </si>
  <si>
    <t>https://podminky.urs.cz/item/CS_URS_2022_02/043103000</t>
  </si>
  <si>
    <t>provozní zkoušky technologií, např. domácí zvonek</t>
  </si>
  <si>
    <t>045203000</t>
  </si>
  <si>
    <t>Kompletační činnost</t>
  </si>
  <si>
    <t>-42501889</t>
  </si>
  <si>
    <t>https://podminky.urs.cz/item/CS_URS_2022_02/045203000</t>
  </si>
  <si>
    <t>045303000</t>
  </si>
  <si>
    <t>Koordinační činnost</t>
  </si>
  <si>
    <t>1930983192</t>
  </si>
  <si>
    <t>https://podminky.urs.cz/item/CS_URS_2022_02/045303000</t>
  </si>
  <si>
    <t>VRN5</t>
  </si>
  <si>
    <t>Finanční náklady</t>
  </si>
  <si>
    <t>053002000</t>
  </si>
  <si>
    <t>Poplatky</t>
  </si>
  <si>
    <t>46036188</t>
  </si>
  <si>
    <t>https://podminky.urs.cz/item/CS_URS_2022_02/053002000</t>
  </si>
  <si>
    <t>zábor veřejného prostranství</t>
  </si>
  <si>
    <t>VRN6</t>
  </si>
  <si>
    <t>Územní vlivy</t>
  </si>
  <si>
    <t>065002000</t>
  </si>
  <si>
    <t>Mimostaveništní doprava materiálů</t>
  </si>
  <si>
    <t>-265430572</t>
  </si>
  <si>
    <t>https://podminky.urs.cz/item/CS_URS_2022_02/065002000</t>
  </si>
  <si>
    <t>VRN7</t>
  </si>
  <si>
    <t>Provozní vlivy</t>
  </si>
  <si>
    <t>071103000</t>
  </si>
  <si>
    <t>Provoz investora</t>
  </si>
  <si>
    <t>106033641</t>
  </si>
  <si>
    <t>https://podminky.urs.cz/item/CS_URS_2022_02/071103000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</si>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</sst>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21131121" TargetMode="External" /><Relationship Id="rId2" Type="http://schemas.openxmlformats.org/officeDocument/2006/relationships/hyperlink" Target="https://podminky.urs.cz/item/CS_URS_2022_02/621142001" TargetMode="External" /><Relationship Id="rId3" Type="http://schemas.openxmlformats.org/officeDocument/2006/relationships/hyperlink" Target="https://podminky.urs.cz/item/CS_URS_2022_02/621151011" TargetMode="External" /><Relationship Id="rId4" Type="http://schemas.openxmlformats.org/officeDocument/2006/relationships/hyperlink" Target="https://podminky.urs.cz/item/CS_URS_2022_02/621221011" TargetMode="External" /><Relationship Id="rId5" Type="http://schemas.openxmlformats.org/officeDocument/2006/relationships/hyperlink" Target="https://podminky.urs.cz/item/CS_URS_2022_02/621251105" TargetMode="External" /><Relationship Id="rId6" Type="http://schemas.openxmlformats.org/officeDocument/2006/relationships/hyperlink" Target="https://podminky.urs.cz/item/CS_URS_2022_02/621541022" TargetMode="External" /><Relationship Id="rId7" Type="http://schemas.openxmlformats.org/officeDocument/2006/relationships/hyperlink" Target="https://podminky.urs.cz/item/CS_URS_2022_02/622211011" TargetMode="External" /><Relationship Id="rId8" Type="http://schemas.openxmlformats.org/officeDocument/2006/relationships/hyperlink" Target="https://podminky.urs.cz/item/CS_URS_2022_02/622211031" TargetMode="External" /><Relationship Id="rId9" Type="http://schemas.openxmlformats.org/officeDocument/2006/relationships/hyperlink" Target="https://podminky.urs.cz/item/CS_URS_2022_02/621335103" TargetMode="External" /><Relationship Id="rId10" Type="http://schemas.openxmlformats.org/officeDocument/2006/relationships/hyperlink" Target="https://podminky.urs.cz/item/CS_URS_2022_02/622131121" TargetMode="External" /><Relationship Id="rId11" Type="http://schemas.openxmlformats.org/officeDocument/2006/relationships/hyperlink" Target="https://podminky.urs.cz/item/CS_URS_2022_02/622142001" TargetMode="External" /><Relationship Id="rId12" Type="http://schemas.openxmlformats.org/officeDocument/2006/relationships/hyperlink" Target="https://podminky.urs.cz/item/CS_URS_2022_02/622151011" TargetMode="External" /><Relationship Id="rId13" Type="http://schemas.openxmlformats.org/officeDocument/2006/relationships/hyperlink" Target="https://podminky.urs.cz/item/CS_URS_2022_02/622221031" TargetMode="External" /><Relationship Id="rId14" Type="http://schemas.openxmlformats.org/officeDocument/2006/relationships/hyperlink" Target="https://podminky.urs.cz/item/CS_URS_2022_02/622232001" TargetMode="External" /><Relationship Id="rId15" Type="http://schemas.openxmlformats.org/officeDocument/2006/relationships/hyperlink" Target="https://podminky.urs.cz/item/CS_URS_2022_02/622251101" TargetMode="External" /><Relationship Id="rId16" Type="http://schemas.openxmlformats.org/officeDocument/2006/relationships/hyperlink" Target="https://podminky.urs.cz/item/CS_URS_2022_02/622252002" TargetMode="External" /><Relationship Id="rId17" Type="http://schemas.openxmlformats.org/officeDocument/2006/relationships/hyperlink" Target="https://podminky.urs.cz/item/CS_URS_2022_02/622335101" TargetMode="External" /><Relationship Id="rId18" Type="http://schemas.openxmlformats.org/officeDocument/2006/relationships/hyperlink" Target="https://podminky.urs.cz/item/CS_URS_2022_02/622541022" TargetMode="External" /><Relationship Id="rId19" Type="http://schemas.openxmlformats.org/officeDocument/2006/relationships/hyperlink" Target="https://podminky.urs.cz/item/CS_URS_2022_02/622541032" TargetMode="External" /><Relationship Id="rId20" Type="http://schemas.openxmlformats.org/officeDocument/2006/relationships/hyperlink" Target="https://podminky.urs.cz/item/CS_URS_2022_02/629991001" TargetMode="External" /><Relationship Id="rId21" Type="http://schemas.openxmlformats.org/officeDocument/2006/relationships/hyperlink" Target="https://podminky.urs.cz/item/CS_URS_2022_02/629991011" TargetMode="External" /><Relationship Id="rId22" Type="http://schemas.openxmlformats.org/officeDocument/2006/relationships/hyperlink" Target="https://podminky.urs.cz/item/CS_URS_2022_02/629995101" TargetMode="External" /><Relationship Id="rId23" Type="http://schemas.openxmlformats.org/officeDocument/2006/relationships/hyperlink" Target="https://podminky.urs.cz/item/CS_URS_2022_02/941111121" TargetMode="External" /><Relationship Id="rId24" Type="http://schemas.openxmlformats.org/officeDocument/2006/relationships/hyperlink" Target="https://podminky.urs.cz/item/CS_URS_2022_02/941111221" TargetMode="External" /><Relationship Id="rId25" Type="http://schemas.openxmlformats.org/officeDocument/2006/relationships/hyperlink" Target="https://podminky.urs.cz/item/CS_URS_2022_02/941111821" TargetMode="External" /><Relationship Id="rId26" Type="http://schemas.openxmlformats.org/officeDocument/2006/relationships/hyperlink" Target="https://podminky.urs.cz/item/CS_URS_2022_02/944511111" TargetMode="External" /><Relationship Id="rId27" Type="http://schemas.openxmlformats.org/officeDocument/2006/relationships/hyperlink" Target="https://podminky.urs.cz/item/CS_URS_2022_02/944511211" TargetMode="External" /><Relationship Id="rId28" Type="http://schemas.openxmlformats.org/officeDocument/2006/relationships/hyperlink" Target="https://podminky.urs.cz/item/CS_URS_2022_02/944511811" TargetMode="External" /><Relationship Id="rId29" Type="http://schemas.openxmlformats.org/officeDocument/2006/relationships/hyperlink" Target="https://podminky.urs.cz/item/CS_URS_2022_02/944711111" TargetMode="External" /><Relationship Id="rId30" Type="http://schemas.openxmlformats.org/officeDocument/2006/relationships/hyperlink" Target="https://podminky.urs.cz/item/CS_URS_2022_02/944711211" TargetMode="External" /><Relationship Id="rId31" Type="http://schemas.openxmlformats.org/officeDocument/2006/relationships/hyperlink" Target="https://podminky.urs.cz/item/CS_URS_2022_02/944711811" TargetMode="External" /><Relationship Id="rId32" Type="http://schemas.openxmlformats.org/officeDocument/2006/relationships/hyperlink" Target="https://podminky.urs.cz/item/CS_URS_2022_02/978015321" TargetMode="External" /><Relationship Id="rId33" Type="http://schemas.openxmlformats.org/officeDocument/2006/relationships/hyperlink" Target="https://podminky.urs.cz/item/CS_URS_2022_02/978015361" TargetMode="External" /><Relationship Id="rId34" Type="http://schemas.openxmlformats.org/officeDocument/2006/relationships/hyperlink" Target="https://podminky.urs.cz/item/CS_URS_2022_02/997013213" TargetMode="External" /><Relationship Id="rId35" Type="http://schemas.openxmlformats.org/officeDocument/2006/relationships/hyperlink" Target="https://podminky.urs.cz/item/CS_URS_2022_02/997013501" TargetMode="External" /><Relationship Id="rId36" Type="http://schemas.openxmlformats.org/officeDocument/2006/relationships/hyperlink" Target="https://podminky.urs.cz/item/CS_URS_2022_02/997013509" TargetMode="External" /><Relationship Id="rId37" Type="http://schemas.openxmlformats.org/officeDocument/2006/relationships/hyperlink" Target="https://podminky.urs.cz/item/CS_URS_2022_02/997013631" TargetMode="External" /><Relationship Id="rId38" Type="http://schemas.openxmlformats.org/officeDocument/2006/relationships/hyperlink" Target="https://podminky.urs.cz/item/CS_URS_2022_02/998018002" TargetMode="External" /><Relationship Id="rId39" Type="http://schemas.openxmlformats.org/officeDocument/2006/relationships/hyperlink" Target="https://podminky.urs.cz/item/CS_URS_2022_02/713141131" TargetMode="External" /><Relationship Id="rId40" Type="http://schemas.openxmlformats.org/officeDocument/2006/relationships/hyperlink" Target="https://podminky.urs.cz/item/CS_URS_2022_02/998713102" TargetMode="External" /><Relationship Id="rId41" Type="http://schemas.openxmlformats.org/officeDocument/2006/relationships/hyperlink" Target="https://podminky.urs.cz/item/CS_URS_2022_02/998713181" TargetMode="External" /><Relationship Id="rId42" Type="http://schemas.openxmlformats.org/officeDocument/2006/relationships/hyperlink" Target="https://podminky.urs.cz/item/CS_URS_2022_02/741375861" TargetMode="External" /><Relationship Id="rId43" Type="http://schemas.openxmlformats.org/officeDocument/2006/relationships/hyperlink" Target="https://podminky.urs.cz/item/CS_URS_2022_02/741420001" TargetMode="External" /><Relationship Id="rId44" Type="http://schemas.openxmlformats.org/officeDocument/2006/relationships/hyperlink" Target="https://podminky.urs.cz/item/CS_URS_2022_02/741420021" TargetMode="External" /><Relationship Id="rId45" Type="http://schemas.openxmlformats.org/officeDocument/2006/relationships/hyperlink" Target="https://podminky.urs.cz/item/CS_URS_2022_02/741420051" TargetMode="External" /><Relationship Id="rId46" Type="http://schemas.openxmlformats.org/officeDocument/2006/relationships/hyperlink" Target="https://podminky.urs.cz/item/CS_URS_2022_02/741420083" TargetMode="External" /><Relationship Id="rId47" Type="http://schemas.openxmlformats.org/officeDocument/2006/relationships/hyperlink" Target="https://podminky.urs.cz/item/CS_URS_2022_02/741421811" TargetMode="External" /><Relationship Id="rId48" Type="http://schemas.openxmlformats.org/officeDocument/2006/relationships/hyperlink" Target="https://podminky.urs.cz/item/CS_URS_2022_02/741421843" TargetMode="External" /><Relationship Id="rId49" Type="http://schemas.openxmlformats.org/officeDocument/2006/relationships/hyperlink" Target="https://podminky.urs.cz/item/CS_URS_2022_02/741421863" TargetMode="External" /><Relationship Id="rId50" Type="http://schemas.openxmlformats.org/officeDocument/2006/relationships/hyperlink" Target="https://podminky.urs.cz/item/CS_URS_2022_02/741421871" TargetMode="External" /><Relationship Id="rId51" Type="http://schemas.openxmlformats.org/officeDocument/2006/relationships/hyperlink" Target="https://podminky.urs.cz/item/CS_URS_2022_02/741810001" TargetMode="External" /><Relationship Id="rId52" Type="http://schemas.openxmlformats.org/officeDocument/2006/relationships/hyperlink" Target="https://podminky.urs.cz/item/CS_URS_2022_02/741820001" TargetMode="External" /><Relationship Id="rId53" Type="http://schemas.openxmlformats.org/officeDocument/2006/relationships/hyperlink" Target="https://podminky.urs.cz/item/CS_URS_2022_02/998741102" TargetMode="External" /><Relationship Id="rId54" Type="http://schemas.openxmlformats.org/officeDocument/2006/relationships/hyperlink" Target="https://podminky.urs.cz/item/CS_URS_2022_02/998741181" TargetMode="External" /><Relationship Id="rId55" Type="http://schemas.openxmlformats.org/officeDocument/2006/relationships/hyperlink" Target="https://podminky.urs.cz/item/CS_URS_2022_02/742310002" TargetMode="External" /><Relationship Id="rId56" Type="http://schemas.openxmlformats.org/officeDocument/2006/relationships/hyperlink" Target="https://podminky.urs.cz/item/CS_URS_2022_02/742310802" TargetMode="External" /><Relationship Id="rId57" Type="http://schemas.openxmlformats.org/officeDocument/2006/relationships/hyperlink" Target="https://podminky.urs.cz/item/CS_URS_2022_02/764001821" TargetMode="External" /><Relationship Id="rId58" Type="http://schemas.openxmlformats.org/officeDocument/2006/relationships/hyperlink" Target="https://podminky.urs.cz/item/CS_URS_2022_02/764002851" TargetMode="External" /><Relationship Id="rId59" Type="http://schemas.openxmlformats.org/officeDocument/2006/relationships/hyperlink" Target="https://podminky.urs.cz/item/CS_URS_2022_02/764002861" TargetMode="External" /><Relationship Id="rId60" Type="http://schemas.openxmlformats.org/officeDocument/2006/relationships/hyperlink" Target="https://podminky.urs.cz/item/CS_URS_2022_02/764004803" TargetMode="External" /><Relationship Id="rId61" Type="http://schemas.openxmlformats.org/officeDocument/2006/relationships/hyperlink" Target="https://podminky.urs.cz/item/CS_URS_2022_02/764004863" TargetMode="External" /><Relationship Id="rId62" Type="http://schemas.openxmlformats.org/officeDocument/2006/relationships/hyperlink" Target="https://podminky.urs.cz/item/CS_URS_2022_02/764111671" TargetMode="External" /><Relationship Id="rId63" Type="http://schemas.openxmlformats.org/officeDocument/2006/relationships/hyperlink" Target="https://podminky.urs.cz/item/CS_URS_2022_02/764111691" TargetMode="External" /><Relationship Id="rId64" Type="http://schemas.openxmlformats.org/officeDocument/2006/relationships/hyperlink" Target="https://podminky.urs.cz/item/CS_URS_2022_02/764501103" TargetMode="External" /><Relationship Id="rId65" Type="http://schemas.openxmlformats.org/officeDocument/2006/relationships/hyperlink" Target="https://podminky.urs.cz/item/CS_URS_2022_02/764501107" TargetMode="External" /><Relationship Id="rId66" Type="http://schemas.openxmlformats.org/officeDocument/2006/relationships/hyperlink" Target="https://podminky.urs.cz/item/CS_URS_2022_02/764501108" TargetMode="External" /><Relationship Id="rId67" Type="http://schemas.openxmlformats.org/officeDocument/2006/relationships/hyperlink" Target="https://podminky.urs.cz/item/CS_URS_2022_02/764508131" TargetMode="External" /><Relationship Id="rId68" Type="http://schemas.openxmlformats.org/officeDocument/2006/relationships/hyperlink" Target="https://podminky.urs.cz/item/CS_URS_2022_02/764508132" TargetMode="External" /><Relationship Id="rId69" Type="http://schemas.openxmlformats.org/officeDocument/2006/relationships/hyperlink" Target="https://podminky.urs.cz/item/CS_URS_2022_02/764508134" TargetMode="External" /><Relationship Id="rId70" Type="http://schemas.openxmlformats.org/officeDocument/2006/relationships/hyperlink" Target="https://podminky.urs.cz/item/CS_URS_2022_02/764508136" TargetMode="External" /><Relationship Id="rId71" Type="http://schemas.openxmlformats.org/officeDocument/2006/relationships/hyperlink" Target="https://podminky.urs.cz/item/CS_URS_2022_02/998764102" TargetMode="External" /><Relationship Id="rId72" Type="http://schemas.openxmlformats.org/officeDocument/2006/relationships/hyperlink" Target="https://podminky.urs.cz/item/CS_URS_2022_02/998764181" TargetMode="External" /><Relationship Id="rId73" Type="http://schemas.openxmlformats.org/officeDocument/2006/relationships/hyperlink" Target="https://podminky.urs.cz/item/CS_URS_2022_02/998765101" TargetMode="External" /><Relationship Id="rId74" Type="http://schemas.openxmlformats.org/officeDocument/2006/relationships/hyperlink" Target="https://podminky.urs.cz/item/CS_URS_2022_02/998765181" TargetMode="External" /><Relationship Id="rId75" Type="http://schemas.openxmlformats.org/officeDocument/2006/relationships/hyperlink" Target="https://podminky.urs.cz/item/CS_URS_2022_02/767161833" TargetMode="External" /><Relationship Id="rId76" Type="http://schemas.openxmlformats.org/officeDocument/2006/relationships/hyperlink" Target="https://podminky.urs.cz/item/CS_URS_2022_02/767661811" TargetMode="External" /><Relationship Id="rId77" Type="http://schemas.openxmlformats.org/officeDocument/2006/relationships/hyperlink" Target="https://podminky.urs.cz/item/CS_URS_2022_02/767810811" TargetMode="External" /><Relationship Id="rId78" Type="http://schemas.openxmlformats.org/officeDocument/2006/relationships/hyperlink" Target="https://podminky.urs.cz/item/CS_URS_2022_02/767821112" TargetMode="External" /><Relationship Id="rId79" Type="http://schemas.openxmlformats.org/officeDocument/2006/relationships/hyperlink" Target="https://podminky.urs.cz/item/CS_URS_2022_02/767821812" TargetMode="External" /><Relationship Id="rId80" Type="http://schemas.openxmlformats.org/officeDocument/2006/relationships/hyperlink" Target="https://podminky.urs.cz/item/CS_URS_2022_02/998767102" TargetMode="External" /><Relationship Id="rId81" Type="http://schemas.openxmlformats.org/officeDocument/2006/relationships/hyperlink" Target="https://podminky.urs.cz/item/CS_URS_2022_02/998767181" TargetMode="External" /><Relationship Id="rId82" Type="http://schemas.openxmlformats.org/officeDocument/2006/relationships/hyperlink" Target="https://podminky.urs.cz/item/CS_URS_2022_02/783301303" TargetMode="External" /><Relationship Id="rId83" Type="http://schemas.openxmlformats.org/officeDocument/2006/relationships/hyperlink" Target="https://podminky.urs.cz/item/CS_URS_2022_02/783306801" TargetMode="External" /><Relationship Id="rId84" Type="http://schemas.openxmlformats.org/officeDocument/2006/relationships/hyperlink" Target="https://podminky.urs.cz/item/CS_URS_2022_02/783314203" TargetMode="External" /><Relationship Id="rId85" Type="http://schemas.openxmlformats.org/officeDocument/2006/relationships/hyperlink" Target="https://podminky.urs.cz/item/CS_URS_2022_02/783315101" TargetMode="External" /><Relationship Id="rId86" Type="http://schemas.openxmlformats.org/officeDocument/2006/relationships/hyperlink" Target="https://podminky.urs.cz/item/CS_URS_2022_02/783317101" TargetMode="External" /><Relationship Id="rId8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5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34103000" TargetMode="External" /><Relationship Id="rId4" Type="http://schemas.openxmlformats.org/officeDocument/2006/relationships/hyperlink" Target="https://podminky.urs.cz/item/CS_URS_2022_02/043103000" TargetMode="External" /><Relationship Id="rId5" Type="http://schemas.openxmlformats.org/officeDocument/2006/relationships/hyperlink" Target="https://podminky.urs.cz/item/CS_URS_2022_02/045203000" TargetMode="External" /><Relationship Id="rId6" Type="http://schemas.openxmlformats.org/officeDocument/2006/relationships/hyperlink" Target="https://podminky.urs.cz/item/CS_URS_2022_02/045303000" TargetMode="External" /><Relationship Id="rId7" Type="http://schemas.openxmlformats.org/officeDocument/2006/relationships/hyperlink" Target="https://podminky.urs.cz/item/CS_URS_2022_02/053002000" TargetMode="External" /><Relationship Id="rId8" Type="http://schemas.openxmlformats.org/officeDocument/2006/relationships/hyperlink" Target="https://podminky.urs.cz/item/CS_URS_2022_02/065002000" TargetMode="External" /><Relationship Id="rId9" Type="http://schemas.openxmlformats.org/officeDocument/2006/relationships/hyperlink" Target="https://podminky.urs.cz/item/CS_URS_2022_02/071103000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20221003-01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Zateplení a zhotovení nové omítky budovy v Sokolově, K. H. Máchy 1276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K.H.Máchy 1276, Sokolov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17. 10. 2022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Pedagogicko-psychologická poradna K. Vary,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Roman Gajdoš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část'!P92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Vedlejší a ostatní 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'02 - Vedlejší a ostatní n...'!P86</f>
        <v>0</v>
      </c>
      <c r="AV56" s="127">
        <f>'02 - Vedlejší a ostatní n...'!J33</f>
        <v>0</v>
      </c>
      <c r="AW56" s="127">
        <f>'02 - Vedlejší a ostatní n...'!J34</f>
        <v>0</v>
      </c>
      <c r="AX56" s="127">
        <f>'02 - Vedlejší a ostatní n...'!J35</f>
        <v>0</v>
      </c>
      <c r="AY56" s="127">
        <f>'02 - Vedlejší a ostatní n...'!J36</f>
        <v>0</v>
      </c>
      <c r="AZ56" s="127">
        <f>'02 - Vedlejší a ostatní n...'!F33</f>
        <v>0</v>
      </c>
      <c r="BA56" s="127">
        <f>'02 - Vedlejší a ostatní n...'!F34</f>
        <v>0</v>
      </c>
      <c r="BB56" s="127">
        <f>'02 - Vedlejší a ostatní n...'!F35</f>
        <v>0</v>
      </c>
      <c r="BC56" s="127">
        <f>'02 - Vedlejší a ostatní n...'!F36</f>
        <v>0</v>
      </c>
      <c r="BD56" s="129">
        <f>'02 - Vedlejší a ostatní n...'!F37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BG/yYaD2+18OAo1ByW+JgWfCopXA51wpLms/IbwIdN1FlK3f8UxR2cTAO1F3RVJFRu7aFjmK/IXwsgt3zq2WZg==" hashValue="xsKFPTzUEVQwwynVAQh8E2c/VN2CHiS5dBPWljoGqQrcJTfjXt8WM4Wuj+3GB2us4b0YHsurhBlz46pfMznhu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část'!C2" display="/"/>
    <hyperlink ref="A56" location="'02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Zateplení a zhotovení nové omítky budovy v Sokolově, K. H. Máchy 1276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ROUND((SUM(BE92:BE726)),  2)</f>
        <v>0</v>
      </c>
      <c r="G33" s="40"/>
      <c r="H33" s="40"/>
      <c r="I33" s="150">
        <v>0.20999999999999999</v>
      </c>
      <c r="J33" s="149">
        <f>ROUND(((SUM(BE92:BE726))*I33),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ROUND((SUM(BF92:BF726)),  2)</f>
        <v>0</v>
      </c>
      <c r="G34" s="40"/>
      <c r="H34" s="40"/>
      <c r="I34" s="150">
        <v>0.14999999999999999</v>
      </c>
      <c r="J34" s="149">
        <f>ROUND(((SUM(BF92:BF726))*I34),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ROUND((SUM(BG92:BG726)),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ROUND((SUM(BH92:BH726)),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ROUND((SUM(BI92:BI726)),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Zateplení a zhotovení nové omítky budovy v Sokolově, K. H. Máchy 1276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K.H.Máchy 1276, Sokolov</v>
      </c>
      <c r="G52" s="42"/>
      <c r="H52" s="42"/>
      <c r="I52" s="34" t="s">
        <v>23</v>
      </c>
      <c r="J52" s="74" t="str">
        <f>IF(J12="","",J12)</f>
        <v>17. 10. 2022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Pedagogicko-psychologická poradna K. Vary,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J432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J479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J493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98</v>
      </c>
      <c r="E65" s="170"/>
      <c r="F65" s="170"/>
      <c r="G65" s="170"/>
      <c r="H65" s="170"/>
      <c r="I65" s="170"/>
      <c r="J65" s="171">
        <f>J497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J498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J516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J573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J580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J659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J675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J709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62" t="str">
        <f>E7</f>
        <v>Zateplení a zhotovení nové omítky budovy v Sokolově, K. H. Máchy 1276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87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01 -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K.H.Máchy 1276, Sokolov</v>
      </c>
      <c r="G86" s="42"/>
      <c r="H86" s="42"/>
      <c r="I86" s="34" t="s">
        <v>23</v>
      </c>
      <c r="J86" s="74" t="str">
        <f>IF(J12="","",J12)</f>
        <v>17. 10. 2022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Pedagogicko-psychologická poradna K. Vary, p.o.</v>
      </c>
      <c r="G88" s="42"/>
      <c r="H88" s="42"/>
      <c r="I88" s="34" t="s">
        <v>31</v>
      </c>
      <c r="J88" s="38" t="str">
        <f>E21</f>
        <v>Ing. Roman Gajdoš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Bc. Martin Frous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107</v>
      </c>
      <c r="D91" s="182" t="s">
        <v>57</v>
      </c>
      <c r="E91" s="182" t="s">
        <v>53</v>
      </c>
      <c r="F91" s="182" t="s">
        <v>54</v>
      </c>
      <c r="G91" s="182" t="s">
        <v>108</v>
      </c>
      <c r="H91" s="182" t="s">
        <v>109</v>
      </c>
      <c r="I91" s="182" t="s">
        <v>110</v>
      </c>
      <c r="J91" s="182" t="s">
        <v>91</v>
      </c>
      <c r="K91" s="183" t="s">
        <v>111</v>
      </c>
      <c r="L91" s="184"/>
      <c r="M91" s="94" t="s">
        <v>19</v>
      </c>
      <c r="N91" s="95" t="s">
        <v>42</v>
      </c>
      <c r="O91" s="95" t="s">
        <v>112</v>
      </c>
      <c r="P91" s="95" t="s">
        <v>113</v>
      </c>
      <c r="Q91" s="95" t="s">
        <v>114</v>
      </c>
      <c r="R91" s="95" t="s">
        <v>115</v>
      </c>
      <c r="S91" s="95" t="s">
        <v>116</v>
      </c>
      <c r="T91" s="96" t="s">
        <v>117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118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P93+P497</f>
        <v>0</v>
      </c>
      <c r="Q92" s="98"/>
      <c r="R92" s="187">
        <f>R93+R497</f>
        <v>20.062427279999998</v>
      </c>
      <c r="S92" s="98"/>
      <c r="T92" s="188">
        <f>T93+T497</f>
        <v>7.3382062000000001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92</v>
      </c>
      <c r="BK92" s="189">
        <f>BK93+BK497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119</v>
      </c>
      <c r="F93" s="193" t="s">
        <v>120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P94+P432+P479+P493</f>
        <v>0</v>
      </c>
      <c r="Q93" s="198"/>
      <c r="R93" s="199">
        <f>R94+R432+R479+R493</f>
        <v>19.810313879999999</v>
      </c>
      <c r="S93" s="198"/>
      <c r="T93" s="200">
        <f>T94+T432+T479+T493</f>
        <v>5.9172910000000005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121</v>
      </c>
      <c r="BK93" s="203">
        <f>BK94+BK432+BK479+BK493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122</v>
      </c>
      <c r="F94" s="204" t="s">
        <v>123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SUM(P95:P431)</f>
        <v>0</v>
      </c>
      <c r="Q94" s="198"/>
      <c r="R94" s="199">
        <f>SUM(R95:R431)</f>
        <v>19.810313879999999</v>
      </c>
      <c r="S94" s="198"/>
      <c r="T94" s="200">
        <f>SUM(T95:T431)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121</v>
      </c>
      <c r="BK94" s="203">
        <f>SUM(BK95:BK431)</f>
        <v>0</v>
      </c>
    </row>
    <row r="95" s="2" customFormat="1" ht="21.75" customHeight="1">
      <c r="A95" s="40"/>
      <c r="B95" s="41"/>
      <c r="C95" s="206" t="s">
        <v>80</v>
      </c>
      <c r="D95" s="206" t="s">
        <v>124</v>
      </c>
      <c r="E95" s="207" t="s">
        <v>125</v>
      </c>
      <c r="F95" s="208" t="s">
        <v>126</v>
      </c>
      <c r="G95" s="209" t="s">
        <v>127</v>
      </c>
      <c r="H95" s="210">
        <v>57.597999999999999</v>
      </c>
      <c r="I95" s="211"/>
      <c r="J95" s="212">
        <f>ROUND(I95*H95,2)</f>
        <v>0</v>
      </c>
      <c r="K95" s="208" t="s">
        <v>128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0.00025999999999999998</v>
      </c>
      <c r="R95" s="215">
        <f>Q95*H95</f>
        <v>0.014975479999999998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129</v>
      </c>
      <c r="AT95" s="217" t="s">
        <v>124</v>
      </c>
      <c r="AU95" s="217" t="s">
        <v>82</v>
      </c>
      <c r="AY95" s="19" t="s">
        <v>121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129</v>
      </c>
      <c r="BM95" s="217" t="s">
        <v>130</v>
      </c>
    </row>
    <row r="96" s="2" customFormat="1">
      <c r="A96" s="40"/>
      <c r="B96" s="41"/>
      <c r="C96" s="42"/>
      <c r="D96" s="219" t="s">
        <v>131</v>
      </c>
      <c r="E96" s="42"/>
      <c r="F96" s="220" t="s">
        <v>132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131</v>
      </c>
      <c r="AU96" s="19" t="s">
        <v>82</v>
      </c>
    </row>
    <row r="97" s="2" customFormat="1">
      <c r="A97" s="40"/>
      <c r="B97" s="41"/>
      <c r="C97" s="42"/>
      <c r="D97" s="224" t="s">
        <v>133</v>
      </c>
      <c r="E97" s="42"/>
      <c r="F97" s="225" t="s">
        <v>134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133</v>
      </c>
      <c r="AU97" s="19" t="s">
        <v>82</v>
      </c>
    </row>
    <row r="98" s="13" customFormat="1">
      <c r="A98" s="13"/>
      <c r="B98" s="226"/>
      <c r="C98" s="227"/>
      <c r="D98" s="219" t="s">
        <v>135</v>
      </c>
      <c r="E98" s="228" t="s">
        <v>19</v>
      </c>
      <c r="F98" s="229" t="s">
        <v>136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135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121</v>
      </c>
    </row>
    <row r="99" s="14" customFormat="1">
      <c r="A99" s="14"/>
      <c r="B99" s="236"/>
      <c r="C99" s="237"/>
      <c r="D99" s="219" t="s">
        <v>135</v>
      </c>
      <c r="E99" s="238" t="s">
        <v>19</v>
      </c>
      <c r="F99" s="239" t="s">
        <v>137</v>
      </c>
      <c r="G99" s="237"/>
      <c r="H99" s="240">
        <v>16.584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135</v>
      </c>
      <c r="AU99" s="246" t="s">
        <v>82</v>
      </c>
      <c r="AV99" s="14" t="s">
        <v>82</v>
      </c>
      <c r="AW99" s="14" t="s">
        <v>33</v>
      </c>
      <c r="AX99" s="14" t="s">
        <v>72</v>
      </c>
      <c r="AY99" s="246" t="s">
        <v>121</v>
      </c>
    </row>
    <row r="100" s="14" customFormat="1">
      <c r="A100" s="14"/>
      <c r="B100" s="236"/>
      <c r="C100" s="237"/>
      <c r="D100" s="219" t="s">
        <v>135</v>
      </c>
      <c r="E100" s="238" t="s">
        <v>19</v>
      </c>
      <c r="F100" s="239" t="s">
        <v>138</v>
      </c>
      <c r="G100" s="237"/>
      <c r="H100" s="240">
        <v>37.014000000000003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135</v>
      </c>
      <c r="AU100" s="246" t="s">
        <v>82</v>
      </c>
      <c r="AV100" s="14" t="s">
        <v>82</v>
      </c>
      <c r="AW100" s="14" t="s">
        <v>33</v>
      </c>
      <c r="AX100" s="14" t="s">
        <v>72</v>
      </c>
      <c r="AY100" s="246" t="s">
        <v>121</v>
      </c>
    </row>
    <row r="101" s="14" customFormat="1">
      <c r="A101" s="14"/>
      <c r="B101" s="236"/>
      <c r="C101" s="237"/>
      <c r="D101" s="219" t="s">
        <v>135</v>
      </c>
      <c r="E101" s="238" t="s">
        <v>19</v>
      </c>
      <c r="F101" s="239" t="s">
        <v>139</v>
      </c>
      <c r="G101" s="237"/>
      <c r="H101" s="240">
        <v>2.5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135</v>
      </c>
      <c r="AU101" s="246" t="s">
        <v>82</v>
      </c>
      <c r="AV101" s="14" t="s">
        <v>82</v>
      </c>
      <c r="AW101" s="14" t="s">
        <v>33</v>
      </c>
      <c r="AX101" s="14" t="s">
        <v>72</v>
      </c>
      <c r="AY101" s="246" t="s">
        <v>121</v>
      </c>
    </row>
    <row r="102" s="14" customFormat="1">
      <c r="A102" s="14"/>
      <c r="B102" s="236"/>
      <c r="C102" s="237"/>
      <c r="D102" s="219" t="s">
        <v>135</v>
      </c>
      <c r="E102" s="238" t="s">
        <v>19</v>
      </c>
      <c r="F102" s="239" t="s">
        <v>140</v>
      </c>
      <c r="G102" s="237"/>
      <c r="H102" s="240">
        <v>1.5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135</v>
      </c>
      <c r="AU102" s="246" t="s">
        <v>82</v>
      </c>
      <c r="AV102" s="14" t="s">
        <v>82</v>
      </c>
      <c r="AW102" s="14" t="s">
        <v>33</v>
      </c>
      <c r="AX102" s="14" t="s">
        <v>72</v>
      </c>
      <c r="AY102" s="246" t="s">
        <v>121</v>
      </c>
    </row>
    <row r="103" s="15" customFormat="1">
      <c r="A103" s="15"/>
      <c r="B103" s="247"/>
      <c r="C103" s="248"/>
      <c r="D103" s="219" t="s">
        <v>135</v>
      </c>
      <c r="E103" s="249" t="s">
        <v>19</v>
      </c>
      <c r="F103" s="250" t="s">
        <v>141</v>
      </c>
      <c r="G103" s="248"/>
      <c r="H103" s="251">
        <v>57.597999999999999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135</v>
      </c>
      <c r="AU103" s="257" t="s">
        <v>82</v>
      </c>
      <c r="AV103" s="15" t="s">
        <v>129</v>
      </c>
      <c r="AW103" s="15" t="s">
        <v>33</v>
      </c>
      <c r="AX103" s="15" t="s">
        <v>80</v>
      </c>
      <c r="AY103" s="257" t="s">
        <v>121</v>
      </c>
    </row>
    <row r="104" s="2" customFormat="1" ht="24.15" customHeight="1">
      <c r="A104" s="40"/>
      <c r="B104" s="41"/>
      <c r="C104" s="206" t="s">
        <v>82</v>
      </c>
      <c r="D104" s="206" t="s">
        <v>124</v>
      </c>
      <c r="E104" s="207" t="s">
        <v>142</v>
      </c>
      <c r="F104" s="208" t="s">
        <v>143</v>
      </c>
      <c r="G104" s="209" t="s">
        <v>127</v>
      </c>
      <c r="H104" s="210">
        <v>53.597999999999999</v>
      </c>
      <c r="I104" s="211"/>
      <c r="J104" s="212">
        <f>ROUND(I104*H104,2)</f>
        <v>0</v>
      </c>
      <c r="K104" s="208" t="s">
        <v>128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0.0043800000000000002</v>
      </c>
      <c r="R104" s="215">
        <f>Q104*H104</f>
        <v>0.23475924000000001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129</v>
      </c>
      <c r="AT104" s="217" t="s">
        <v>124</v>
      </c>
      <c r="AU104" s="217" t="s">
        <v>82</v>
      </c>
      <c r="AY104" s="19" t="s">
        <v>121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129</v>
      </c>
      <c r="BM104" s="217" t="s">
        <v>144</v>
      </c>
    </row>
    <row r="105" s="2" customFormat="1">
      <c r="A105" s="40"/>
      <c r="B105" s="41"/>
      <c r="C105" s="42"/>
      <c r="D105" s="219" t="s">
        <v>131</v>
      </c>
      <c r="E105" s="42"/>
      <c r="F105" s="220" t="s">
        <v>145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131</v>
      </c>
      <c r="AU105" s="19" t="s">
        <v>82</v>
      </c>
    </row>
    <row r="106" s="2" customFormat="1">
      <c r="A106" s="40"/>
      <c r="B106" s="41"/>
      <c r="C106" s="42"/>
      <c r="D106" s="224" t="s">
        <v>133</v>
      </c>
      <c r="E106" s="42"/>
      <c r="F106" s="225" t="s">
        <v>146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133</v>
      </c>
      <c r="AU106" s="19" t="s">
        <v>82</v>
      </c>
    </row>
    <row r="107" s="13" customFormat="1">
      <c r="A107" s="13"/>
      <c r="B107" s="226"/>
      <c r="C107" s="227"/>
      <c r="D107" s="219" t="s">
        <v>135</v>
      </c>
      <c r="E107" s="228" t="s">
        <v>19</v>
      </c>
      <c r="F107" s="229" t="s">
        <v>147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135</v>
      </c>
      <c r="AU107" s="235" t="s">
        <v>82</v>
      </c>
      <c r="AV107" s="13" t="s">
        <v>80</v>
      </c>
      <c r="AW107" s="13" t="s">
        <v>33</v>
      </c>
      <c r="AX107" s="13" t="s">
        <v>72</v>
      </c>
      <c r="AY107" s="235" t="s">
        <v>121</v>
      </c>
    </row>
    <row r="108" s="14" customFormat="1">
      <c r="A108" s="14"/>
      <c r="B108" s="236"/>
      <c r="C108" s="237"/>
      <c r="D108" s="219" t="s">
        <v>135</v>
      </c>
      <c r="E108" s="238" t="s">
        <v>19</v>
      </c>
      <c r="F108" s="239" t="s">
        <v>137</v>
      </c>
      <c r="G108" s="237"/>
      <c r="H108" s="240">
        <v>16.584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135</v>
      </c>
      <c r="AU108" s="246" t="s">
        <v>82</v>
      </c>
      <c r="AV108" s="14" t="s">
        <v>82</v>
      </c>
      <c r="AW108" s="14" t="s">
        <v>33</v>
      </c>
      <c r="AX108" s="14" t="s">
        <v>72</v>
      </c>
      <c r="AY108" s="246" t="s">
        <v>121</v>
      </c>
    </row>
    <row r="109" s="14" customFormat="1">
      <c r="A109" s="14"/>
      <c r="B109" s="236"/>
      <c r="C109" s="237"/>
      <c r="D109" s="219" t="s">
        <v>135</v>
      </c>
      <c r="E109" s="238" t="s">
        <v>19</v>
      </c>
      <c r="F109" s="239" t="s">
        <v>138</v>
      </c>
      <c r="G109" s="237"/>
      <c r="H109" s="240">
        <v>37.014000000000003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135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121</v>
      </c>
    </row>
    <row r="110" s="15" customFormat="1">
      <c r="A110" s="15"/>
      <c r="B110" s="247"/>
      <c r="C110" s="248"/>
      <c r="D110" s="219" t="s">
        <v>135</v>
      </c>
      <c r="E110" s="249" t="s">
        <v>19</v>
      </c>
      <c r="F110" s="250" t="s">
        <v>141</v>
      </c>
      <c r="G110" s="248"/>
      <c r="H110" s="251">
        <v>53.597999999999999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135</v>
      </c>
      <c r="AU110" s="257" t="s">
        <v>82</v>
      </c>
      <c r="AV110" s="15" t="s">
        <v>129</v>
      </c>
      <c r="AW110" s="15" t="s">
        <v>33</v>
      </c>
      <c r="AX110" s="15" t="s">
        <v>80</v>
      </c>
      <c r="AY110" s="257" t="s">
        <v>121</v>
      </c>
    </row>
    <row r="111" s="2" customFormat="1" ht="24.15" customHeight="1">
      <c r="A111" s="40"/>
      <c r="B111" s="41"/>
      <c r="C111" s="206" t="s">
        <v>148</v>
      </c>
      <c r="D111" s="206" t="s">
        <v>124</v>
      </c>
      <c r="E111" s="207" t="s">
        <v>149</v>
      </c>
      <c r="F111" s="208" t="s">
        <v>150</v>
      </c>
      <c r="G111" s="209" t="s">
        <v>127</v>
      </c>
      <c r="H111" s="210">
        <v>57.597999999999999</v>
      </c>
      <c r="I111" s="211"/>
      <c r="J111" s="212">
        <f>ROUND(I111*H111,2)</f>
        <v>0</v>
      </c>
      <c r="K111" s="208" t="s">
        <v>128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0.00025000000000000001</v>
      </c>
      <c r="R111" s="215">
        <f>Q111*H111</f>
        <v>0.014399500000000001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129</v>
      </c>
      <c r="AT111" s="217" t="s">
        <v>124</v>
      </c>
      <c r="AU111" s="217" t="s">
        <v>82</v>
      </c>
      <c r="AY111" s="19" t="s">
        <v>121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129</v>
      </c>
      <c r="BM111" s="217" t="s">
        <v>151</v>
      </c>
    </row>
    <row r="112" s="2" customFormat="1">
      <c r="A112" s="40"/>
      <c r="B112" s="41"/>
      <c r="C112" s="42"/>
      <c r="D112" s="219" t="s">
        <v>131</v>
      </c>
      <c r="E112" s="42"/>
      <c r="F112" s="220" t="s">
        <v>152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131</v>
      </c>
      <c r="AU112" s="19" t="s">
        <v>82</v>
      </c>
    </row>
    <row r="113" s="2" customFormat="1">
      <c r="A113" s="40"/>
      <c r="B113" s="41"/>
      <c r="C113" s="42"/>
      <c r="D113" s="224" t="s">
        <v>133</v>
      </c>
      <c r="E113" s="42"/>
      <c r="F113" s="225" t="s">
        <v>153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133</v>
      </c>
      <c r="AU113" s="19" t="s">
        <v>82</v>
      </c>
    </row>
    <row r="114" s="13" customFormat="1">
      <c r="A114" s="13"/>
      <c r="B114" s="226"/>
      <c r="C114" s="227"/>
      <c r="D114" s="219" t="s">
        <v>135</v>
      </c>
      <c r="E114" s="228" t="s">
        <v>19</v>
      </c>
      <c r="F114" s="229" t="s">
        <v>136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135</v>
      </c>
      <c r="AU114" s="235" t="s">
        <v>82</v>
      </c>
      <c r="AV114" s="13" t="s">
        <v>80</v>
      </c>
      <c r="AW114" s="13" t="s">
        <v>33</v>
      </c>
      <c r="AX114" s="13" t="s">
        <v>72</v>
      </c>
      <c r="AY114" s="235" t="s">
        <v>121</v>
      </c>
    </row>
    <row r="115" s="14" customFormat="1">
      <c r="A115" s="14"/>
      <c r="B115" s="236"/>
      <c r="C115" s="237"/>
      <c r="D115" s="219" t="s">
        <v>135</v>
      </c>
      <c r="E115" s="238" t="s">
        <v>19</v>
      </c>
      <c r="F115" s="239" t="s">
        <v>137</v>
      </c>
      <c r="G115" s="237"/>
      <c r="H115" s="240">
        <v>16.584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135</v>
      </c>
      <c r="AU115" s="246" t="s">
        <v>82</v>
      </c>
      <c r="AV115" s="14" t="s">
        <v>82</v>
      </c>
      <c r="AW115" s="14" t="s">
        <v>33</v>
      </c>
      <c r="AX115" s="14" t="s">
        <v>72</v>
      </c>
      <c r="AY115" s="246" t="s">
        <v>121</v>
      </c>
    </row>
    <row r="116" s="14" customFormat="1">
      <c r="A116" s="14"/>
      <c r="B116" s="236"/>
      <c r="C116" s="237"/>
      <c r="D116" s="219" t="s">
        <v>135</v>
      </c>
      <c r="E116" s="238" t="s">
        <v>19</v>
      </c>
      <c r="F116" s="239" t="s">
        <v>138</v>
      </c>
      <c r="G116" s="237"/>
      <c r="H116" s="240">
        <v>37.014000000000003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135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121</v>
      </c>
    </row>
    <row r="117" s="14" customFormat="1">
      <c r="A117" s="14"/>
      <c r="B117" s="236"/>
      <c r="C117" s="237"/>
      <c r="D117" s="219" t="s">
        <v>135</v>
      </c>
      <c r="E117" s="238" t="s">
        <v>19</v>
      </c>
      <c r="F117" s="239" t="s">
        <v>139</v>
      </c>
      <c r="G117" s="237"/>
      <c r="H117" s="240">
        <v>2.5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135</v>
      </c>
      <c r="AU117" s="246" t="s">
        <v>82</v>
      </c>
      <c r="AV117" s="14" t="s">
        <v>82</v>
      </c>
      <c r="AW117" s="14" t="s">
        <v>33</v>
      </c>
      <c r="AX117" s="14" t="s">
        <v>72</v>
      </c>
      <c r="AY117" s="246" t="s">
        <v>121</v>
      </c>
    </row>
    <row r="118" s="14" customFormat="1">
      <c r="A118" s="14"/>
      <c r="B118" s="236"/>
      <c r="C118" s="237"/>
      <c r="D118" s="219" t="s">
        <v>135</v>
      </c>
      <c r="E118" s="238" t="s">
        <v>19</v>
      </c>
      <c r="F118" s="239" t="s">
        <v>140</v>
      </c>
      <c r="G118" s="237"/>
      <c r="H118" s="240">
        <v>1.5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135</v>
      </c>
      <c r="AU118" s="246" t="s">
        <v>82</v>
      </c>
      <c r="AV118" s="14" t="s">
        <v>82</v>
      </c>
      <c r="AW118" s="14" t="s">
        <v>33</v>
      </c>
      <c r="AX118" s="14" t="s">
        <v>72</v>
      </c>
      <c r="AY118" s="246" t="s">
        <v>121</v>
      </c>
    </row>
    <row r="119" s="15" customFormat="1">
      <c r="A119" s="15"/>
      <c r="B119" s="247"/>
      <c r="C119" s="248"/>
      <c r="D119" s="219" t="s">
        <v>135</v>
      </c>
      <c r="E119" s="249" t="s">
        <v>19</v>
      </c>
      <c r="F119" s="250" t="s">
        <v>141</v>
      </c>
      <c r="G119" s="248"/>
      <c r="H119" s="251">
        <v>57.597999999999999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7" t="s">
        <v>135</v>
      </c>
      <c r="AU119" s="257" t="s">
        <v>82</v>
      </c>
      <c r="AV119" s="15" t="s">
        <v>129</v>
      </c>
      <c r="AW119" s="15" t="s">
        <v>33</v>
      </c>
      <c r="AX119" s="15" t="s">
        <v>80</v>
      </c>
      <c r="AY119" s="257" t="s">
        <v>121</v>
      </c>
    </row>
    <row r="120" s="2" customFormat="1" ht="49.05" customHeight="1">
      <c r="A120" s="40"/>
      <c r="B120" s="41"/>
      <c r="C120" s="206" t="s">
        <v>129</v>
      </c>
      <c r="D120" s="206" t="s">
        <v>124</v>
      </c>
      <c r="E120" s="207" t="s">
        <v>154</v>
      </c>
      <c r="F120" s="208" t="s">
        <v>155</v>
      </c>
      <c r="G120" s="209" t="s">
        <v>127</v>
      </c>
      <c r="H120" s="210">
        <v>4</v>
      </c>
      <c r="I120" s="211"/>
      <c r="J120" s="212">
        <f>ROUND(I120*H120,2)</f>
        <v>0</v>
      </c>
      <c r="K120" s="208" t="s">
        <v>128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0.011390000000000001</v>
      </c>
      <c r="R120" s="215">
        <f>Q120*H120</f>
        <v>0.045560000000000003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129</v>
      </c>
      <c r="AT120" s="217" t="s">
        <v>124</v>
      </c>
      <c r="AU120" s="217" t="s">
        <v>82</v>
      </c>
      <c r="AY120" s="19" t="s">
        <v>121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129</v>
      </c>
      <c r="BM120" s="217" t="s">
        <v>156</v>
      </c>
    </row>
    <row r="121" s="2" customFormat="1">
      <c r="A121" s="40"/>
      <c r="B121" s="41"/>
      <c r="C121" s="42"/>
      <c r="D121" s="219" t="s">
        <v>131</v>
      </c>
      <c r="E121" s="42"/>
      <c r="F121" s="220" t="s">
        <v>157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131</v>
      </c>
      <c r="AU121" s="19" t="s">
        <v>82</v>
      </c>
    </row>
    <row r="122" s="2" customFormat="1">
      <c r="A122" s="40"/>
      <c r="B122" s="41"/>
      <c r="C122" s="42"/>
      <c r="D122" s="224" t="s">
        <v>133</v>
      </c>
      <c r="E122" s="42"/>
      <c r="F122" s="225" t="s">
        <v>158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82</v>
      </c>
    </row>
    <row r="123" s="13" customFormat="1">
      <c r="A123" s="13"/>
      <c r="B123" s="226"/>
      <c r="C123" s="227"/>
      <c r="D123" s="219" t="s">
        <v>135</v>
      </c>
      <c r="E123" s="228" t="s">
        <v>19</v>
      </c>
      <c r="F123" s="229" t="s">
        <v>159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135</v>
      </c>
      <c r="AU123" s="235" t="s">
        <v>82</v>
      </c>
      <c r="AV123" s="13" t="s">
        <v>80</v>
      </c>
      <c r="AW123" s="13" t="s">
        <v>33</v>
      </c>
      <c r="AX123" s="13" t="s">
        <v>72</v>
      </c>
      <c r="AY123" s="235" t="s">
        <v>121</v>
      </c>
    </row>
    <row r="124" s="14" customFormat="1">
      <c r="A124" s="14"/>
      <c r="B124" s="236"/>
      <c r="C124" s="237"/>
      <c r="D124" s="219" t="s">
        <v>135</v>
      </c>
      <c r="E124" s="238" t="s">
        <v>19</v>
      </c>
      <c r="F124" s="239" t="s">
        <v>139</v>
      </c>
      <c r="G124" s="237"/>
      <c r="H124" s="240">
        <v>2.5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135</v>
      </c>
      <c r="AU124" s="246" t="s">
        <v>82</v>
      </c>
      <c r="AV124" s="14" t="s">
        <v>82</v>
      </c>
      <c r="AW124" s="14" t="s">
        <v>33</v>
      </c>
      <c r="AX124" s="14" t="s">
        <v>72</v>
      </c>
      <c r="AY124" s="246" t="s">
        <v>121</v>
      </c>
    </row>
    <row r="125" s="14" customFormat="1">
      <c r="A125" s="14"/>
      <c r="B125" s="236"/>
      <c r="C125" s="237"/>
      <c r="D125" s="219" t="s">
        <v>135</v>
      </c>
      <c r="E125" s="238" t="s">
        <v>19</v>
      </c>
      <c r="F125" s="239" t="s">
        <v>140</v>
      </c>
      <c r="G125" s="237"/>
      <c r="H125" s="240">
        <v>1.5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135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121</v>
      </c>
    </row>
    <row r="126" s="15" customFormat="1">
      <c r="A126" s="15"/>
      <c r="B126" s="247"/>
      <c r="C126" s="248"/>
      <c r="D126" s="219" t="s">
        <v>135</v>
      </c>
      <c r="E126" s="249" t="s">
        <v>19</v>
      </c>
      <c r="F126" s="250" t="s">
        <v>141</v>
      </c>
      <c r="G126" s="248"/>
      <c r="H126" s="251">
        <v>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135</v>
      </c>
      <c r="AU126" s="257" t="s">
        <v>82</v>
      </c>
      <c r="AV126" s="15" t="s">
        <v>129</v>
      </c>
      <c r="AW126" s="15" t="s">
        <v>33</v>
      </c>
      <c r="AX126" s="15" t="s">
        <v>80</v>
      </c>
      <c r="AY126" s="257" t="s">
        <v>121</v>
      </c>
    </row>
    <row r="127" s="2" customFormat="1" ht="24.15" customHeight="1">
      <c r="A127" s="40"/>
      <c r="B127" s="41"/>
      <c r="C127" s="258" t="s">
        <v>160</v>
      </c>
      <c r="D127" s="258" t="s">
        <v>161</v>
      </c>
      <c r="E127" s="259" t="s">
        <v>162</v>
      </c>
      <c r="F127" s="260" t="s">
        <v>163</v>
      </c>
      <c r="G127" s="261" t="s">
        <v>127</v>
      </c>
      <c r="H127" s="262">
        <v>4.4000000000000004</v>
      </c>
      <c r="I127" s="263"/>
      <c r="J127" s="264">
        <f>ROUND(I127*H127,2)</f>
        <v>0</v>
      </c>
      <c r="K127" s="260" t="s">
        <v>128</v>
      </c>
      <c r="L127" s="265"/>
      <c r="M127" s="266" t="s">
        <v>19</v>
      </c>
      <c r="N127" s="267" t="s">
        <v>43</v>
      </c>
      <c r="O127" s="86"/>
      <c r="P127" s="215">
        <f>O127*H127</f>
        <v>0</v>
      </c>
      <c r="Q127" s="215">
        <v>0.0071999999999999998</v>
      </c>
      <c r="R127" s="215">
        <f>Q127*H127</f>
        <v>0.03168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164</v>
      </c>
      <c r="AT127" s="217" t="s">
        <v>161</v>
      </c>
      <c r="AU127" s="217" t="s">
        <v>82</v>
      </c>
      <c r="AY127" s="19" t="s">
        <v>121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129</v>
      </c>
      <c r="BM127" s="217" t="s">
        <v>165</v>
      </c>
    </row>
    <row r="128" s="2" customFormat="1">
      <c r="A128" s="40"/>
      <c r="B128" s="41"/>
      <c r="C128" s="42"/>
      <c r="D128" s="219" t="s">
        <v>131</v>
      </c>
      <c r="E128" s="42"/>
      <c r="F128" s="220" t="s">
        <v>163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131</v>
      </c>
      <c r="AU128" s="19" t="s">
        <v>82</v>
      </c>
    </row>
    <row r="129" s="14" customFormat="1">
      <c r="A129" s="14"/>
      <c r="B129" s="236"/>
      <c r="C129" s="237"/>
      <c r="D129" s="219" t="s">
        <v>135</v>
      </c>
      <c r="E129" s="238" t="s">
        <v>19</v>
      </c>
      <c r="F129" s="239" t="s">
        <v>129</v>
      </c>
      <c r="G129" s="237"/>
      <c r="H129" s="240">
        <v>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135</v>
      </c>
      <c r="AU129" s="246" t="s">
        <v>82</v>
      </c>
      <c r="AV129" s="14" t="s">
        <v>82</v>
      </c>
      <c r="AW129" s="14" t="s">
        <v>33</v>
      </c>
      <c r="AX129" s="14" t="s">
        <v>80</v>
      </c>
      <c r="AY129" s="246" t="s">
        <v>121</v>
      </c>
    </row>
    <row r="130" s="14" customFormat="1">
      <c r="A130" s="14"/>
      <c r="B130" s="236"/>
      <c r="C130" s="237"/>
      <c r="D130" s="219" t="s">
        <v>135</v>
      </c>
      <c r="E130" s="237"/>
      <c r="F130" s="239" t="s">
        <v>166</v>
      </c>
      <c r="G130" s="237"/>
      <c r="H130" s="240">
        <v>4.4000000000000004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135</v>
      </c>
      <c r="AU130" s="246" t="s">
        <v>82</v>
      </c>
      <c r="AV130" s="14" t="s">
        <v>82</v>
      </c>
      <c r="AW130" s="14" t="s">
        <v>4</v>
      </c>
      <c r="AX130" s="14" t="s">
        <v>80</v>
      </c>
      <c r="AY130" s="246" t="s">
        <v>121</v>
      </c>
    </row>
    <row r="131" s="2" customFormat="1" ht="37.8" customHeight="1">
      <c r="A131" s="40"/>
      <c r="B131" s="41"/>
      <c r="C131" s="206" t="s">
        <v>122</v>
      </c>
      <c r="D131" s="206" t="s">
        <v>124</v>
      </c>
      <c r="E131" s="207" t="s">
        <v>167</v>
      </c>
      <c r="F131" s="208" t="s">
        <v>168</v>
      </c>
      <c r="G131" s="209" t="s">
        <v>127</v>
      </c>
      <c r="H131" s="210">
        <v>4</v>
      </c>
      <c r="I131" s="211"/>
      <c r="J131" s="212">
        <f>ROUND(I131*H131,2)</f>
        <v>0</v>
      </c>
      <c r="K131" s="208" t="s">
        <v>128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0.00010000000000000001</v>
      </c>
      <c r="R131" s="215">
        <f>Q131*H131</f>
        <v>0.00040000000000000002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129</v>
      </c>
      <c r="AT131" s="217" t="s">
        <v>124</v>
      </c>
      <c r="AU131" s="217" t="s">
        <v>82</v>
      </c>
      <c r="AY131" s="19" t="s">
        <v>121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129</v>
      </c>
      <c r="BM131" s="217" t="s">
        <v>169</v>
      </c>
    </row>
    <row r="132" s="2" customFormat="1">
      <c r="A132" s="40"/>
      <c r="B132" s="41"/>
      <c r="C132" s="42"/>
      <c r="D132" s="219" t="s">
        <v>131</v>
      </c>
      <c r="E132" s="42"/>
      <c r="F132" s="220" t="s">
        <v>170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131</v>
      </c>
      <c r="AU132" s="19" t="s">
        <v>82</v>
      </c>
    </row>
    <row r="133" s="2" customFormat="1">
      <c r="A133" s="40"/>
      <c r="B133" s="41"/>
      <c r="C133" s="42"/>
      <c r="D133" s="224" t="s">
        <v>133</v>
      </c>
      <c r="E133" s="42"/>
      <c r="F133" s="225" t="s">
        <v>171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133</v>
      </c>
      <c r="AU133" s="19" t="s">
        <v>82</v>
      </c>
    </row>
    <row r="134" s="2" customFormat="1" ht="24.15" customHeight="1">
      <c r="A134" s="40"/>
      <c r="B134" s="41"/>
      <c r="C134" s="206" t="s">
        <v>172</v>
      </c>
      <c r="D134" s="206" t="s">
        <v>124</v>
      </c>
      <c r="E134" s="207" t="s">
        <v>173</v>
      </c>
      <c r="F134" s="208" t="s">
        <v>174</v>
      </c>
      <c r="G134" s="209" t="s">
        <v>127</v>
      </c>
      <c r="H134" s="210">
        <v>57.597999999999999</v>
      </c>
      <c r="I134" s="211"/>
      <c r="J134" s="212">
        <f>ROUND(I134*H134,2)</f>
        <v>0</v>
      </c>
      <c r="K134" s="208" t="s">
        <v>128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0.00363</v>
      </c>
      <c r="R134" s="215">
        <f>Q134*H134</f>
        <v>0.20908073999999999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129</v>
      </c>
      <c r="AT134" s="217" t="s">
        <v>124</v>
      </c>
      <c r="AU134" s="217" t="s">
        <v>82</v>
      </c>
      <c r="AY134" s="19" t="s">
        <v>121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129</v>
      </c>
      <c r="BM134" s="217" t="s">
        <v>175</v>
      </c>
    </row>
    <row r="135" s="2" customFormat="1">
      <c r="A135" s="40"/>
      <c r="B135" s="41"/>
      <c r="C135" s="42"/>
      <c r="D135" s="219" t="s">
        <v>131</v>
      </c>
      <c r="E135" s="42"/>
      <c r="F135" s="220" t="s">
        <v>176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131</v>
      </c>
      <c r="AU135" s="19" t="s">
        <v>82</v>
      </c>
    </row>
    <row r="136" s="2" customFormat="1">
      <c r="A136" s="40"/>
      <c r="B136" s="41"/>
      <c r="C136" s="42"/>
      <c r="D136" s="224" t="s">
        <v>133</v>
      </c>
      <c r="E136" s="42"/>
      <c r="F136" s="225" t="s">
        <v>177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133</v>
      </c>
      <c r="AU136" s="19" t="s">
        <v>82</v>
      </c>
    </row>
    <row r="137" s="14" customFormat="1">
      <c r="A137" s="14"/>
      <c r="B137" s="236"/>
      <c r="C137" s="237"/>
      <c r="D137" s="219" t="s">
        <v>135</v>
      </c>
      <c r="E137" s="238" t="s">
        <v>19</v>
      </c>
      <c r="F137" s="239" t="s">
        <v>137</v>
      </c>
      <c r="G137" s="237"/>
      <c r="H137" s="240">
        <v>16.584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135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121</v>
      </c>
    </row>
    <row r="138" s="14" customFormat="1">
      <c r="A138" s="14"/>
      <c r="B138" s="236"/>
      <c r="C138" s="237"/>
      <c r="D138" s="219" t="s">
        <v>135</v>
      </c>
      <c r="E138" s="238" t="s">
        <v>19</v>
      </c>
      <c r="F138" s="239" t="s">
        <v>138</v>
      </c>
      <c r="G138" s="237"/>
      <c r="H138" s="240">
        <v>37.014000000000003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135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121</v>
      </c>
    </row>
    <row r="139" s="14" customFormat="1">
      <c r="A139" s="14"/>
      <c r="B139" s="236"/>
      <c r="C139" s="237"/>
      <c r="D139" s="219" t="s">
        <v>135</v>
      </c>
      <c r="E139" s="238" t="s">
        <v>19</v>
      </c>
      <c r="F139" s="239" t="s">
        <v>139</v>
      </c>
      <c r="G139" s="237"/>
      <c r="H139" s="240">
        <v>2.5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135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121</v>
      </c>
    </row>
    <row r="140" s="14" customFormat="1">
      <c r="A140" s="14"/>
      <c r="B140" s="236"/>
      <c r="C140" s="237"/>
      <c r="D140" s="219" t="s">
        <v>135</v>
      </c>
      <c r="E140" s="238" t="s">
        <v>19</v>
      </c>
      <c r="F140" s="239" t="s">
        <v>140</v>
      </c>
      <c r="G140" s="237"/>
      <c r="H140" s="240">
        <v>1.5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135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121</v>
      </c>
    </row>
    <row r="141" s="15" customFormat="1">
      <c r="A141" s="15"/>
      <c r="B141" s="247"/>
      <c r="C141" s="248"/>
      <c r="D141" s="219" t="s">
        <v>135</v>
      </c>
      <c r="E141" s="249" t="s">
        <v>19</v>
      </c>
      <c r="F141" s="250" t="s">
        <v>141</v>
      </c>
      <c r="G141" s="248"/>
      <c r="H141" s="251">
        <v>57.597999999999999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135</v>
      </c>
      <c r="AU141" s="257" t="s">
        <v>82</v>
      </c>
      <c r="AV141" s="15" t="s">
        <v>129</v>
      </c>
      <c r="AW141" s="15" t="s">
        <v>33</v>
      </c>
      <c r="AX141" s="15" t="s">
        <v>80</v>
      </c>
      <c r="AY141" s="257" t="s">
        <v>121</v>
      </c>
    </row>
    <row r="142" s="2" customFormat="1" ht="44.25" customHeight="1">
      <c r="A142" s="40"/>
      <c r="B142" s="41"/>
      <c r="C142" s="206" t="s">
        <v>164</v>
      </c>
      <c r="D142" s="206" t="s">
        <v>124</v>
      </c>
      <c r="E142" s="207" t="s">
        <v>178</v>
      </c>
      <c r="F142" s="208" t="s">
        <v>179</v>
      </c>
      <c r="G142" s="209" t="s">
        <v>127</v>
      </c>
      <c r="H142" s="210">
        <v>1.6399999999999999</v>
      </c>
      <c r="I142" s="211"/>
      <c r="J142" s="212">
        <f>ROUND(I142*H142,2)</f>
        <v>0</v>
      </c>
      <c r="K142" s="208" t="s">
        <v>128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0.0083499999999999998</v>
      </c>
      <c r="R142" s="215">
        <f>Q142*H142</f>
        <v>0.013694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129</v>
      </c>
      <c r="AT142" s="217" t="s">
        <v>124</v>
      </c>
      <c r="AU142" s="217" t="s">
        <v>82</v>
      </c>
      <c r="AY142" s="19" t="s">
        <v>121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129</v>
      </c>
      <c r="BM142" s="217" t="s">
        <v>180</v>
      </c>
    </row>
    <row r="143" s="2" customFormat="1">
      <c r="A143" s="40"/>
      <c r="B143" s="41"/>
      <c r="C143" s="42"/>
      <c r="D143" s="219" t="s">
        <v>131</v>
      </c>
      <c r="E143" s="42"/>
      <c r="F143" s="220" t="s">
        <v>181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131</v>
      </c>
      <c r="AU143" s="19" t="s">
        <v>82</v>
      </c>
    </row>
    <row r="144" s="2" customFormat="1">
      <c r="A144" s="40"/>
      <c r="B144" s="41"/>
      <c r="C144" s="42"/>
      <c r="D144" s="224" t="s">
        <v>133</v>
      </c>
      <c r="E144" s="42"/>
      <c r="F144" s="225" t="s">
        <v>182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133</v>
      </c>
      <c r="AU144" s="19" t="s">
        <v>82</v>
      </c>
    </row>
    <row r="145" s="13" customFormat="1">
      <c r="A145" s="13"/>
      <c r="B145" s="226"/>
      <c r="C145" s="227"/>
      <c r="D145" s="219" t="s">
        <v>135</v>
      </c>
      <c r="E145" s="228" t="s">
        <v>19</v>
      </c>
      <c r="F145" s="229" t="s">
        <v>159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135</v>
      </c>
      <c r="AU145" s="235" t="s">
        <v>82</v>
      </c>
      <c r="AV145" s="13" t="s">
        <v>80</v>
      </c>
      <c r="AW145" s="13" t="s">
        <v>33</v>
      </c>
      <c r="AX145" s="13" t="s">
        <v>72</v>
      </c>
      <c r="AY145" s="235" t="s">
        <v>121</v>
      </c>
    </row>
    <row r="146" s="14" customFormat="1">
      <c r="A146" s="14"/>
      <c r="B146" s="236"/>
      <c r="C146" s="237"/>
      <c r="D146" s="219" t="s">
        <v>135</v>
      </c>
      <c r="E146" s="238" t="s">
        <v>19</v>
      </c>
      <c r="F146" s="239" t="s">
        <v>183</v>
      </c>
      <c r="G146" s="237"/>
      <c r="H146" s="240">
        <v>1.6399999999999999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135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121</v>
      </c>
    </row>
    <row r="147" s="15" customFormat="1">
      <c r="A147" s="15"/>
      <c r="B147" s="247"/>
      <c r="C147" s="248"/>
      <c r="D147" s="219" t="s">
        <v>135</v>
      </c>
      <c r="E147" s="249" t="s">
        <v>19</v>
      </c>
      <c r="F147" s="250" t="s">
        <v>141</v>
      </c>
      <c r="G147" s="248"/>
      <c r="H147" s="251">
        <v>1.6399999999999999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135</v>
      </c>
      <c r="AU147" s="257" t="s">
        <v>82</v>
      </c>
      <c r="AV147" s="15" t="s">
        <v>129</v>
      </c>
      <c r="AW147" s="15" t="s">
        <v>33</v>
      </c>
      <c r="AX147" s="15" t="s">
        <v>80</v>
      </c>
      <c r="AY147" s="257" t="s">
        <v>121</v>
      </c>
    </row>
    <row r="148" s="2" customFormat="1" ht="24.15" customHeight="1">
      <c r="A148" s="40"/>
      <c r="B148" s="41"/>
      <c r="C148" s="258" t="s">
        <v>184</v>
      </c>
      <c r="D148" s="258" t="s">
        <v>161</v>
      </c>
      <c r="E148" s="259" t="s">
        <v>185</v>
      </c>
      <c r="F148" s="260" t="s">
        <v>186</v>
      </c>
      <c r="G148" s="261" t="s">
        <v>127</v>
      </c>
      <c r="H148" s="262">
        <v>1.8040000000000001</v>
      </c>
      <c r="I148" s="263"/>
      <c r="J148" s="264">
        <f>ROUND(I148*H148,2)</f>
        <v>0</v>
      </c>
      <c r="K148" s="260" t="s">
        <v>128</v>
      </c>
      <c r="L148" s="265"/>
      <c r="M148" s="266" t="s">
        <v>19</v>
      </c>
      <c r="N148" s="267" t="s">
        <v>43</v>
      </c>
      <c r="O148" s="86"/>
      <c r="P148" s="215">
        <f>O148*H148</f>
        <v>0</v>
      </c>
      <c r="Q148" s="215">
        <v>0.0018</v>
      </c>
      <c r="R148" s="215">
        <f>Q148*H148</f>
        <v>0.0032472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187</v>
      </c>
      <c r="AT148" s="217" t="s">
        <v>161</v>
      </c>
      <c r="AU148" s="217" t="s">
        <v>82</v>
      </c>
      <c r="AY148" s="19" t="s">
        <v>121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188</v>
      </c>
      <c r="BM148" s="217" t="s">
        <v>189</v>
      </c>
    </row>
    <row r="149" s="2" customFormat="1">
      <c r="A149" s="40"/>
      <c r="B149" s="41"/>
      <c r="C149" s="42"/>
      <c r="D149" s="219" t="s">
        <v>131</v>
      </c>
      <c r="E149" s="42"/>
      <c r="F149" s="220" t="s">
        <v>186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131</v>
      </c>
      <c r="AU149" s="19" t="s">
        <v>82</v>
      </c>
    </row>
    <row r="150" s="14" customFormat="1">
      <c r="A150" s="14"/>
      <c r="B150" s="236"/>
      <c r="C150" s="237"/>
      <c r="D150" s="219" t="s">
        <v>135</v>
      </c>
      <c r="E150" s="238" t="s">
        <v>19</v>
      </c>
      <c r="F150" s="239" t="s">
        <v>190</v>
      </c>
      <c r="G150" s="237"/>
      <c r="H150" s="240">
        <v>1.6399999999999999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135</v>
      </c>
      <c r="AU150" s="246" t="s">
        <v>82</v>
      </c>
      <c r="AV150" s="14" t="s">
        <v>82</v>
      </c>
      <c r="AW150" s="14" t="s">
        <v>33</v>
      </c>
      <c r="AX150" s="14" t="s">
        <v>80</v>
      </c>
      <c r="AY150" s="246" t="s">
        <v>121</v>
      </c>
    </row>
    <row r="151" s="14" customFormat="1">
      <c r="A151" s="14"/>
      <c r="B151" s="236"/>
      <c r="C151" s="237"/>
      <c r="D151" s="219" t="s">
        <v>135</v>
      </c>
      <c r="E151" s="237"/>
      <c r="F151" s="239" t="s">
        <v>191</v>
      </c>
      <c r="G151" s="237"/>
      <c r="H151" s="240">
        <v>1.8040000000000001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135</v>
      </c>
      <c r="AU151" s="246" t="s">
        <v>82</v>
      </c>
      <c r="AV151" s="14" t="s">
        <v>82</v>
      </c>
      <c r="AW151" s="14" t="s">
        <v>4</v>
      </c>
      <c r="AX151" s="14" t="s">
        <v>80</v>
      </c>
      <c r="AY151" s="246" t="s">
        <v>121</v>
      </c>
    </row>
    <row r="152" s="2" customFormat="1" ht="44.25" customHeight="1">
      <c r="A152" s="40"/>
      <c r="B152" s="41"/>
      <c r="C152" s="206" t="s">
        <v>192</v>
      </c>
      <c r="D152" s="206" t="s">
        <v>124</v>
      </c>
      <c r="E152" s="207" t="s">
        <v>193</v>
      </c>
      <c r="F152" s="208" t="s">
        <v>194</v>
      </c>
      <c r="G152" s="209" t="s">
        <v>127</v>
      </c>
      <c r="H152" s="210">
        <v>680.70399999999995</v>
      </c>
      <c r="I152" s="211"/>
      <c r="J152" s="212">
        <f>ROUND(I152*H152,2)</f>
        <v>0</v>
      </c>
      <c r="K152" s="208" t="s">
        <v>128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0.0086</v>
      </c>
      <c r="R152" s="215">
        <f>Q152*H152</f>
        <v>5.8540543999999999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129</v>
      </c>
      <c r="AT152" s="217" t="s">
        <v>124</v>
      </c>
      <c r="AU152" s="217" t="s">
        <v>82</v>
      </c>
      <c r="AY152" s="19" t="s">
        <v>121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129</v>
      </c>
      <c r="BM152" s="217" t="s">
        <v>195</v>
      </c>
    </row>
    <row r="153" s="2" customFormat="1">
      <c r="A153" s="40"/>
      <c r="B153" s="41"/>
      <c r="C153" s="42"/>
      <c r="D153" s="219" t="s">
        <v>131</v>
      </c>
      <c r="E153" s="42"/>
      <c r="F153" s="220" t="s">
        <v>196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131</v>
      </c>
      <c r="AU153" s="19" t="s">
        <v>82</v>
      </c>
    </row>
    <row r="154" s="2" customFormat="1">
      <c r="A154" s="40"/>
      <c r="B154" s="41"/>
      <c r="C154" s="42"/>
      <c r="D154" s="224" t="s">
        <v>133</v>
      </c>
      <c r="E154" s="42"/>
      <c r="F154" s="225" t="s">
        <v>197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133</v>
      </c>
      <c r="AU154" s="19" t="s">
        <v>82</v>
      </c>
    </row>
    <row r="155" s="13" customFormat="1">
      <c r="A155" s="13"/>
      <c r="B155" s="226"/>
      <c r="C155" s="227"/>
      <c r="D155" s="219" t="s">
        <v>135</v>
      </c>
      <c r="E155" s="228" t="s">
        <v>19</v>
      </c>
      <c r="F155" s="229" t="s">
        <v>198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135</v>
      </c>
      <c r="AU155" s="235" t="s">
        <v>82</v>
      </c>
      <c r="AV155" s="13" t="s">
        <v>80</v>
      </c>
      <c r="AW155" s="13" t="s">
        <v>33</v>
      </c>
      <c r="AX155" s="13" t="s">
        <v>72</v>
      </c>
      <c r="AY155" s="235" t="s">
        <v>121</v>
      </c>
    </row>
    <row r="156" s="14" customFormat="1">
      <c r="A156" s="14"/>
      <c r="B156" s="236"/>
      <c r="C156" s="237"/>
      <c r="D156" s="219" t="s">
        <v>135</v>
      </c>
      <c r="E156" s="238" t="s">
        <v>19</v>
      </c>
      <c r="F156" s="239" t="s">
        <v>199</v>
      </c>
      <c r="G156" s="237"/>
      <c r="H156" s="240">
        <v>30.216999999999999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135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121</v>
      </c>
    </row>
    <row r="157" s="14" customFormat="1">
      <c r="A157" s="14"/>
      <c r="B157" s="236"/>
      <c r="C157" s="237"/>
      <c r="D157" s="219" t="s">
        <v>135</v>
      </c>
      <c r="E157" s="238" t="s">
        <v>19</v>
      </c>
      <c r="F157" s="239" t="s">
        <v>200</v>
      </c>
      <c r="G157" s="237"/>
      <c r="H157" s="240">
        <v>31.489999999999998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135</v>
      </c>
      <c r="AU157" s="246" t="s">
        <v>82</v>
      </c>
      <c r="AV157" s="14" t="s">
        <v>82</v>
      </c>
      <c r="AW157" s="14" t="s">
        <v>33</v>
      </c>
      <c r="AX157" s="14" t="s">
        <v>72</v>
      </c>
      <c r="AY157" s="246" t="s">
        <v>121</v>
      </c>
    </row>
    <row r="158" s="14" customFormat="1">
      <c r="A158" s="14"/>
      <c r="B158" s="236"/>
      <c r="C158" s="237"/>
      <c r="D158" s="219" t="s">
        <v>135</v>
      </c>
      <c r="E158" s="238" t="s">
        <v>19</v>
      </c>
      <c r="F158" s="239" t="s">
        <v>201</v>
      </c>
      <c r="G158" s="237"/>
      <c r="H158" s="240">
        <v>13.717000000000001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135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121</v>
      </c>
    </row>
    <row r="159" s="14" customFormat="1">
      <c r="A159" s="14"/>
      <c r="B159" s="236"/>
      <c r="C159" s="237"/>
      <c r="D159" s="219" t="s">
        <v>135</v>
      </c>
      <c r="E159" s="238" t="s">
        <v>19</v>
      </c>
      <c r="F159" s="239" t="s">
        <v>202</v>
      </c>
      <c r="G159" s="237"/>
      <c r="H159" s="240">
        <v>14.035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135</v>
      </c>
      <c r="AU159" s="246" t="s">
        <v>82</v>
      </c>
      <c r="AV159" s="14" t="s">
        <v>82</v>
      </c>
      <c r="AW159" s="14" t="s">
        <v>33</v>
      </c>
      <c r="AX159" s="14" t="s">
        <v>72</v>
      </c>
      <c r="AY159" s="246" t="s">
        <v>121</v>
      </c>
    </row>
    <row r="160" s="16" customFormat="1">
      <c r="A160" s="16"/>
      <c r="B160" s="268"/>
      <c r="C160" s="269"/>
      <c r="D160" s="219" t="s">
        <v>135</v>
      </c>
      <c r="E160" s="270" t="s">
        <v>19</v>
      </c>
      <c r="F160" s="271" t="s">
        <v>203</v>
      </c>
      <c r="G160" s="269"/>
      <c r="H160" s="272">
        <v>89.458999999999989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8" t="s">
        <v>135</v>
      </c>
      <c r="AU160" s="278" t="s">
        <v>82</v>
      </c>
      <c r="AV160" s="16" t="s">
        <v>148</v>
      </c>
      <c r="AW160" s="16" t="s">
        <v>33</v>
      </c>
      <c r="AX160" s="16" t="s">
        <v>72</v>
      </c>
      <c r="AY160" s="278" t="s">
        <v>121</v>
      </c>
    </row>
    <row r="161" s="13" customFormat="1">
      <c r="A161" s="13"/>
      <c r="B161" s="226"/>
      <c r="C161" s="227"/>
      <c r="D161" s="219" t="s">
        <v>135</v>
      </c>
      <c r="E161" s="228" t="s">
        <v>19</v>
      </c>
      <c r="F161" s="229" t="s">
        <v>204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135</v>
      </c>
      <c r="AU161" s="235" t="s">
        <v>82</v>
      </c>
      <c r="AV161" s="13" t="s">
        <v>80</v>
      </c>
      <c r="AW161" s="13" t="s">
        <v>33</v>
      </c>
      <c r="AX161" s="13" t="s">
        <v>72</v>
      </c>
      <c r="AY161" s="235" t="s">
        <v>121</v>
      </c>
    </row>
    <row r="162" s="13" customFormat="1">
      <c r="A162" s="13"/>
      <c r="B162" s="226"/>
      <c r="C162" s="227"/>
      <c r="D162" s="219" t="s">
        <v>135</v>
      </c>
      <c r="E162" s="228" t="s">
        <v>19</v>
      </c>
      <c r="F162" s="229" t="s">
        <v>205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135</v>
      </c>
      <c r="AU162" s="235" t="s">
        <v>82</v>
      </c>
      <c r="AV162" s="13" t="s">
        <v>80</v>
      </c>
      <c r="AW162" s="13" t="s">
        <v>33</v>
      </c>
      <c r="AX162" s="13" t="s">
        <v>72</v>
      </c>
      <c r="AY162" s="235" t="s">
        <v>121</v>
      </c>
    </row>
    <row r="163" s="14" customFormat="1">
      <c r="A163" s="14"/>
      <c r="B163" s="236"/>
      <c r="C163" s="237"/>
      <c r="D163" s="219" t="s">
        <v>135</v>
      </c>
      <c r="E163" s="238" t="s">
        <v>19</v>
      </c>
      <c r="F163" s="239" t="s">
        <v>206</v>
      </c>
      <c r="G163" s="237"/>
      <c r="H163" s="240">
        <v>10.096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135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121</v>
      </c>
    </row>
    <row r="164" s="14" customFormat="1">
      <c r="A164" s="14"/>
      <c r="B164" s="236"/>
      <c r="C164" s="237"/>
      <c r="D164" s="219" t="s">
        <v>135</v>
      </c>
      <c r="E164" s="238" t="s">
        <v>19</v>
      </c>
      <c r="F164" s="239" t="s">
        <v>207</v>
      </c>
      <c r="G164" s="237"/>
      <c r="H164" s="240">
        <v>100.752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135</v>
      </c>
      <c r="AU164" s="246" t="s">
        <v>82</v>
      </c>
      <c r="AV164" s="14" t="s">
        <v>82</v>
      </c>
      <c r="AW164" s="14" t="s">
        <v>33</v>
      </c>
      <c r="AX164" s="14" t="s">
        <v>72</v>
      </c>
      <c r="AY164" s="246" t="s">
        <v>121</v>
      </c>
    </row>
    <row r="165" s="14" customFormat="1">
      <c r="A165" s="14"/>
      <c r="B165" s="236"/>
      <c r="C165" s="237"/>
      <c r="D165" s="219" t="s">
        <v>135</v>
      </c>
      <c r="E165" s="238" t="s">
        <v>19</v>
      </c>
      <c r="F165" s="239" t="s">
        <v>208</v>
      </c>
      <c r="G165" s="237"/>
      <c r="H165" s="240">
        <v>24.571999999999999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135</v>
      </c>
      <c r="AU165" s="246" t="s">
        <v>82</v>
      </c>
      <c r="AV165" s="14" t="s">
        <v>82</v>
      </c>
      <c r="AW165" s="14" t="s">
        <v>33</v>
      </c>
      <c r="AX165" s="14" t="s">
        <v>72</v>
      </c>
      <c r="AY165" s="246" t="s">
        <v>121</v>
      </c>
    </row>
    <row r="166" s="14" customFormat="1">
      <c r="A166" s="14"/>
      <c r="B166" s="236"/>
      <c r="C166" s="237"/>
      <c r="D166" s="219" t="s">
        <v>135</v>
      </c>
      <c r="E166" s="238" t="s">
        <v>19</v>
      </c>
      <c r="F166" s="239" t="s">
        <v>209</v>
      </c>
      <c r="G166" s="237"/>
      <c r="H166" s="240">
        <v>9.9299999999999997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135</v>
      </c>
      <c r="AU166" s="246" t="s">
        <v>82</v>
      </c>
      <c r="AV166" s="14" t="s">
        <v>82</v>
      </c>
      <c r="AW166" s="14" t="s">
        <v>33</v>
      </c>
      <c r="AX166" s="14" t="s">
        <v>72</v>
      </c>
      <c r="AY166" s="246" t="s">
        <v>121</v>
      </c>
    </row>
    <row r="167" s="14" customFormat="1">
      <c r="A167" s="14"/>
      <c r="B167" s="236"/>
      <c r="C167" s="237"/>
      <c r="D167" s="219" t="s">
        <v>135</v>
      </c>
      <c r="E167" s="238" t="s">
        <v>19</v>
      </c>
      <c r="F167" s="239" t="s">
        <v>210</v>
      </c>
      <c r="G167" s="237"/>
      <c r="H167" s="240">
        <v>10.552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135</v>
      </c>
      <c r="AU167" s="246" t="s">
        <v>82</v>
      </c>
      <c r="AV167" s="14" t="s">
        <v>82</v>
      </c>
      <c r="AW167" s="14" t="s">
        <v>33</v>
      </c>
      <c r="AX167" s="14" t="s">
        <v>72</v>
      </c>
      <c r="AY167" s="246" t="s">
        <v>121</v>
      </c>
    </row>
    <row r="168" s="14" customFormat="1">
      <c r="A168" s="14"/>
      <c r="B168" s="236"/>
      <c r="C168" s="237"/>
      <c r="D168" s="219" t="s">
        <v>135</v>
      </c>
      <c r="E168" s="238" t="s">
        <v>19</v>
      </c>
      <c r="F168" s="239" t="s">
        <v>211</v>
      </c>
      <c r="G168" s="237"/>
      <c r="H168" s="240">
        <v>49.384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135</v>
      </c>
      <c r="AU168" s="246" t="s">
        <v>82</v>
      </c>
      <c r="AV168" s="14" t="s">
        <v>82</v>
      </c>
      <c r="AW168" s="14" t="s">
        <v>33</v>
      </c>
      <c r="AX168" s="14" t="s">
        <v>72</v>
      </c>
      <c r="AY168" s="246" t="s">
        <v>121</v>
      </c>
    </row>
    <row r="169" s="14" customFormat="1">
      <c r="A169" s="14"/>
      <c r="B169" s="236"/>
      <c r="C169" s="237"/>
      <c r="D169" s="219" t="s">
        <v>135</v>
      </c>
      <c r="E169" s="238" t="s">
        <v>19</v>
      </c>
      <c r="F169" s="239" t="s">
        <v>212</v>
      </c>
      <c r="G169" s="237"/>
      <c r="H169" s="240">
        <v>20.981999999999999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135</v>
      </c>
      <c r="AU169" s="246" t="s">
        <v>82</v>
      </c>
      <c r="AV169" s="14" t="s">
        <v>82</v>
      </c>
      <c r="AW169" s="14" t="s">
        <v>33</v>
      </c>
      <c r="AX169" s="14" t="s">
        <v>72</v>
      </c>
      <c r="AY169" s="246" t="s">
        <v>121</v>
      </c>
    </row>
    <row r="170" s="14" customFormat="1">
      <c r="A170" s="14"/>
      <c r="B170" s="236"/>
      <c r="C170" s="237"/>
      <c r="D170" s="219" t="s">
        <v>135</v>
      </c>
      <c r="E170" s="238" t="s">
        <v>19</v>
      </c>
      <c r="F170" s="239" t="s">
        <v>213</v>
      </c>
      <c r="G170" s="237"/>
      <c r="H170" s="240">
        <v>20.07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135</v>
      </c>
      <c r="AU170" s="246" t="s">
        <v>82</v>
      </c>
      <c r="AV170" s="14" t="s">
        <v>82</v>
      </c>
      <c r="AW170" s="14" t="s">
        <v>33</v>
      </c>
      <c r="AX170" s="14" t="s">
        <v>72</v>
      </c>
      <c r="AY170" s="246" t="s">
        <v>121</v>
      </c>
    </row>
    <row r="171" s="14" customFormat="1">
      <c r="A171" s="14"/>
      <c r="B171" s="236"/>
      <c r="C171" s="237"/>
      <c r="D171" s="219" t="s">
        <v>135</v>
      </c>
      <c r="E171" s="238" t="s">
        <v>19</v>
      </c>
      <c r="F171" s="239" t="s">
        <v>214</v>
      </c>
      <c r="G171" s="237"/>
      <c r="H171" s="240">
        <v>17.123999999999999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135</v>
      </c>
      <c r="AU171" s="246" t="s">
        <v>82</v>
      </c>
      <c r="AV171" s="14" t="s">
        <v>82</v>
      </c>
      <c r="AW171" s="14" t="s">
        <v>33</v>
      </c>
      <c r="AX171" s="14" t="s">
        <v>72</v>
      </c>
      <c r="AY171" s="246" t="s">
        <v>121</v>
      </c>
    </row>
    <row r="172" s="14" customFormat="1">
      <c r="A172" s="14"/>
      <c r="B172" s="236"/>
      <c r="C172" s="237"/>
      <c r="D172" s="219" t="s">
        <v>135</v>
      </c>
      <c r="E172" s="238" t="s">
        <v>19</v>
      </c>
      <c r="F172" s="239" t="s">
        <v>215</v>
      </c>
      <c r="G172" s="237"/>
      <c r="H172" s="240">
        <v>-31.699999999999999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135</v>
      </c>
      <c r="AU172" s="246" t="s">
        <v>82</v>
      </c>
      <c r="AV172" s="14" t="s">
        <v>82</v>
      </c>
      <c r="AW172" s="14" t="s">
        <v>33</v>
      </c>
      <c r="AX172" s="14" t="s">
        <v>72</v>
      </c>
      <c r="AY172" s="246" t="s">
        <v>121</v>
      </c>
    </row>
    <row r="173" s="16" customFormat="1">
      <c r="A173" s="16"/>
      <c r="B173" s="268"/>
      <c r="C173" s="269"/>
      <c r="D173" s="219" t="s">
        <v>135</v>
      </c>
      <c r="E173" s="270" t="s">
        <v>19</v>
      </c>
      <c r="F173" s="271" t="s">
        <v>203</v>
      </c>
      <c r="G173" s="269"/>
      <c r="H173" s="272">
        <v>231.762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8" t="s">
        <v>135</v>
      </c>
      <c r="AU173" s="278" t="s">
        <v>82</v>
      </c>
      <c r="AV173" s="16" t="s">
        <v>148</v>
      </c>
      <c r="AW173" s="16" t="s">
        <v>33</v>
      </c>
      <c r="AX173" s="16" t="s">
        <v>72</v>
      </c>
      <c r="AY173" s="278" t="s">
        <v>121</v>
      </c>
    </row>
    <row r="174" s="13" customFormat="1">
      <c r="A174" s="13"/>
      <c r="B174" s="226"/>
      <c r="C174" s="227"/>
      <c r="D174" s="219" t="s">
        <v>135</v>
      </c>
      <c r="E174" s="228" t="s">
        <v>19</v>
      </c>
      <c r="F174" s="229" t="s">
        <v>216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135</v>
      </c>
      <c r="AU174" s="235" t="s">
        <v>82</v>
      </c>
      <c r="AV174" s="13" t="s">
        <v>80</v>
      </c>
      <c r="AW174" s="13" t="s">
        <v>33</v>
      </c>
      <c r="AX174" s="13" t="s">
        <v>72</v>
      </c>
      <c r="AY174" s="235" t="s">
        <v>121</v>
      </c>
    </row>
    <row r="175" s="14" customFormat="1">
      <c r="A175" s="14"/>
      <c r="B175" s="236"/>
      <c r="C175" s="237"/>
      <c r="D175" s="219" t="s">
        <v>135</v>
      </c>
      <c r="E175" s="238" t="s">
        <v>19</v>
      </c>
      <c r="F175" s="239" t="s">
        <v>217</v>
      </c>
      <c r="G175" s="237"/>
      <c r="H175" s="240">
        <v>12.384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135</v>
      </c>
      <c r="AU175" s="246" t="s">
        <v>82</v>
      </c>
      <c r="AV175" s="14" t="s">
        <v>82</v>
      </c>
      <c r="AW175" s="14" t="s">
        <v>33</v>
      </c>
      <c r="AX175" s="14" t="s">
        <v>72</v>
      </c>
      <c r="AY175" s="246" t="s">
        <v>121</v>
      </c>
    </row>
    <row r="176" s="14" customFormat="1">
      <c r="A176" s="14"/>
      <c r="B176" s="236"/>
      <c r="C176" s="237"/>
      <c r="D176" s="219" t="s">
        <v>135</v>
      </c>
      <c r="E176" s="238" t="s">
        <v>19</v>
      </c>
      <c r="F176" s="239" t="s">
        <v>218</v>
      </c>
      <c r="G176" s="237"/>
      <c r="H176" s="240">
        <v>100.64400000000001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135</v>
      </c>
      <c r="AU176" s="246" t="s">
        <v>82</v>
      </c>
      <c r="AV176" s="14" t="s">
        <v>82</v>
      </c>
      <c r="AW176" s="14" t="s">
        <v>33</v>
      </c>
      <c r="AX176" s="14" t="s">
        <v>72</v>
      </c>
      <c r="AY176" s="246" t="s">
        <v>121</v>
      </c>
    </row>
    <row r="177" s="14" customFormat="1">
      <c r="A177" s="14"/>
      <c r="B177" s="236"/>
      <c r="C177" s="237"/>
      <c r="D177" s="219" t="s">
        <v>135</v>
      </c>
      <c r="E177" s="238" t="s">
        <v>19</v>
      </c>
      <c r="F177" s="239" t="s">
        <v>219</v>
      </c>
      <c r="G177" s="237"/>
      <c r="H177" s="240">
        <v>100.26600000000001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135</v>
      </c>
      <c r="AU177" s="246" t="s">
        <v>82</v>
      </c>
      <c r="AV177" s="14" t="s">
        <v>82</v>
      </c>
      <c r="AW177" s="14" t="s">
        <v>33</v>
      </c>
      <c r="AX177" s="14" t="s">
        <v>72</v>
      </c>
      <c r="AY177" s="246" t="s">
        <v>121</v>
      </c>
    </row>
    <row r="178" s="14" customFormat="1">
      <c r="A178" s="14"/>
      <c r="B178" s="236"/>
      <c r="C178" s="237"/>
      <c r="D178" s="219" t="s">
        <v>135</v>
      </c>
      <c r="E178" s="238" t="s">
        <v>19</v>
      </c>
      <c r="F178" s="239" t="s">
        <v>220</v>
      </c>
      <c r="G178" s="237"/>
      <c r="H178" s="240">
        <v>118.863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135</v>
      </c>
      <c r="AU178" s="246" t="s">
        <v>82</v>
      </c>
      <c r="AV178" s="14" t="s">
        <v>82</v>
      </c>
      <c r="AW178" s="14" t="s">
        <v>33</v>
      </c>
      <c r="AX178" s="14" t="s">
        <v>72</v>
      </c>
      <c r="AY178" s="246" t="s">
        <v>121</v>
      </c>
    </row>
    <row r="179" s="14" customFormat="1">
      <c r="A179" s="14"/>
      <c r="B179" s="236"/>
      <c r="C179" s="237"/>
      <c r="D179" s="219" t="s">
        <v>135</v>
      </c>
      <c r="E179" s="238" t="s">
        <v>19</v>
      </c>
      <c r="F179" s="239" t="s">
        <v>221</v>
      </c>
      <c r="G179" s="237"/>
      <c r="H179" s="240">
        <v>27.326000000000001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135</v>
      </c>
      <c r="AU179" s="246" t="s">
        <v>82</v>
      </c>
      <c r="AV179" s="14" t="s">
        <v>82</v>
      </c>
      <c r="AW179" s="14" t="s">
        <v>33</v>
      </c>
      <c r="AX179" s="14" t="s">
        <v>72</v>
      </c>
      <c r="AY179" s="246" t="s">
        <v>121</v>
      </c>
    </row>
    <row r="180" s="16" customFormat="1">
      <c r="A180" s="16"/>
      <c r="B180" s="268"/>
      <c r="C180" s="269"/>
      <c r="D180" s="219" t="s">
        <v>135</v>
      </c>
      <c r="E180" s="270" t="s">
        <v>19</v>
      </c>
      <c r="F180" s="271" t="s">
        <v>203</v>
      </c>
      <c r="G180" s="269"/>
      <c r="H180" s="272">
        <v>359.48300000000006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8" t="s">
        <v>135</v>
      </c>
      <c r="AU180" s="278" t="s">
        <v>82</v>
      </c>
      <c r="AV180" s="16" t="s">
        <v>148</v>
      </c>
      <c r="AW180" s="16" t="s">
        <v>33</v>
      </c>
      <c r="AX180" s="16" t="s">
        <v>72</v>
      </c>
      <c r="AY180" s="278" t="s">
        <v>121</v>
      </c>
    </row>
    <row r="181" s="15" customFormat="1">
      <c r="A181" s="15"/>
      <c r="B181" s="247"/>
      <c r="C181" s="248"/>
      <c r="D181" s="219" t="s">
        <v>135</v>
      </c>
      <c r="E181" s="249" t="s">
        <v>19</v>
      </c>
      <c r="F181" s="250" t="s">
        <v>141</v>
      </c>
      <c r="G181" s="248"/>
      <c r="H181" s="251">
        <v>680.70399999999995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7" t="s">
        <v>135</v>
      </c>
      <c r="AU181" s="257" t="s">
        <v>82</v>
      </c>
      <c r="AV181" s="15" t="s">
        <v>129</v>
      </c>
      <c r="AW181" s="15" t="s">
        <v>33</v>
      </c>
      <c r="AX181" s="15" t="s">
        <v>80</v>
      </c>
      <c r="AY181" s="257" t="s">
        <v>121</v>
      </c>
    </row>
    <row r="182" s="2" customFormat="1" ht="21.75" customHeight="1">
      <c r="A182" s="40"/>
      <c r="B182" s="41"/>
      <c r="C182" s="258" t="s">
        <v>222</v>
      </c>
      <c r="D182" s="258" t="s">
        <v>161</v>
      </c>
      <c r="E182" s="259" t="s">
        <v>223</v>
      </c>
      <c r="F182" s="260" t="s">
        <v>224</v>
      </c>
      <c r="G182" s="261" t="s">
        <v>127</v>
      </c>
      <c r="H182" s="262">
        <v>254.93799999999999</v>
      </c>
      <c r="I182" s="263"/>
      <c r="J182" s="264">
        <f>ROUND(I182*H182,2)</f>
        <v>0</v>
      </c>
      <c r="K182" s="260" t="s">
        <v>128</v>
      </c>
      <c r="L182" s="265"/>
      <c r="M182" s="266" t="s">
        <v>19</v>
      </c>
      <c r="N182" s="267" t="s">
        <v>43</v>
      </c>
      <c r="O182" s="86"/>
      <c r="P182" s="215">
        <f>O182*H182</f>
        <v>0</v>
      </c>
      <c r="Q182" s="215">
        <v>0.0022499999999999998</v>
      </c>
      <c r="R182" s="215">
        <f>Q182*H182</f>
        <v>0.57361049999999991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164</v>
      </c>
      <c r="AT182" s="217" t="s">
        <v>161</v>
      </c>
      <c r="AU182" s="217" t="s">
        <v>82</v>
      </c>
      <c r="AY182" s="19" t="s">
        <v>121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129</v>
      </c>
      <c r="BM182" s="217" t="s">
        <v>225</v>
      </c>
    </row>
    <row r="183" s="2" customFormat="1">
      <c r="A183" s="40"/>
      <c r="B183" s="41"/>
      <c r="C183" s="42"/>
      <c r="D183" s="219" t="s">
        <v>131</v>
      </c>
      <c r="E183" s="42"/>
      <c r="F183" s="220" t="s">
        <v>224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131</v>
      </c>
      <c r="AU183" s="19" t="s">
        <v>82</v>
      </c>
    </row>
    <row r="184" s="14" customFormat="1">
      <c r="A184" s="14"/>
      <c r="B184" s="236"/>
      <c r="C184" s="237"/>
      <c r="D184" s="219" t="s">
        <v>135</v>
      </c>
      <c r="E184" s="238" t="s">
        <v>19</v>
      </c>
      <c r="F184" s="239" t="s">
        <v>226</v>
      </c>
      <c r="G184" s="237"/>
      <c r="H184" s="240">
        <v>231.762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135</v>
      </c>
      <c r="AU184" s="246" t="s">
        <v>82</v>
      </c>
      <c r="AV184" s="14" t="s">
        <v>82</v>
      </c>
      <c r="AW184" s="14" t="s">
        <v>33</v>
      </c>
      <c r="AX184" s="14" t="s">
        <v>80</v>
      </c>
      <c r="AY184" s="246" t="s">
        <v>121</v>
      </c>
    </row>
    <row r="185" s="14" customFormat="1">
      <c r="A185" s="14"/>
      <c r="B185" s="236"/>
      <c r="C185" s="237"/>
      <c r="D185" s="219" t="s">
        <v>135</v>
      </c>
      <c r="E185" s="237"/>
      <c r="F185" s="239" t="s">
        <v>227</v>
      </c>
      <c r="G185" s="237"/>
      <c r="H185" s="240">
        <v>254.93799999999999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135</v>
      </c>
      <c r="AU185" s="246" t="s">
        <v>82</v>
      </c>
      <c r="AV185" s="14" t="s">
        <v>82</v>
      </c>
      <c r="AW185" s="14" t="s">
        <v>4</v>
      </c>
      <c r="AX185" s="14" t="s">
        <v>80</v>
      </c>
      <c r="AY185" s="246" t="s">
        <v>121</v>
      </c>
    </row>
    <row r="186" s="2" customFormat="1" ht="21.75" customHeight="1">
      <c r="A186" s="40"/>
      <c r="B186" s="41"/>
      <c r="C186" s="258" t="s">
        <v>228</v>
      </c>
      <c r="D186" s="258" t="s">
        <v>161</v>
      </c>
      <c r="E186" s="259" t="s">
        <v>229</v>
      </c>
      <c r="F186" s="260" t="s">
        <v>230</v>
      </c>
      <c r="G186" s="261" t="s">
        <v>127</v>
      </c>
      <c r="H186" s="262">
        <v>395.43099999999998</v>
      </c>
      <c r="I186" s="263"/>
      <c r="J186" s="264">
        <f>ROUND(I186*H186,2)</f>
        <v>0</v>
      </c>
      <c r="K186" s="260" t="s">
        <v>128</v>
      </c>
      <c r="L186" s="265"/>
      <c r="M186" s="266" t="s">
        <v>19</v>
      </c>
      <c r="N186" s="267" t="s">
        <v>43</v>
      </c>
      <c r="O186" s="86"/>
      <c r="P186" s="215">
        <f>O186*H186</f>
        <v>0</v>
      </c>
      <c r="Q186" s="215">
        <v>0.0023999999999999998</v>
      </c>
      <c r="R186" s="215">
        <f>Q186*H186</f>
        <v>0.94903439999999983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164</v>
      </c>
      <c r="AT186" s="217" t="s">
        <v>161</v>
      </c>
      <c r="AU186" s="217" t="s">
        <v>82</v>
      </c>
      <c r="AY186" s="19" t="s">
        <v>121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129</v>
      </c>
      <c r="BM186" s="217" t="s">
        <v>231</v>
      </c>
    </row>
    <row r="187" s="2" customFormat="1">
      <c r="A187" s="40"/>
      <c r="B187" s="41"/>
      <c r="C187" s="42"/>
      <c r="D187" s="219" t="s">
        <v>131</v>
      </c>
      <c r="E187" s="42"/>
      <c r="F187" s="220" t="s">
        <v>230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131</v>
      </c>
      <c r="AU187" s="19" t="s">
        <v>82</v>
      </c>
    </row>
    <row r="188" s="14" customFormat="1">
      <c r="A188" s="14"/>
      <c r="B188" s="236"/>
      <c r="C188" s="237"/>
      <c r="D188" s="219" t="s">
        <v>135</v>
      </c>
      <c r="E188" s="238" t="s">
        <v>19</v>
      </c>
      <c r="F188" s="239" t="s">
        <v>232</v>
      </c>
      <c r="G188" s="237"/>
      <c r="H188" s="240">
        <v>359.483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135</v>
      </c>
      <c r="AU188" s="246" t="s">
        <v>82</v>
      </c>
      <c r="AV188" s="14" t="s">
        <v>82</v>
      </c>
      <c r="AW188" s="14" t="s">
        <v>33</v>
      </c>
      <c r="AX188" s="14" t="s">
        <v>80</v>
      </c>
      <c r="AY188" s="246" t="s">
        <v>121</v>
      </c>
    </row>
    <row r="189" s="14" customFormat="1">
      <c r="A189" s="14"/>
      <c r="B189" s="236"/>
      <c r="C189" s="237"/>
      <c r="D189" s="219" t="s">
        <v>135</v>
      </c>
      <c r="E189" s="237"/>
      <c r="F189" s="239" t="s">
        <v>233</v>
      </c>
      <c r="G189" s="237"/>
      <c r="H189" s="240">
        <v>395.43099999999998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135</v>
      </c>
      <c r="AU189" s="246" t="s">
        <v>82</v>
      </c>
      <c r="AV189" s="14" t="s">
        <v>82</v>
      </c>
      <c r="AW189" s="14" t="s">
        <v>4</v>
      </c>
      <c r="AX189" s="14" t="s">
        <v>80</v>
      </c>
      <c r="AY189" s="246" t="s">
        <v>121</v>
      </c>
    </row>
    <row r="190" s="2" customFormat="1" ht="24.15" customHeight="1">
      <c r="A190" s="40"/>
      <c r="B190" s="41"/>
      <c r="C190" s="258" t="s">
        <v>234</v>
      </c>
      <c r="D190" s="258" t="s">
        <v>161</v>
      </c>
      <c r="E190" s="259" t="s">
        <v>235</v>
      </c>
      <c r="F190" s="260" t="s">
        <v>236</v>
      </c>
      <c r="G190" s="261" t="s">
        <v>127</v>
      </c>
      <c r="H190" s="262">
        <v>98.405000000000001</v>
      </c>
      <c r="I190" s="263"/>
      <c r="J190" s="264">
        <f>ROUND(I190*H190,2)</f>
        <v>0</v>
      </c>
      <c r="K190" s="260" t="s">
        <v>128</v>
      </c>
      <c r="L190" s="265"/>
      <c r="M190" s="266" t="s">
        <v>19</v>
      </c>
      <c r="N190" s="267" t="s">
        <v>43</v>
      </c>
      <c r="O190" s="86"/>
      <c r="P190" s="215">
        <f>O190*H190</f>
        <v>0</v>
      </c>
      <c r="Q190" s="215">
        <v>0.0041999999999999997</v>
      </c>
      <c r="R190" s="215">
        <f>Q190*H190</f>
        <v>0.41330099999999997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164</v>
      </c>
      <c r="AT190" s="217" t="s">
        <v>161</v>
      </c>
      <c r="AU190" s="217" t="s">
        <v>82</v>
      </c>
      <c r="AY190" s="19" t="s">
        <v>121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129</v>
      </c>
      <c r="BM190" s="217" t="s">
        <v>237</v>
      </c>
    </row>
    <row r="191" s="2" customFormat="1">
      <c r="A191" s="40"/>
      <c r="B191" s="41"/>
      <c r="C191" s="42"/>
      <c r="D191" s="219" t="s">
        <v>131</v>
      </c>
      <c r="E191" s="42"/>
      <c r="F191" s="220" t="s">
        <v>236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131</v>
      </c>
      <c r="AU191" s="19" t="s">
        <v>82</v>
      </c>
    </row>
    <row r="192" s="14" customFormat="1">
      <c r="A192" s="14"/>
      <c r="B192" s="236"/>
      <c r="C192" s="237"/>
      <c r="D192" s="219" t="s">
        <v>135</v>
      </c>
      <c r="E192" s="238" t="s">
        <v>19</v>
      </c>
      <c r="F192" s="239" t="s">
        <v>238</v>
      </c>
      <c r="G192" s="237"/>
      <c r="H192" s="240">
        <v>89.459000000000003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135</v>
      </c>
      <c r="AU192" s="246" t="s">
        <v>82</v>
      </c>
      <c r="AV192" s="14" t="s">
        <v>82</v>
      </c>
      <c r="AW192" s="14" t="s">
        <v>33</v>
      </c>
      <c r="AX192" s="14" t="s">
        <v>80</v>
      </c>
      <c r="AY192" s="246" t="s">
        <v>121</v>
      </c>
    </row>
    <row r="193" s="14" customFormat="1">
      <c r="A193" s="14"/>
      <c r="B193" s="236"/>
      <c r="C193" s="237"/>
      <c r="D193" s="219" t="s">
        <v>135</v>
      </c>
      <c r="E193" s="237"/>
      <c r="F193" s="239" t="s">
        <v>239</v>
      </c>
      <c r="G193" s="237"/>
      <c r="H193" s="240">
        <v>98.405000000000001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135</v>
      </c>
      <c r="AU193" s="246" t="s">
        <v>82</v>
      </c>
      <c r="AV193" s="14" t="s">
        <v>82</v>
      </c>
      <c r="AW193" s="14" t="s">
        <v>4</v>
      </c>
      <c r="AX193" s="14" t="s">
        <v>80</v>
      </c>
      <c r="AY193" s="246" t="s">
        <v>121</v>
      </c>
    </row>
    <row r="194" s="2" customFormat="1" ht="24.15" customHeight="1">
      <c r="A194" s="40"/>
      <c r="B194" s="41"/>
      <c r="C194" s="206" t="s">
        <v>240</v>
      </c>
      <c r="D194" s="206" t="s">
        <v>124</v>
      </c>
      <c r="E194" s="207" t="s">
        <v>241</v>
      </c>
      <c r="F194" s="208" t="s">
        <v>242</v>
      </c>
      <c r="G194" s="209" t="s">
        <v>127</v>
      </c>
      <c r="H194" s="210">
        <v>71.463999999999999</v>
      </c>
      <c r="I194" s="211"/>
      <c r="J194" s="212">
        <f>ROUND(I194*H194,2)</f>
        <v>0</v>
      </c>
      <c r="K194" s="208" t="s">
        <v>128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0.02428</v>
      </c>
      <c r="R194" s="215">
        <f>Q194*H194</f>
        <v>1.7351459199999999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129</v>
      </c>
      <c r="AT194" s="217" t="s">
        <v>124</v>
      </c>
      <c r="AU194" s="217" t="s">
        <v>82</v>
      </c>
      <c r="AY194" s="19" t="s">
        <v>121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129</v>
      </c>
      <c r="BM194" s="217" t="s">
        <v>243</v>
      </c>
    </row>
    <row r="195" s="2" customFormat="1">
      <c r="A195" s="40"/>
      <c r="B195" s="41"/>
      <c r="C195" s="42"/>
      <c r="D195" s="219" t="s">
        <v>131</v>
      </c>
      <c r="E195" s="42"/>
      <c r="F195" s="220" t="s">
        <v>244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131</v>
      </c>
      <c r="AU195" s="19" t="s">
        <v>82</v>
      </c>
    </row>
    <row r="196" s="2" customFormat="1">
      <c r="A196" s="40"/>
      <c r="B196" s="41"/>
      <c r="C196" s="42"/>
      <c r="D196" s="224" t="s">
        <v>133</v>
      </c>
      <c r="E196" s="42"/>
      <c r="F196" s="225" t="s">
        <v>245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133</v>
      </c>
      <c r="AU196" s="19" t="s">
        <v>82</v>
      </c>
    </row>
    <row r="197" s="13" customFormat="1">
      <c r="A197" s="13"/>
      <c r="B197" s="226"/>
      <c r="C197" s="227"/>
      <c r="D197" s="219" t="s">
        <v>135</v>
      </c>
      <c r="E197" s="228" t="s">
        <v>19</v>
      </c>
      <c r="F197" s="229" t="s">
        <v>147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135</v>
      </c>
      <c r="AU197" s="235" t="s">
        <v>82</v>
      </c>
      <c r="AV197" s="13" t="s">
        <v>80</v>
      </c>
      <c r="AW197" s="13" t="s">
        <v>33</v>
      </c>
      <c r="AX197" s="13" t="s">
        <v>72</v>
      </c>
      <c r="AY197" s="235" t="s">
        <v>121</v>
      </c>
    </row>
    <row r="198" s="14" customFormat="1">
      <c r="A198" s="14"/>
      <c r="B198" s="236"/>
      <c r="C198" s="237"/>
      <c r="D198" s="219" t="s">
        <v>135</v>
      </c>
      <c r="E198" s="238" t="s">
        <v>19</v>
      </c>
      <c r="F198" s="239" t="s">
        <v>246</v>
      </c>
      <c r="G198" s="237"/>
      <c r="H198" s="240">
        <v>22.111999999999998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135</v>
      </c>
      <c r="AU198" s="246" t="s">
        <v>82</v>
      </c>
      <c r="AV198" s="14" t="s">
        <v>82</v>
      </c>
      <c r="AW198" s="14" t="s">
        <v>33</v>
      </c>
      <c r="AX198" s="14" t="s">
        <v>72</v>
      </c>
      <c r="AY198" s="246" t="s">
        <v>121</v>
      </c>
    </row>
    <row r="199" s="14" customFormat="1">
      <c r="A199" s="14"/>
      <c r="B199" s="236"/>
      <c r="C199" s="237"/>
      <c r="D199" s="219" t="s">
        <v>135</v>
      </c>
      <c r="E199" s="238" t="s">
        <v>19</v>
      </c>
      <c r="F199" s="239" t="s">
        <v>247</v>
      </c>
      <c r="G199" s="237"/>
      <c r="H199" s="240">
        <v>49.351999999999997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135</v>
      </c>
      <c r="AU199" s="246" t="s">
        <v>82</v>
      </c>
      <c r="AV199" s="14" t="s">
        <v>82</v>
      </c>
      <c r="AW199" s="14" t="s">
        <v>33</v>
      </c>
      <c r="AX199" s="14" t="s">
        <v>72</v>
      </c>
      <c r="AY199" s="246" t="s">
        <v>121</v>
      </c>
    </row>
    <row r="200" s="15" customFormat="1">
      <c r="A200" s="15"/>
      <c r="B200" s="247"/>
      <c r="C200" s="248"/>
      <c r="D200" s="219" t="s">
        <v>135</v>
      </c>
      <c r="E200" s="249" t="s">
        <v>19</v>
      </c>
      <c r="F200" s="250" t="s">
        <v>141</v>
      </c>
      <c r="G200" s="248"/>
      <c r="H200" s="251">
        <v>71.463999999999999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135</v>
      </c>
      <c r="AU200" s="257" t="s">
        <v>82</v>
      </c>
      <c r="AV200" s="15" t="s">
        <v>129</v>
      </c>
      <c r="AW200" s="15" t="s">
        <v>33</v>
      </c>
      <c r="AX200" s="15" t="s">
        <v>80</v>
      </c>
      <c r="AY200" s="257" t="s">
        <v>121</v>
      </c>
    </row>
    <row r="201" s="2" customFormat="1" ht="16.5" customHeight="1">
      <c r="A201" s="40"/>
      <c r="B201" s="41"/>
      <c r="C201" s="206" t="s">
        <v>8</v>
      </c>
      <c r="D201" s="206" t="s">
        <v>124</v>
      </c>
      <c r="E201" s="207" t="s">
        <v>248</v>
      </c>
      <c r="F201" s="208" t="s">
        <v>249</v>
      </c>
      <c r="G201" s="209" t="s">
        <v>127</v>
      </c>
      <c r="H201" s="210">
        <v>788.47299999999996</v>
      </c>
      <c r="I201" s="211"/>
      <c r="J201" s="212">
        <f>ROUND(I201*H201,2)</f>
        <v>0</v>
      </c>
      <c r="K201" s="208" t="s">
        <v>128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0.00025999999999999998</v>
      </c>
      <c r="R201" s="215">
        <f>Q201*H201</f>
        <v>0.20500297999999997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129</v>
      </c>
      <c r="AT201" s="217" t="s">
        <v>124</v>
      </c>
      <c r="AU201" s="217" t="s">
        <v>82</v>
      </c>
      <c r="AY201" s="19" t="s">
        <v>121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129</v>
      </c>
      <c r="BM201" s="217" t="s">
        <v>250</v>
      </c>
    </row>
    <row r="202" s="2" customFormat="1">
      <c r="A202" s="40"/>
      <c r="B202" s="41"/>
      <c r="C202" s="42"/>
      <c r="D202" s="219" t="s">
        <v>131</v>
      </c>
      <c r="E202" s="42"/>
      <c r="F202" s="220" t="s">
        <v>251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131</v>
      </c>
      <c r="AU202" s="19" t="s">
        <v>82</v>
      </c>
    </row>
    <row r="203" s="2" customFormat="1">
      <c r="A203" s="40"/>
      <c r="B203" s="41"/>
      <c r="C203" s="42"/>
      <c r="D203" s="224" t="s">
        <v>133</v>
      </c>
      <c r="E203" s="42"/>
      <c r="F203" s="225" t="s">
        <v>252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133</v>
      </c>
      <c r="AU203" s="19" t="s">
        <v>82</v>
      </c>
    </row>
    <row r="204" s="13" customFormat="1">
      <c r="A204" s="13"/>
      <c r="B204" s="226"/>
      <c r="C204" s="227"/>
      <c r="D204" s="219" t="s">
        <v>135</v>
      </c>
      <c r="E204" s="228" t="s">
        <v>19</v>
      </c>
      <c r="F204" s="229" t="s">
        <v>136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135</v>
      </c>
      <c r="AU204" s="235" t="s">
        <v>82</v>
      </c>
      <c r="AV204" s="13" t="s">
        <v>80</v>
      </c>
      <c r="AW204" s="13" t="s">
        <v>33</v>
      </c>
      <c r="AX204" s="13" t="s">
        <v>72</v>
      </c>
      <c r="AY204" s="235" t="s">
        <v>121</v>
      </c>
    </row>
    <row r="205" s="14" customFormat="1">
      <c r="A205" s="14"/>
      <c r="B205" s="236"/>
      <c r="C205" s="237"/>
      <c r="D205" s="219" t="s">
        <v>135</v>
      </c>
      <c r="E205" s="238" t="s">
        <v>19</v>
      </c>
      <c r="F205" s="239" t="s">
        <v>183</v>
      </c>
      <c r="G205" s="237"/>
      <c r="H205" s="240">
        <v>1.6399999999999999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135</v>
      </c>
      <c r="AU205" s="246" t="s">
        <v>82</v>
      </c>
      <c r="AV205" s="14" t="s">
        <v>82</v>
      </c>
      <c r="AW205" s="14" t="s">
        <v>33</v>
      </c>
      <c r="AX205" s="14" t="s">
        <v>72</v>
      </c>
      <c r="AY205" s="246" t="s">
        <v>121</v>
      </c>
    </row>
    <row r="206" s="14" customFormat="1">
      <c r="A206" s="14"/>
      <c r="B206" s="236"/>
      <c r="C206" s="237"/>
      <c r="D206" s="219" t="s">
        <v>135</v>
      </c>
      <c r="E206" s="238" t="s">
        <v>19</v>
      </c>
      <c r="F206" s="239" t="s">
        <v>253</v>
      </c>
      <c r="G206" s="237"/>
      <c r="H206" s="240">
        <v>5.5279999999999996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135</v>
      </c>
      <c r="AU206" s="246" t="s">
        <v>82</v>
      </c>
      <c r="AV206" s="14" t="s">
        <v>82</v>
      </c>
      <c r="AW206" s="14" t="s">
        <v>33</v>
      </c>
      <c r="AX206" s="14" t="s">
        <v>72</v>
      </c>
      <c r="AY206" s="246" t="s">
        <v>121</v>
      </c>
    </row>
    <row r="207" s="14" customFormat="1">
      <c r="A207" s="14"/>
      <c r="B207" s="236"/>
      <c r="C207" s="237"/>
      <c r="D207" s="219" t="s">
        <v>135</v>
      </c>
      <c r="E207" s="238" t="s">
        <v>19</v>
      </c>
      <c r="F207" s="239" t="s">
        <v>254</v>
      </c>
      <c r="G207" s="237"/>
      <c r="H207" s="240">
        <v>12.337999999999999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135</v>
      </c>
      <c r="AU207" s="246" t="s">
        <v>82</v>
      </c>
      <c r="AV207" s="14" t="s">
        <v>82</v>
      </c>
      <c r="AW207" s="14" t="s">
        <v>33</v>
      </c>
      <c r="AX207" s="14" t="s">
        <v>72</v>
      </c>
      <c r="AY207" s="246" t="s">
        <v>121</v>
      </c>
    </row>
    <row r="208" s="16" customFormat="1">
      <c r="A208" s="16"/>
      <c r="B208" s="268"/>
      <c r="C208" s="269"/>
      <c r="D208" s="219" t="s">
        <v>135</v>
      </c>
      <c r="E208" s="270" t="s">
        <v>19</v>
      </c>
      <c r="F208" s="271" t="s">
        <v>203</v>
      </c>
      <c r="G208" s="269"/>
      <c r="H208" s="272">
        <v>19.506</v>
      </c>
      <c r="I208" s="273"/>
      <c r="J208" s="269"/>
      <c r="K208" s="269"/>
      <c r="L208" s="274"/>
      <c r="M208" s="275"/>
      <c r="N208" s="276"/>
      <c r="O208" s="276"/>
      <c r="P208" s="276"/>
      <c r="Q208" s="276"/>
      <c r="R208" s="276"/>
      <c r="S208" s="276"/>
      <c r="T208" s="277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78" t="s">
        <v>135</v>
      </c>
      <c r="AU208" s="278" t="s">
        <v>82</v>
      </c>
      <c r="AV208" s="16" t="s">
        <v>148</v>
      </c>
      <c r="AW208" s="16" t="s">
        <v>33</v>
      </c>
      <c r="AX208" s="16" t="s">
        <v>72</v>
      </c>
      <c r="AY208" s="278" t="s">
        <v>121</v>
      </c>
    </row>
    <row r="209" s="13" customFormat="1">
      <c r="A209" s="13"/>
      <c r="B209" s="226"/>
      <c r="C209" s="227"/>
      <c r="D209" s="219" t="s">
        <v>135</v>
      </c>
      <c r="E209" s="228" t="s">
        <v>19</v>
      </c>
      <c r="F209" s="229" t="s">
        <v>255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135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121</v>
      </c>
    </row>
    <row r="210" s="14" customFormat="1">
      <c r="A210" s="14"/>
      <c r="B210" s="236"/>
      <c r="C210" s="237"/>
      <c r="D210" s="219" t="s">
        <v>135</v>
      </c>
      <c r="E210" s="238" t="s">
        <v>19</v>
      </c>
      <c r="F210" s="239" t="s">
        <v>256</v>
      </c>
      <c r="G210" s="237"/>
      <c r="H210" s="240">
        <v>5.8499999999999996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135</v>
      </c>
      <c r="AU210" s="246" t="s">
        <v>82</v>
      </c>
      <c r="AV210" s="14" t="s">
        <v>82</v>
      </c>
      <c r="AW210" s="14" t="s">
        <v>33</v>
      </c>
      <c r="AX210" s="14" t="s">
        <v>72</v>
      </c>
      <c r="AY210" s="246" t="s">
        <v>121</v>
      </c>
    </row>
    <row r="211" s="14" customFormat="1">
      <c r="A211" s="14"/>
      <c r="B211" s="236"/>
      <c r="C211" s="237"/>
      <c r="D211" s="219" t="s">
        <v>135</v>
      </c>
      <c r="E211" s="238" t="s">
        <v>19</v>
      </c>
      <c r="F211" s="239" t="s">
        <v>257</v>
      </c>
      <c r="G211" s="237"/>
      <c r="H211" s="240">
        <v>39.600000000000001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135</v>
      </c>
      <c r="AU211" s="246" t="s">
        <v>82</v>
      </c>
      <c r="AV211" s="14" t="s">
        <v>82</v>
      </c>
      <c r="AW211" s="14" t="s">
        <v>33</v>
      </c>
      <c r="AX211" s="14" t="s">
        <v>72</v>
      </c>
      <c r="AY211" s="246" t="s">
        <v>121</v>
      </c>
    </row>
    <row r="212" s="14" customFormat="1">
      <c r="A212" s="14"/>
      <c r="B212" s="236"/>
      <c r="C212" s="237"/>
      <c r="D212" s="219" t="s">
        <v>135</v>
      </c>
      <c r="E212" s="238" t="s">
        <v>19</v>
      </c>
      <c r="F212" s="239" t="s">
        <v>258</v>
      </c>
      <c r="G212" s="237"/>
      <c r="H212" s="240">
        <v>1.992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135</v>
      </c>
      <c r="AU212" s="246" t="s">
        <v>82</v>
      </c>
      <c r="AV212" s="14" t="s">
        <v>82</v>
      </c>
      <c r="AW212" s="14" t="s">
        <v>33</v>
      </c>
      <c r="AX212" s="14" t="s">
        <v>72</v>
      </c>
      <c r="AY212" s="246" t="s">
        <v>121</v>
      </c>
    </row>
    <row r="213" s="14" customFormat="1">
      <c r="A213" s="14"/>
      <c r="B213" s="236"/>
      <c r="C213" s="237"/>
      <c r="D213" s="219" t="s">
        <v>135</v>
      </c>
      <c r="E213" s="238" t="s">
        <v>19</v>
      </c>
      <c r="F213" s="239" t="s">
        <v>259</v>
      </c>
      <c r="G213" s="237"/>
      <c r="H213" s="240">
        <v>6.6550000000000002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135</v>
      </c>
      <c r="AU213" s="246" t="s">
        <v>82</v>
      </c>
      <c r="AV213" s="14" t="s">
        <v>82</v>
      </c>
      <c r="AW213" s="14" t="s">
        <v>33</v>
      </c>
      <c r="AX213" s="14" t="s">
        <v>72</v>
      </c>
      <c r="AY213" s="246" t="s">
        <v>121</v>
      </c>
    </row>
    <row r="214" s="14" customFormat="1">
      <c r="A214" s="14"/>
      <c r="B214" s="236"/>
      <c r="C214" s="237"/>
      <c r="D214" s="219" t="s">
        <v>135</v>
      </c>
      <c r="E214" s="238" t="s">
        <v>19</v>
      </c>
      <c r="F214" s="239" t="s">
        <v>260</v>
      </c>
      <c r="G214" s="237"/>
      <c r="H214" s="240">
        <v>2.4660000000000002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135</v>
      </c>
      <c r="AU214" s="246" t="s">
        <v>82</v>
      </c>
      <c r="AV214" s="14" t="s">
        <v>82</v>
      </c>
      <c r="AW214" s="14" t="s">
        <v>33</v>
      </c>
      <c r="AX214" s="14" t="s">
        <v>72</v>
      </c>
      <c r="AY214" s="246" t="s">
        <v>121</v>
      </c>
    </row>
    <row r="215" s="13" customFormat="1">
      <c r="A215" s="13"/>
      <c r="B215" s="226"/>
      <c r="C215" s="227"/>
      <c r="D215" s="219" t="s">
        <v>135</v>
      </c>
      <c r="E215" s="228" t="s">
        <v>19</v>
      </c>
      <c r="F215" s="229" t="s">
        <v>198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135</v>
      </c>
      <c r="AU215" s="235" t="s">
        <v>82</v>
      </c>
      <c r="AV215" s="13" t="s">
        <v>80</v>
      </c>
      <c r="AW215" s="13" t="s">
        <v>33</v>
      </c>
      <c r="AX215" s="13" t="s">
        <v>72</v>
      </c>
      <c r="AY215" s="235" t="s">
        <v>121</v>
      </c>
    </row>
    <row r="216" s="14" customFormat="1">
      <c r="A216" s="14"/>
      <c r="B216" s="236"/>
      <c r="C216" s="237"/>
      <c r="D216" s="219" t="s">
        <v>135</v>
      </c>
      <c r="E216" s="238" t="s">
        <v>19</v>
      </c>
      <c r="F216" s="239" t="s">
        <v>199</v>
      </c>
      <c r="G216" s="237"/>
      <c r="H216" s="240">
        <v>30.216999999999999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135</v>
      </c>
      <c r="AU216" s="246" t="s">
        <v>82</v>
      </c>
      <c r="AV216" s="14" t="s">
        <v>82</v>
      </c>
      <c r="AW216" s="14" t="s">
        <v>33</v>
      </c>
      <c r="AX216" s="14" t="s">
        <v>72</v>
      </c>
      <c r="AY216" s="246" t="s">
        <v>121</v>
      </c>
    </row>
    <row r="217" s="14" customFormat="1">
      <c r="A217" s="14"/>
      <c r="B217" s="236"/>
      <c r="C217" s="237"/>
      <c r="D217" s="219" t="s">
        <v>135</v>
      </c>
      <c r="E217" s="238" t="s">
        <v>19</v>
      </c>
      <c r="F217" s="239" t="s">
        <v>200</v>
      </c>
      <c r="G217" s="237"/>
      <c r="H217" s="240">
        <v>31.489999999999998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135</v>
      </c>
      <c r="AU217" s="246" t="s">
        <v>82</v>
      </c>
      <c r="AV217" s="14" t="s">
        <v>82</v>
      </c>
      <c r="AW217" s="14" t="s">
        <v>33</v>
      </c>
      <c r="AX217" s="14" t="s">
        <v>72</v>
      </c>
      <c r="AY217" s="246" t="s">
        <v>121</v>
      </c>
    </row>
    <row r="218" s="14" customFormat="1">
      <c r="A218" s="14"/>
      <c r="B218" s="236"/>
      <c r="C218" s="237"/>
      <c r="D218" s="219" t="s">
        <v>135</v>
      </c>
      <c r="E218" s="238" t="s">
        <v>19</v>
      </c>
      <c r="F218" s="239" t="s">
        <v>201</v>
      </c>
      <c r="G218" s="237"/>
      <c r="H218" s="240">
        <v>13.717000000000001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135</v>
      </c>
      <c r="AU218" s="246" t="s">
        <v>82</v>
      </c>
      <c r="AV218" s="14" t="s">
        <v>82</v>
      </c>
      <c r="AW218" s="14" t="s">
        <v>33</v>
      </c>
      <c r="AX218" s="14" t="s">
        <v>72</v>
      </c>
      <c r="AY218" s="246" t="s">
        <v>121</v>
      </c>
    </row>
    <row r="219" s="14" customFormat="1">
      <c r="A219" s="14"/>
      <c r="B219" s="236"/>
      <c r="C219" s="237"/>
      <c r="D219" s="219" t="s">
        <v>135</v>
      </c>
      <c r="E219" s="238" t="s">
        <v>19</v>
      </c>
      <c r="F219" s="239" t="s">
        <v>202</v>
      </c>
      <c r="G219" s="237"/>
      <c r="H219" s="240">
        <v>14.035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135</v>
      </c>
      <c r="AU219" s="246" t="s">
        <v>82</v>
      </c>
      <c r="AV219" s="14" t="s">
        <v>82</v>
      </c>
      <c r="AW219" s="14" t="s">
        <v>33</v>
      </c>
      <c r="AX219" s="14" t="s">
        <v>72</v>
      </c>
      <c r="AY219" s="246" t="s">
        <v>121</v>
      </c>
    </row>
    <row r="220" s="16" customFormat="1">
      <c r="A220" s="16"/>
      <c r="B220" s="268"/>
      <c r="C220" s="269"/>
      <c r="D220" s="219" t="s">
        <v>135</v>
      </c>
      <c r="E220" s="270" t="s">
        <v>19</v>
      </c>
      <c r="F220" s="271" t="s">
        <v>203</v>
      </c>
      <c r="G220" s="269"/>
      <c r="H220" s="272">
        <v>146.02199999999999</v>
      </c>
      <c r="I220" s="273"/>
      <c r="J220" s="269"/>
      <c r="K220" s="269"/>
      <c r="L220" s="274"/>
      <c r="M220" s="275"/>
      <c r="N220" s="276"/>
      <c r="O220" s="276"/>
      <c r="P220" s="276"/>
      <c r="Q220" s="276"/>
      <c r="R220" s="276"/>
      <c r="S220" s="276"/>
      <c r="T220" s="27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8" t="s">
        <v>135</v>
      </c>
      <c r="AU220" s="278" t="s">
        <v>82</v>
      </c>
      <c r="AV220" s="16" t="s">
        <v>148</v>
      </c>
      <c r="AW220" s="16" t="s">
        <v>33</v>
      </c>
      <c r="AX220" s="16" t="s">
        <v>72</v>
      </c>
      <c r="AY220" s="278" t="s">
        <v>121</v>
      </c>
    </row>
    <row r="221" s="13" customFormat="1">
      <c r="A221" s="13"/>
      <c r="B221" s="226"/>
      <c r="C221" s="227"/>
      <c r="D221" s="219" t="s">
        <v>135</v>
      </c>
      <c r="E221" s="228" t="s">
        <v>19</v>
      </c>
      <c r="F221" s="229" t="s">
        <v>204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135</v>
      </c>
      <c r="AU221" s="235" t="s">
        <v>82</v>
      </c>
      <c r="AV221" s="13" t="s">
        <v>80</v>
      </c>
      <c r="AW221" s="13" t="s">
        <v>33</v>
      </c>
      <c r="AX221" s="13" t="s">
        <v>72</v>
      </c>
      <c r="AY221" s="235" t="s">
        <v>121</v>
      </c>
    </row>
    <row r="222" s="13" customFormat="1">
      <c r="A222" s="13"/>
      <c r="B222" s="226"/>
      <c r="C222" s="227"/>
      <c r="D222" s="219" t="s">
        <v>135</v>
      </c>
      <c r="E222" s="228" t="s">
        <v>19</v>
      </c>
      <c r="F222" s="229" t="s">
        <v>205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135</v>
      </c>
      <c r="AU222" s="235" t="s">
        <v>82</v>
      </c>
      <c r="AV222" s="13" t="s">
        <v>80</v>
      </c>
      <c r="AW222" s="13" t="s">
        <v>33</v>
      </c>
      <c r="AX222" s="13" t="s">
        <v>72</v>
      </c>
      <c r="AY222" s="235" t="s">
        <v>121</v>
      </c>
    </row>
    <row r="223" s="14" customFormat="1">
      <c r="A223" s="14"/>
      <c r="B223" s="236"/>
      <c r="C223" s="237"/>
      <c r="D223" s="219" t="s">
        <v>135</v>
      </c>
      <c r="E223" s="238" t="s">
        <v>19</v>
      </c>
      <c r="F223" s="239" t="s">
        <v>206</v>
      </c>
      <c r="G223" s="237"/>
      <c r="H223" s="240">
        <v>10.096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135</v>
      </c>
      <c r="AU223" s="246" t="s">
        <v>82</v>
      </c>
      <c r="AV223" s="14" t="s">
        <v>82</v>
      </c>
      <c r="AW223" s="14" t="s">
        <v>33</v>
      </c>
      <c r="AX223" s="14" t="s">
        <v>72</v>
      </c>
      <c r="AY223" s="246" t="s">
        <v>121</v>
      </c>
    </row>
    <row r="224" s="14" customFormat="1">
      <c r="A224" s="14"/>
      <c r="B224" s="236"/>
      <c r="C224" s="237"/>
      <c r="D224" s="219" t="s">
        <v>135</v>
      </c>
      <c r="E224" s="238" t="s">
        <v>19</v>
      </c>
      <c r="F224" s="239" t="s">
        <v>207</v>
      </c>
      <c r="G224" s="237"/>
      <c r="H224" s="240">
        <v>100.752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135</v>
      </c>
      <c r="AU224" s="246" t="s">
        <v>82</v>
      </c>
      <c r="AV224" s="14" t="s">
        <v>82</v>
      </c>
      <c r="AW224" s="14" t="s">
        <v>33</v>
      </c>
      <c r="AX224" s="14" t="s">
        <v>72</v>
      </c>
      <c r="AY224" s="246" t="s">
        <v>121</v>
      </c>
    </row>
    <row r="225" s="14" customFormat="1">
      <c r="A225" s="14"/>
      <c r="B225" s="236"/>
      <c r="C225" s="237"/>
      <c r="D225" s="219" t="s">
        <v>135</v>
      </c>
      <c r="E225" s="238" t="s">
        <v>19</v>
      </c>
      <c r="F225" s="239" t="s">
        <v>208</v>
      </c>
      <c r="G225" s="237"/>
      <c r="H225" s="240">
        <v>24.571999999999999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135</v>
      </c>
      <c r="AU225" s="246" t="s">
        <v>82</v>
      </c>
      <c r="AV225" s="14" t="s">
        <v>82</v>
      </c>
      <c r="AW225" s="14" t="s">
        <v>33</v>
      </c>
      <c r="AX225" s="14" t="s">
        <v>72</v>
      </c>
      <c r="AY225" s="246" t="s">
        <v>121</v>
      </c>
    </row>
    <row r="226" s="14" customFormat="1">
      <c r="A226" s="14"/>
      <c r="B226" s="236"/>
      <c r="C226" s="237"/>
      <c r="D226" s="219" t="s">
        <v>135</v>
      </c>
      <c r="E226" s="238" t="s">
        <v>19</v>
      </c>
      <c r="F226" s="239" t="s">
        <v>209</v>
      </c>
      <c r="G226" s="237"/>
      <c r="H226" s="240">
        <v>9.9299999999999997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135</v>
      </c>
      <c r="AU226" s="246" t="s">
        <v>82</v>
      </c>
      <c r="AV226" s="14" t="s">
        <v>82</v>
      </c>
      <c r="AW226" s="14" t="s">
        <v>33</v>
      </c>
      <c r="AX226" s="14" t="s">
        <v>72</v>
      </c>
      <c r="AY226" s="246" t="s">
        <v>121</v>
      </c>
    </row>
    <row r="227" s="14" customFormat="1">
      <c r="A227" s="14"/>
      <c r="B227" s="236"/>
      <c r="C227" s="237"/>
      <c r="D227" s="219" t="s">
        <v>135</v>
      </c>
      <c r="E227" s="238" t="s">
        <v>19</v>
      </c>
      <c r="F227" s="239" t="s">
        <v>210</v>
      </c>
      <c r="G227" s="237"/>
      <c r="H227" s="240">
        <v>10.552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135</v>
      </c>
      <c r="AU227" s="246" t="s">
        <v>82</v>
      </c>
      <c r="AV227" s="14" t="s">
        <v>82</v>
      </c>
      <c r="AW227" s="14" t="s">
        <v>33</v>
      </c>
      <c r="AX227" s="14" t="s">
        <v>72</v>
      </c>
      <c r="AY227" s="246" t="s">
        <v>121</v>
      </c>
    </row>
    <row r="228" s="14" customFormat="1">
      <c r="A228" s="14"/>
      <c r="B228" s="236"/>
      <c r="C228" s="237"/>
      <c r="D228" s="219" t="s">
        <v>135</v>
      </c>
      <c r="E228" s="238" t="s">
        <v>19</v>
      </c>
      <c r="F228" s="239" t="s">
        <v>211</v>
      </c>
      <c r="G228" s="237"/>
      <c r="H228" s="240">
        <v>49.384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135</v>
      </c>
      <c r="AU228" s="246" t="s">
        <v>82</v>
      </c>
      <c r="AV228" s="14" t="s">
        <v>82</v>
      </c>
      <c r="AW228" s="14" t="s">
        <v>33</v>
      </c>
      <c r="AX228" s="14" t="s">
        <v>72</v>
      </c>
      <c r="AY228" s="246" t="s">
        <v>121</v>
      </c>
    </row>
    <row r="229" s="14" customFormat="1">
      <c r="A229" s="14"/>
      <c r="B229" s="236"/>
      <c r="C229" s="237"/>
      <c r="D229" s="219" t="s">
        <v>135</v>
      </c>
      <c r="E229" s="238" t="s">
        <v>19</v>
      </c>
      <c r="F229" s="239" t="s">
        <v>212</v>
      </c>
      <c r="G229" s="237"/>
      <c r="H229" s="240">
        <v>20.981999999999999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135</v>
      </c>
      <c r="AU229" s="246" t="s">
        <v>82</v>
      </c>
      <c r="AV229" s="14" t="s">
        <v>82</v>
      </c>
      <c r="AW229" s="14" t="s">
        <v>33</v>
      </c>
      <c r="AX229" s="14" t="s">
        <v>72</v>
      </c>
      <c r="AY229" s="246" t="s">
        <v>121</v>
      </c>
    </row>
    <row r="230" s="14" customFormat="1">
      <c r="A230" s="14"/>
      <c r="B230" s="236"/>
      <c r="C230" s="237"/>
      <c r="D230" s="219" t="s">
        <v>135</v>
      </c>
      <c r="E230" s="238" t="s">
        <v>19</v>
      </c>
      <c r="F230" s="239" t="s">
        <v>213</v>
      </c>
      <c r="G230" s="237"/>
      <c r="H230" s="240">
        <v>20.07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135</v>
      </c>
      <c r="AU230" s="246" t="s">
        <v>82</v>
      </c>
      <c r="AV230" s="14" t="s">
        <v>82</v>
      </c>
      <c r="AW230" s="14" t="s">
        <v>33</v>
      </c>
      <c r="AX230" s="14" t="s">
        <v>72</v>
      </c>
      <c r="AY230" s="246" t="s">
        <v>121</v>
      </c>
    </row>
    <row r="231" s="14" customFormat="1">
      <c r="A231" s="14"/>
      <c r="B231" s="236"/>
      <c r="C231" s="237"/>
      <c r="D231" s="219" t="s">
        <v>135</v>
      </c>
      <c r="E231" s="238" t="s">
        <v>19</v>
      </c>
      <c r="F231" s="239" t="s">
        <v>214</v>
      </c>
      <c r="G231" s="237"/>
      <c r="H231" s="240">
        <v>17.123999999999999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135</v>
      </c>
      <c r="AU231" s="246" t="s">
        <v>82</v>
      </c>
      <c r="AV231" s="14" t="s">
        <v>82</v>
      </c>
      <c r="AW231" s="14" t="s">
        <v>33</v>
      </c>
      <c r="AX231" s="14" t="s">
        <v>72</v>
      </c>
      <c r="AY231" s="246" t="s">
        <v>121</v>
      </c>
    </row>
    <row r="232" s="16" customFormat="1">
      <c r="A232" s="16"/>
      <c r="B232" s="268"/>
      <c r="C232" s="269"/>
      <c r="D232" s="219" t="s">
        <v>135</v>
      </c>
      <c r="E232" s="270" t="s">
        <v>19</v>
      </c>
      <c r="F232" s="271" t="s">
        <v>203</v>
      </c>
      <c r="G232" s="269"/>
      <c r="H232" s="272">
        <v>263.46199999999999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8" t="s">
        <v>135</v>
      </c>
      <c r="AU232" s="278" t="s">
        <v>82</v>
      </c>
      <c r="AV232" s="16" t="s">
        <v>148</v>
      </c>
      <c r="AW232" s="16" t="s">
        <v>33</v>
      </c>
      <c r="AX232" s="16" t="s">
        <v>72</v>
      </c>
      <c r="AY232" s="278" t="s">
        <v>121</v>
      </c>
    </row>
    <row r="233" s="13" customFormat="1">
      <c r="A233" s="13"/>
      <c r="B233" s="226"/>
      <c r="C233" s="227"/>
      <c r="D233" s="219" t="s">
        <v>135</v>
      </c>
      <c r="E233" s="228" t="s">
        <v>19</v>
      </c>
      <c r="F233" s="229" t="s">
        <v>216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135</v>
      </c>
      <c r="AU233" s="235" t="s">
        <v>82</v>
      </c>
      <c r="AV233" s="13" t="s">
        <v>80</v>
      </c>
      <c r="AW233" s="13" t="s">
        <v>33</v>
      </c>
      <c r="AX233" s="13" t="s">
        <v>72</v>
      </c>
      <c r="AY233" s="235" t="s">
        <v>121</v>
      </c>
    </row>
    <row r="234" s="14" customFormat="1">
      <c r="A234" s="14"/>
      <c r="B234" s="236"/>
      <c r="C234" s="237"/>
      <c r="D234" s="219" t="s">
        <v>135</v>
      </c>
      <c r="E234" s="238" t="s">
        <v>19</v>
      </c>
      <c r="F234" s="239" t="s">
        <v>217</v>
      </c>
      <c r="G234" s="237"/>
      <c r="H234" s="240">
        <v>12.384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135</v>
      </c>
      <c r="AU234" s="246" t="s">
        <v>82</v>
      </c>
      <c r="AV234" s="14" t="s">
        <v>82</v>
      </c>
      <c r="AW234" s="14" t="s">
        <v>33</v>
      </c>
      <c r="AX234" s="14" t="s">
        <v>72</v>
      </c>
      <c r="AY234" s="246" t="s">
        <v>121</v>
      </c>
    </row>
    <row r="235" s="14" customFormat="1">
      <c r="A235" s="14"/>
      <c r="B235" s="236"/>
      <c r="C235" s="237"/>
      <c r="D235" s="219" t="s">
        <v>135</v>
      </c>
      <c r="E235" s="238" t="s">
        <v>19</v>
      </c>
      <c r="F235" s="239" t="s">
        <v>218</v>
      </c>
      <c r="G235" s="237"/>
      <c r="H235" s="240">
        <v>100.64400000000001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135</v>
      </c>
      <c r="AU235" s="246" t="s">
        <v>82</v>
      </c>
      <c r="AV235" s="14" t="s">
        <v>82</v>
      </c>
      <c r="AW235" s="14" t="s">
        <v>33</v>
      </c>
      <c r="AX235" s="14" t="s">
        <v>72</v>
      </c>
      <c r="AY235" s="246" t="s">
        <v>121</v>
      </c>
    </row>
    <row r="236" s="14" customFormat="1">
      <c r="A236" s="14"/>
      <c r="B236" s="236"/>
      <c r="C236" s="237"/>
      <c r="D236" s="219" t="s">
        <v>135</v>
      </c>
      <c r="E236" s="238" t="s">
        <v>19</v>
      </c>
      <c r="F236" s="239" t="s">
        <v>219</v>
      </c>
      <c r="G236" s="237"/>
      <c r="H236" s="240">
        <v>100.26600000000001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135</v>
      </c>
      <c r="AU236" s="246" t="s">
        <v>82</v>
      </c>
      <c r="AV236" s="14" t="s">
        <v>82</v>
      </c>
      <c r="AW236" s="14" t="s">
        <v>33</v>
      </c>
      <c r="AX236" s="14" t="s">
        <v>72</v>
      </c>
      <c r="AY236" s="246" t="s">
        <v>121</v>
      </c>
    </row>
    <row r="237" s="14" customFormat="1">
      <c r="A237" s="14"/>
      <c r="B237" s="236"/>
      <c r="C237" s="237"/>
      <c r="D237" s="219" t="s">
        <v>135</v>
      </c>
      <c r="E237" s="238" t="s">
        <v>19</v>
      </c>
      <c r="F237" s="239" t="s">
        <v>220</v>
      </c>
      <c r="G237" s="237"/>
      <c r="H237" s="240">
        <v>118.863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135</v>
      </c>
      <c r="AU237" s="246" t="s">
        <v>82</v>
      </c>
      <c r="AV237" s="14" t="s">
        <v>82</v>
      </c>
      <c r="AW237" s="14" t="s">
        <v>33</v>
      </c>
      <c r="AX237" s="14" t="s">
        <v>72</v>
      </c>
      <c r="AY237" s="246" t="s">
        <v>121</v>
      </c>
    </row>
    <row r="238" s="14" customFormat="1">
      <c r="A238" s="14"/>
      <c r="B238" s="236"/>
      <c r="C238" s="237"/>
      <c r="D238" s="219" t="s">
        <v>135</v>
      </c>
      <c r="E238" s="238" t="s">
        <v>19</v>
      </c>
      <c r="F238" s="239" t="s">
        <v>221</v>
      </c>
      <c r="G238" s="237"/>
      <c r="H238" s="240">
        <v>27.326000000000001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135</v>
      </c>
      <c r="AU238" s="246" t="s">
        <v>82</v>
      </c>
      <c r="AV238" s="14" t="s">
        <v>82</v>
      </c>
      <c r="AW238" s="14" t="s">
        <v>33</v>
      </c>
      <c r="AX238" s="14" t="s">
        <v>72</v>
      </c>
      <c r="AY238" s="246" t="s">
        <v>121</v>
      </c>
    </row>
    <row r="239" s="16" customFormat="1">
      <c r="A239" s="16"/>
      <c r="B239" s="268"/>
      <c r="C239" s="269"/>
      <c r="D239" s="219" t="s">
        <v>135</v>
      </c>
      <c r="E239" s="270" t="s">
        <v>19</v>
      </c>
      <c r="F239" s="271" t="s">
        <v>203</v>
      </c>
      <c r="G239" s="269"/>
      <c r="H239" s="272">
        <v>359.483</v>
      </c>
      <c r="I239" s="273"/>
      <c r="J239" s="269"/>
      <c r="K239" s="269"/>
      <c r="L239" s="274"/>
      <c r="M239" s="275"/>
      <c r="N239" s="276"/>
      <c r="O239" s="276"/>
      <c r="P239" s="276"/>
      <c r="Q239" s="276"/>
      <c r="R239" s="276"/>
      <c r="S239" s="276"/>
      <c r="T239" s="277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8" t="s">
        <v>135</v>
      </c>
      <c r="AU239" s="278" t="s">
        <v>82</v>
      </c>
      <c r="AV239" s="16" t="s">
        <v>148</v>
      </c>
      <c r="AW239" s="16" t="s">
        <v>33</v>
      </c>
      <c r="AX239" s="16" t="s">
        <v>72</v>
      </c>
      <c r="AY239" s="278" t="s">
        <v>121</v>
      </c>
    </row>
    <row r="240" s="15" customFormat="1">
      <c r="A240" s="15"/>
      <c r="B240" s="247"/>
      <c r="C240" s="248"/>
      <c r="D240" s="219" t="s">
        <v>135</v>
      </c>
      <c r="E240" s="249" t="s">
        <v>19</v>
      </c>
      <c r="F240" s="250" t="s">
        <v>141</v>
      </c>
      <c r="G240" s="248"/>
      <c r="H240" s="251">
        <v>788.47299999999996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7" t="s">
        <v>135</v>
      </c>
      <c r="AU240" s="257" t="s">
        <v>82</v>
      </c>
      <c r="AV240" s="15" t="s">
        <v>129</v>
      </c>
      <c r="AW240" s="15" t="s">
        <v>33</v>
      </c>
      <c r="AX240" s="15" t="s">
        <v>80</v>
      </c>
      <c r="AY240" s="257" t="s">
        <v>121</v>
      </c>
    </row>
    <row r="241" s="2" customFormat="1" ht="24.15" customHeight="1">
      <c r="A241" s="40"/>
      <c r="B241" s="41"/>
      <c r="C241" s="206" t="s">
        <v>188</v>
      </c>
      <c r="D241" s="206" t="s">
        <v>124</v>
      </c>
      <c r="E241" s="207" t="s">
        <v>261</v>
      </c>
      <c r="F241" s="208" t="s">
        <v>262</v>
      </c>
      <c r="G241" s="209" t="s">
        <v>127</v>
      </c>
      <c r="H241" s="210">
        <v>17.866</v>
      </c>
      <c r="I241" s="211"/>
      <c r="J241" s="212">
        <f>ROUND(I241*H241,2)</f>
        <v>0</v>
      </c>
      <c r="K241" s="208" t="s">
        <v>128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0.0043800000000000002</v>
      </c>
      <c r="R241" s="215">
        <f>Q241*H241</f>
        <v>0.078253080000000003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129</v>
      </c>
      <c r="AT241" s="217" t="s">
        <v>124</v>
      </c>
      <c r="AU241" s="217" t="s">
        <v>82</v>
      </c>
      <c r="AY241" s="19" t="s">
        <v>121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129</v>
      </c>
      <c r="BM241" s="217" t="s">
        <v>263</v>
      </c>
    </row>
    <row r="242" s="2" customFormat="1">
      <c r="A242" s="40"/>
      <c r="B242" s="41"/>
      <c r="C242" s="42"/>
      <c r="D242" s="219" t="s">
        <v>131</v>
      </c>
      <c r="E242" s="42"/>
      <c r="F242" s="220" t="s">
        <v>264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131</v>
      </c>
      <c r="AU242" s="19" t="s">
        <v>82</v>
      </c>
    </row>
    <row r="243" s="2" customFormat="1">
      <c r="A243" s="40"/>
      <c r="B243" s="41"/>
      <c r="C243" s="42"/>
      <c r="D243" s="224" t="s">
        <v>133</v>
      </c>
      <c r="E243" s="42"/>
      <c r="F243" s="225" t="s">
        <v>265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133</v>
      </c>
      <c r="AU243" s="19" t="s">
        <v>82</v>
      </c>
    </row>
    <row r="244" s="13" customFormat="1">
      <c r="A244" s="13"/>
      <c r="B244" s="226"/>
      <c r="C244" s="227"/>
      <c r="D244" s="219" t="s">
        <v>135</v>
      </c>
      <c r="E244" s="228" t="s">
        <v>19</v>
      </c>
      <c r="F244" s="229" t="s">
        <v>147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135</v>
      </c>
      <c r="AU244" s="235" t="s">
        <v>82</v>
      </c>
      <c r="AV244" s="13" t="s">
        <v>80</v>
      </c>
      <c r="AW244" s="13" t="s">
        <v>33</v>
      </c>
      <c r="AX244" s="13" t="s">
        <v>72</v>
      </c>
      <c r="AY244" s="235" t="s">
        <v>121</v>
      </c>
    </row>
    <row r="245" s="14" customFormat="1">
      <c r="A245" s="14"/>
      <c r="B245" s="236"/>
      <c r="C245" s="237"/>
      <c r="D245" s="219" t="s">
        <v>135</v>
      </c>
      <c r="E245" s="238" t="s">
        <v>19</v>
      </c>
      <c r="F245" s="239" t="s">
        <v>253</v>
      </c>
      <c r="G245" s="237"/>
      <c r="H245" s="240">
        <v>5.5279999999999996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135</v>
      </c>
      <c r="AU245" s="246" t="s">
        <v>82</v>
      </c>
      <c r="AV245" s="14" t="s">
        <v>82</v>
      </c>
      <c r="AW245" s="14" t="s">
        <v>33</v>
      </c>
      <c r="AX245" s="14" t="s">
        <v>72</v>
      </c>
      <c r="AY245" s="246" t="s">
        <v>121</v>
      </c>
    </row>
    <row r="246" s="14" customFormat="1">
      <c r="A246" s="14"/>
      <c r="B246" s="236"/>
      <c r="C246" s="237"/>
      <c r="D246" s="219" t="s">
        <v>135</v>
      </c>
      <c r="E246" s="238" t="s">
        <v>19</v>
      </c>
      <c r="F246" s="239" t="s">
        <v>254</v>
      </c>
      <c r="G246" s="237"/>
      <c r="H246" s="240">
        <v>12.337999999999999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135</v>
      </c>
      <c r="AU246" s="246" t="s">
        <v>82</v>
      </c>
      <c r="AV246" s="14" t="s">
        <v>82</v>
      </c>
      <c r="AW246" s="14" t="s">
        <v>33</v>
      </c>
      <c r="AX246" s="14" t="s">
        <v>72</v>
      </c>
      <c r="AY246" s="246" t="s">
        <v>121</v>
      </c>
    </row>
    <row r="247" s="15" customFormat="1">
      <c r="A247" s="15"/>
      <c r="B247" s="247"/>
      <c r="C247" s="248"/>
      <c r="D247" s="219" t="s">
        <v>135</v>
      </c>
      <c r="E247" s="249" t="s">
        <v>19</v>
      </c>
      <c r="F247" s="250" t="s">
        <v>141</v>
      </c>
      <c r="G247" s="248"/>
      <c r="H247" s="251">
        <v>17.866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135</v>
      </c>
      <c r="AU247" s="257" t="s">
        <v>82</v>
      </c>
      <c r="AV247" s="15" t="s">
        <v>129</v>
      </c>
      <c r="AW247" s="15" t="s">
        <v>33</v>
      </c>
      <c r="AX247" s="15" t="s">
        <v>80</v>
      </c>
      <c r="AY247" s="257" t="s">
        <v>121</v>
      </c>
    </row>
    <row r="248" s="2" customFormat="1" ht="24.15" customHeight="1">
      <c r="A248" s="40"/>
      <c r="B248" s="41"/>
      <c r="C248" s="206" t="s">
        <v>266</v>
      </c>
      <c r="D248" s="206" t="s">
        <v>124</v>
      </c>
      <c r="E248" s="207" t="s">
        <v>267</v>
      </c>
      <c r="F248" s="208" t="s">
        <v>268</v>
      </c>
      <c r="G248" s="209" t="s">
        <v>127</v>
      </c>
      <c r="H248" s="210">
        <v>845.03599999999994</v>
      </c>
      <c r="I248" s="211"/>
      <c r="J248" s="212">
        <f>ROUND(I248*H248,2)</f>
        <v>0</v>
      </c>
      <c r="K248" s="208" t="s">
        <v>128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0.00025000000000000001</v>
      </c>
      <c r="R248" s="215">
        <f>Q248*H248</f>
        <v>0.211259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129</v>
      </c>
      <c r="AT248" s="217" t="s">
        <v>124</v>
      </c>
      <c r="AU248" s="217" t="s">
        <v>82</v>
      </c>
      <c r="AY248" s="19" t="s">
        <v>121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129</v>
      </c>
      <c r="BM248" s="217" t="s">
        <v>269</v>
      </c>
    </row>
    <row r="249" s="2" customFormat="1">
      <c r="A249" s="40"/>
      <c r="B249" s="41"/>
      <c r="C249" s="42"/>
      <c r="D249" s="219" t="s">
        <v>131</v>
      </c>
      <c r="E249" s="42"/>
      <c r="F249" s="220" t="s">
        <v>270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131</v>
      </c>
      <c r="AU249" s="19" t="s">
        <v>82</v>
      </c>
    </row>
    <row r="250" s="2" customFormat="1">
      <c r="A250" s="40"/>
      <c r="B250" s="41"/>
      <c r="C250" s="42"/>
      <c r="D250" s="224" t="s">
        <v>133</v>
      </c>
      <c r="E250" s="42"/>
      <c r="F250" s="225" t="s">
        <v>271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133</v>
      </c>
      <c r="AU250" s="19" t="s">
        <v>82</v>
      </c>
    </row>
    <row r="251" s="13" customFormat="1">
      <c r="A251" s="13"/>
      <c r="B251" s="226"/>
      <c r="C251" s="227"/>
      <c r="D251" s="219" t="s">
        <v>135</v>
      </c>
      <c r="E251" s="228" t="s">
        <v>19</v>
      </c>
      <c r="F251" s="229" t="s">
        <v>272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135</v>
      </c>
      <c r="AU251" s="235" t="s">
        <v>82</v>
      </c>
      <c r="AV251" s="13" t="s">
        <v>80</v>
      </c>
      <c r="AW251" s="13" t="s">
        <v>33</v>
      </c>
      <c r="AX251" s="13" t="s">
        <v>72</v>
      </c>
      <c r="AY251" s="235" t="s">
        <v>121</v>
      </c>
    </row>
    <row r="252" s="14" customFormat="1">
      <c r="A252" s="14"/>
      <c r="B252" s="236"/>
      <c r="C252" s="237"/>
      <c r="D252" s="219" t="s">
        <v>135</v>
      </c>
      <c r="E252" s="238" t="s">
        <v>19</v>
      </c>
      <c r="F252" s="239" t="s">
        <v>183</v>
      </c>
      <c r="G252" s="237"/>
      <c r="H252" s="240">
        <v>1.6399999999999999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135</v>
      </c>
      <c r="AU252" s="246" t="s">
        <v>82</v>
      </c>
      <c r="AV252" s="14" t="s">
        <v>82</v>
      </c>
      <c r="AW252" s="14" t="s">
        <v>33</v>
      </c>
      <c r="AX252" s="14" t="s">
        <v>72</v>
      </c>
      <c r="AY252" s="246" t="s">
        <v>121</v>
      </c>
    </row>
    <row r="253" s="14" customFormat="1">
      <c r="A253" s="14"/>
      <c r="B253" s="236"/>
      <c r="C253" s="237"/>
      <c r="D253" s="219" t="s">
        <v>135</v>
      </c>
      <c r="E253" s="238" t="s">
        <v>19</v>
      </c>
      <c r="F253" s="239" t="s">
        <v>253</v>
      </c>
      <c r="G253" s="237"/>
      <c r="H253" s="240">
        <v>5.5279999999999996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135</v>
      </c>
      <c r="AU253" s="246" t="s">
        <v>82</v>
      </c>
      <c r="AV253" s="14" t="s">
        <v>82</v>
      </c>
      <c r="AW253" s="14" t="s">
        <v>33</v>
      </c>
      <c r="AX253" s="14" t="s">
        <v>72</v>
      </c>
      <c r="AY253" s="246" t="s">
        <v>121</v>
      </c>
    </row>
    <row r="254" s="14" customFormat="1">
      <c r="A254" s="14"/>
      <c r="B254" s="236"/>
      <c r="C254" s="237"/>
      <c r="D254" s="219" t="s">
        <v>135</v>
      </c>
      <c r="E254" s="238" t="s">
        <v>19</v>
      </c>
      <c r="F254" s="239" t="s">
        <v>254</v>
      </c>
      <c r="G254" s="237"/>
      <c r="H254" s="240">
        <v>12.337999999999999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135</v>
      </c>
      <c r="AU254" s="246" t="s">
        <v>82</v>
      </c>
      <c r="AV254" s="14" t="s">
        <v>82</v>
      </c>
      <c r="AW254" s="14" t="s">
        <v>33</v>
      </c>
      <c r="AX254" s="14" t="s">
        <v>72</v>
      </c>
      <c r="AY254" s="246" t="s">
        <v>121</v>
      </c>
    </row>
    <row r="255" s="16" customFormat="1">
      <c r="A255" s="16"/>
      <c r="B255" s="268"/>
      <c r="C255" s="269"/>
      <c r="D255" s="219" t="s">
        <v>135</v>
      </c>
      <c r="E255" s="270" t="s">
        <v>19</v>
      </c>
      <c r="F255" s="271" t="s">
        <v>203</v>
      </c>
      <c r="G255" s="269"/>
      <c r="H255" s="272">
        <v>19.506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8" t="s">
        <v>135</v>
      </c>
      <c r="AU255" s="278" t="s">
        <v>82</v>
      </c>
      <c r="AV255" s="16" t="s">
        <v>148</v>
      </c>
      <c r="AW255" s="16" t="s">
        <v>33</v>
      </c>
      <c r="AX255" s="16" t="s">
        <v>72</v>
      </c>
      <c r="AY255" s="278" t="s">
        <v>121</v>
      </c>
    </row>
    <row r="256" s="13" customFormat="1">
      <c r="A256" s="13"/>
      <c r="B256" s="226"/>
      <c r="C256" s="227"/>
      <c r="D256" s="219" t="s">
        <v>135</v>
      </c>
      <c r="E256" s="228" t="s">
        <v>19</v>
      </c>
      <c r="F256" s="229" t="s">
        <v>255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135</v>
      </c>
      <c r="AU256" s="235" t="s">
        <v>82</v>
      </c>
      <c r="AV256" s="13" t="s">
        <v>80</v>
      </c>
      <c r="AW256" s="13" t="s">
        <v>33</v>
      </c>
      <c r="AX256" s="13" t="s">
        <v>72</v>
      </c>
      <c r="AY256" s="235" t="s">
        <v>121</v>
      </c>
    </row>
    <row r="257" s="14" customFormat="1">
      <c r="A257" s="14"/>
      <c r="B257" s="236"/>
      <c r="C257" s="237"/>
      <c r="D257" s="219" t="s">
        <v>135</v>
      </c>
      <c r="E257" s="238" t="s">
        <v>19</v>
      </c>
      <c r="F257" s="239" t="s">
        <v>273</v>
      </c>
      <c r="G257" s="237"/>
      <c r="H257" s="240">
        <v>11.699999999999999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135</v>
      </c>
      <c r="AU257" s="246" t="s">
        <v>82</v>
      </c>
      <c r="AV257" s="14" t="s">
        <v>82</v>
      </c>
      <c r="AW257" s="14" t="s">
        <v>33</v>
      </c>
      <c r="AX257" s="14" t="s">
        <v>72</v>
      </c>
      <c r="AY257" s="246" t="s">
        <v>121</v>
      </c>
    </row>
    <row r="258" s="14" customFormat="1">
      <c r="A258" s="14"/>
      <c r="B258" s="236"/>
      <c r="C258" s="237"/>
      <c r="D258" s="219" t="s">
        <v>135</v>
      </c>
      <c r="E258" s="238" t="s">
        <v>19</v>
      </c>
      <c r="F258" s="239" t="s">
        <v>274</v>
      </c>
      <c r="G258" s="237"/>
      <c r="H258" s="240">
        <v>79.200000000000003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135</v>
      </c>
      <c r="AU258" s="246" t="s">
        <v>82</v>
      </c>
      <c r="AV258" s="14" t="s">
        <v>82</v>
      </c>
      <c r="AW258" s="14" t="s">
        <v>33</v>
      </c>
      <c r="AX258" s="14" t="s">
        <v>72</v>
      </c>
      <c r="AY258" s="246" t="s">
        <v>121</v>
      </c>
    </row>
    <row r="259" s="14" customFormat="1">
      <c r="A259" s="14"/>
      <c r="B259" s="236"/>
      <c r="C259" s="237"/>
      <c r="D259" s="219" t="s">
        <v>135</v>
      </c>
      <c r="E259" s="238" t="s">
        <v>19</v>
      </c>
      <c r="F259" s="239" t="s">
        <v>275</v>
      </c>
      <c r="G259" s="237"/>
      <c r="H259" s="240">
        <v>3.984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135</v>
      </c>
      <c r="AU259" s="246" t="s">
        <v>82</v>
      </c>
      <c r="AV259" s="14" t="s">
        <v>82</v>
      </c>
      <c r="AW259" s="14" t="s">
        <v>33</v>
      </c>
      <c r="AX259" s="14" t="s">
        <v>72</v>
      </c>
      <c r="AY259" s="246" t="s">
        <v>121</v>
      </c>
    </row>
    <row r="260" s="14" customFormat="1">
      <c r="A260" s="14"/>
      <c r="B260" s="236"/>
      <c r="C260" s="237"/>
      <c r="D260" s="219" t="s">
        <v>135</v>
      </c>
      <c r="E260" s="238" t="s">
        <v>19</v>
      </c>
      <c r="F260" s="239" t="s">
        <v>276</v>
      </c>
      <c r="G260" s="237"/>
      <c r="H260" s="240">
        <v>13.310000000000001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135</v>
      </c>
      <c r="AU260" s="246" t="s">
        <v>82</v>
      </c>
      <c r="AV260" s="14" t="s">
        <v>82</v>
      </c>
      <c r="AW260" s="14" t="s">
        <v>33</v>
      </c>
      <c r="AX260" s="14" t="s">
        <v>72</v>
      </c>
      <c r="AY260" s="246" t="s">
        <v>121</v>
      </c>
    </row>
    <row r="261" s="14" customFormat="1">
      <c r="A261" s="14"/>
      <c r="B261" s="236"/>
      <c r="C261" s="237"/>
      <c r="D261" s="219" t="s">
        <v>135</v>
      </c>
      <c r="E261" s="238" t="s">
        <v>19</v>
      </c>
      <c r="F261" s="239" t="s">
        <v>277</v>
      </c>
      <c r="G261" s="237"/>
      <c r="H261" s="240">
        <v>4.9320000000000004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135</v>
      </c>
      <c r="AU261" s="246" t="s">
        <v>82</v>
      </c>
      <c r="AV261" s="14" t="s">
        <v>82</v>
      </c>
      <c r="AW261" s="14" t="s">
        <v>33</v>
      </c>
      <c r="AX261" s="14" t="s">
        <v>72</v>
      </c>
      <c r="AY261" s="246" t="s">
        <v>121</v>
      </c>
    </row>
    <row r="262" s="16" customFormat="1">
      <c r="A262" s="16"/>
      <c r="B262" s="268"/>
      <c r="C262" s="269"/>
      <c r="D262" s="219" t="s">
        <v>135</v>
      </c>
      <c r="E262" s="270" t="s">
        <v>19</v>
      </c>
      <c r="F262" s="271" t="s">
        <v>203</v>
      </c>
      <c r="G262" s="269"/>
      <c r="H262" s="272">
        <v>113.12600000000001</v>
      </c>
      <c r="I262" s="273"/>
      <c r="J262" s="269"/>
      <c r="K262" s="269"/>
      <c r="L262" s="274"/>
      <c r="M262" s="275"/>
      <c r="N262" s="276"/>
      <c r="O262" s="276"/>
      <c r="P262" s="276"/>
      <c r="Q262" s="276"/>
      <c r="R262" s="276"/>
      <c r="S262" s="276"/>
      <c r="T262" s="277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8" t="s">
        <v>135</v>
      </c>
      <c r="AU262" s="278" t="s">
        <v>82</v>
      </c>
      <c r="AV262" s="16" t="s">
        <v>148</v>
      </c>
      <c r="AW262" s="16" t="s">
        <v>33</v>
      </c>
      <c r="AX262" s="16" t="s">
        <v>72</v>
      </c>
      <c r="AY262" s="278" t="s">
        <v>121</v>
      </c>
    </row>
    <row r="263" s="13" customFormat="1">
      <c r="A263" s="13"/>
      <c r="B263" s="226"/>
      <c r="C263" s="227"/>
      <c r="D263" s="219" t="s">
        <v>135</v>
      </c>
      <c r="E263" s="228" t="s">
        <v>19</v>
      </c>
      <c r="F263" s="229" t="s">
        <v>198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135</v>
      </c>
      <c r="AU263" s="235" t="s">
        <v>82</v>
      </c>
      <c r="AV263" s="13" t="s">
        <v>80</v>
      </c>
      <c r="AW263" s="13" t="s">
        <v>33</v>
      </c>
      <c r="AX263" s="13" t="s">
        <v>72</v>
      </c>
      <c r="AY263" s="235" t="s">
        <v>121</v>
      </c>
    </row>
    <row r="264" s="14" customFormat="1">
      <c r="A264" s="14"/>
      <c r="B264" s="236"/>
      <c r="C264" s="237"/>
      <c r="D264" s="219" t="s">
        <v>135</v>
      </c>
      <c r="E264" s="238" t="s">
        <v>19</v>
      </c>
      <c r="F264" s="239" t="s">
        <v>199</v>
      </c>
      <c r="G264" s="237"/>
      <c r="H264" s="240">
        <v>30.216999999999999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135</v>
      </c>
      <c r="AU264" s="246" t="s">
        <v>82</v>
      </c>
      <c r="AV264" s="14" t="s">
        <v>82</v>
      </c>
      <c r="AW264" s="14" t="s">
        <v>33</v>
      </c>
      <c r="AX264" s="14" t="s">
        <v>72</v>
      </c>
      <c r="AY264" s="246" t="s">
        <v>121</v>
      </c>
    </row>
    <row r="265" s="14" customFormat="1">
      <c r="A265" s="14"/>
      <c r="B265" s="236"/>
      <c r="C265" s="237"/>
      <c r="D265" s="219" t="s">
        <v>135</v>
      </c>
      <c r="E265" s="238" t="s">
        <v>19</v>
      </c>
      <c r="F265" s="239" t="s">
        <v>200</v>
      </c>
      <c r="G265" s="237"/>
      <c r="H265" s="240">
        <v>31.489999999999998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135</v>
      </c>
      <c r="AU265" s="246" t="s">
        <v>82</v>
      </c>
      <c r="AV265" s="14" t="s">
        <v>82</v>
      </c>
      <c r="AW265" s="14" t="s">
        <v>33</v>
      </c>
      <c r="AX265" s="14" t="s">
        <v>72</v>
      </c>
      <c r="AY265" s="246" t="s">
        <v>121</v>
      </c>
    </row>
    <row r="266" s="14" customFormat="1">
      <c r="A266" s="14"/>
      <c r="B266" s="236"/>
      <c r="C266" s="237"/>
      <c r="D266" s="219" t="s">
        <v>135</v>
      </c>
      <c r="E266" s="238" t="s">
        <v>19</v>
      </c>
      <c r="F266" s="239" t="s">
        <v>201</v>
      </c>
      <c r="G266" s="237"/>
      <c r="H266" s="240">
        <v>13.717000000000001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135</v>
      </c>
      <c r="AU266" s="246" t="s">
        <v>82</v>
      </c>
      <c r="AV266" s="14" t="s">
        <v>82</v>
      </c>
      <c r="AW266" s="14" t="s">
        <v>33</v>
      </c>
      <c r="AX266" s="14" t="s">
        <v>72</v>
      </c>
      <c r="AY266" s="246" t="s">
        <v>121</v>
      </c>
    </row>
    <row r="267" s="14" customFormat="1">
      <c r="A267" s="14"/>
      <c r="B267" s="236"/>
      <c r="C267" s="237"/>
      <c r="D267" s="219" t="s">
        <v>135</v>
      </c>
      <c r="E267" s="238" t="s">
        <v>19</v>
      </c>
      <c r="F267" s="239" t="s">
        <v>202</v>
      </c>
      <c r="G267" s="237"/>
      <c r="H267" s="240">
        <v>14.035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135</v>
      </c>
      <c r="AU267" s="246" t="s">
        <v>82</v>
      </c>
      <c r="AV267" s="14" t="s">
        <v>82</v>
      </c>
      <c r="AW267" s="14" t="s">
        <v>33</v>
      </c>
      <c r="AX267" s="14" t="s">
        <v>72</v>
      </c>
      <c r="AY267" s="246" t="s">
        <v>121</v>
      </c>
    </row>
    <row r="268" s="16" customFormat="1">
      <c r="A268" s="16"/>
      <c r="B268" s="268"/>
      <c r="C268" s="269"/>
      <c r="D268" s="219" t="s">
        <v>135</v>
      </c>
      <c r="E268" s="270" t="s">
        <v>19</v>
      </c>
      <c r="F268" s="271" t="s">
        <v>203</v>
      </c>
      <c r="G268" s="269"/>
      <c r="H268" s="272">
        <v>89.459000000000003</v>
      </c>
      <c r="I268" s="273"/>
      <c r="J268" s="269"/>
      <c r="K268" s="269"/>
      <c r="L268" s="274"/>
      <c r="M268" s="275"/>
      <c r="N268" s="276"/>
      <c r="O268" s="276"/>
      <c r="P268" s="276"/>
      <c r="Q268" s="276"/>
      <c r="R268" s="276"/>
      <c r="S268" s="276"/>
      <c r="T268" s="27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8" t="s">
        <v>135</v>
      </c>
      <c r="AU268" s="278" t="s">
        <v>82</v>
      </c>
      <c r="AV268" s="16" t="s">
        <v>148</v>
      </c>
      <c r="AW268" s="16" t="s">
        <v>33</v>
      </c>
      <c r="AX268" s="16" t="s">
        <v>72</v>
      </c>
      <c r="AY268" s="278" t="s">
        <v>121</v>
      </c>
    </row>
    <row r="269" s="13" customFormat="1">
      <c r="A269" s="13"/>
      <c r="B269" s="226"/>
      <c r="C269" s="227"/>
      <c r="D269" s="219" t="s">
        <v>135</v>
      </c>
      <c r="E269" s="228" t="s">
        <v>19</v>
      </c>
      <c r="F269" s="229" t="s">
        <v>204</v>
      </c>
      <c r="G269" s="227"/>
      <c r="H269" s="228" t="s">
        <v>19</v>
      </c>
      <c r="I269" s="230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135</v>
      </c>
      <c r="AU269" s="235" t="s">
        <v>82</v>
      </c>
      <c r="AV269" s="13" t="s">
        <v>80</v>
      </c>
      <c r="AW269" s="13" t="s">
        <v>33</v>
      </c>
      <c r="AX269" s="13" t="s">
        <v>72</v>
      </c>
      <c r="AY269" s="235" t="s">
        <v>121</v>
      </c>
    </row>
    <row r="270" s="13" customFormat="1">
      <c r="A270" s="13"/>
      <c r="B270" s="226"/>
      <c r="C270" s="227"/>
      <c r="D270" s="219" t="s">
        <v>135</v>
      </c>
      <c r="E270" s="228" t="s">
        <v>19</v>
      </c>
      <c r="F270" s="229" t="s">
        <v>205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135</v>
      </c>
      <c r="AU270" s="235" t="s">
        <v>82</v>
      </c>
      <c r="AV270" s="13" t="s">
        <v>80</v>
      </c>
      <c r="AW270" s="13" t="s">
        <v>33</v>
      </c>
      <c r="AX270" s="13" t="s">
        <v>72</v>
      </c>
      <c r="AY270" s="235" t="s">
        <v>121</v>
      </c>
    </row>
    <row r="271" s="14" customFormat="1">
      <c r="A271" s="14"/>
      <c r="B271" s="236"/>
      <c r="C271" s="237"/>
      <c r="D271" s="219" t="s">
        <v>135</v>
      </c>
      <c r="E271" s="238" t="s">
        <v>19</v>
      </c>
      <c r="F271" s="239" t="s">
        <v>206</v>
      </c>
      <c r="G271" s="237"/>
      <c r="H271" s="240">
        <v>10.096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135</v>
      </c>
      <c r="AU271" s="246" t="s">
        <v>82</v>
      </c>
      <c r="AV271" s="14" t="s">
        <v>82</v>
      </c>
      <c r="AW271" s="14" t="s">
        <v>33</v>
      </c>
      <c r="AX271" s="14" t="s">
        <v>72</v>
      </c>
      <c r="AY271" s="246" t="s">
        <v>121</v>
      </c>
    </row>
    <row r="272" s="14" customFormat="1">
      <c r="A272" s="14"/>
      <c r="B272" s="236"/>
      <c r="C272" s="237"/>
      <c r="D272" s="219" t="s">
        <v>135</v>
      </c>
      <c r="E272" s="238" t="s">
        <v>19</v>
      </c>
      <c r="F272" s="239" t="s">
        <v>207</v>
      </c>
      <c r="G272" s="237"/>
      <c r="H272" s="240">
        <v>100.752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135</v>
      </c>
      <c r="AU272" s="246" t="s">
        <v>82</v>
      </c>
      <c r="AV272" s="14" t="s">
        <v>82</v>
      </c>
      <c r="AW272" s="14" t="s">
        <v>33</v>
      </c>
      <c r="AX272" s="14" t="s">
        <v>72</v>
      </c>
      <c r="AY272" s="246" t="s">
        <v>121</v>
      </c>
    </row>
    <row r="273" s="14" customFormat="1">
      <c r="A273" s="14"/>
      <c r="B273" s="236"/>
      <c r="C273" s="237"/>
      <c r="D273" s="219" t="s">
        <v>135</v>
      </c>
      <c r="E273" s="238" t="s">
        <v>19</v>
      </c>
      <c r="F273" s="239" t="s">
        <v>208</v>
      </c>
      <c r="G273" s="237"/>
      <c r="H273" s="240">
        <v>24.571999999999999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135</v>
      </c>
      <c r="AU273" s="246" t="s">
        <v>82</v>
      </c>
      <c r="AV273" s="14" t="s">
        <v>82</v>
      </c>
      <c r="AW273" s="14" t="s">
        <v>33</v>
      </c>
      <c r="AX273" s="14" t="s">
        <v>72</v>
      </c>
      <c r="AY273" s="246" t="s">
        <v>121</v>
      </c>
    </row>
    <row r="274" s="14" customFormat="1">
      <c r="A274" s="14"/>
      <c r="B274" s="236"/>
      <c r="C274" s="237"/>
      <c r="D274" s="219" t="s">
        <v>135</v>
      </c>
      <c r="E274" s="238" t="s">
        <v>19</v>
      </c>
      <c r="F274" s="239" t="s">
        <v>209</v>
      </c>
      <c r="G274" s="237"/>
      <c r="H274" s="240">
        <v>9.9299999999999997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135</v>
      </c>
      <c r="AU274" s="246" t="s">
        <v>82</v>
      </c>
      <c r="AV274" s="14" t="s">
        <v>82</v>
      </c>
      <c r="AW274" s="14" t="s">
        <v>33</v>
      </c>
      <c r="AX274" s="14" t="s">
        <v>72</v>
      </c>
      <c r="AY274" s="246" t="s">
        <v>121</v>
      </c>
    </row>
    <row r="275" s="14" customFormat="1">
      <c r="A275" s="14"/>
      <c r="B275" s="236"/>
      <c r="C275" s="237"/>
      <c r="D275" s="219" t="s">
        <v>135</v>
      </c>
      <c r="E275" s="238" t="s">
        <v>19</v>
      </c>
      <c r="F275" s="239" t="s">
        <v>210</v>
      </c>
      <c r="G275" s="237"/>
      <c r="H275" s="240">
        <v>10.552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135</v>
      </c>
      <c r="AU275" s="246" t="s">
        <v>82</v>
      </c>
      <c r="AV275" s="14" t="s">
        <v>82</v>
      </c>
      <c r="AW275" s="14" t="s">
        <v>33</v>
      </c>
      <c r="AX275" s="14" t="s">
        <v>72</v>
      </c>
      <c r="AY275" s="246" t="s">
        <v>121</v>
      </c>
    </row>
    <row r="276" s="14" customFormat="1">
      <c r="A276" s="14"/>
      <c r="B276" s="236"/>
      <c r="C276" s="237"/>
      <c r="D276" s="219" t="s">
        <v>135</v>
      </c>
      <c r="E276" s="238" t="s">
        <v>19</v>
      </c>
      <c r="F276" s="239" t="s">
        <v>211</v>
      </c>
      <c r="G276" s="237"/>
      <c r="H276" s="240">
        <v>49.384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135</v>
      </c>
      <c r="AU276" s="246" t="s">
        <v>82</v>
      </c>
      <c r="AV276" s="14" t="s">
        <v>82</v>
      </c>
      <c r="AW276" s="14" t="s">
        <v>33</v>
      </c>
      <c r="AX276" s="14" t="s">
        <v>72</v>
      </c>
      <c r="AY276" s="246" t="s">
        <v>121</v>
      </c>
    </row>
    <row r="277" s="14" customFormat="1">
      <c r="A277" s="14"/>
      <c r="B277" s="236"/>
      <c r="C277" s="237"/>
      <c r="D277" s="219" t="s">
        <v>135</v>
      </c>
      <c r="E277" s="238" t="s">
        <v>19</v>
      </c>
      <c r="F277" s="239" t="s">
        <v>212</v>
      </c>
      <c r="G277" s="237"/>
      <c r="H277" s="240">
        <v>20.981999999999999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135</v>
      </c>
      <c r="AU277" s="246" t="s">
        <v>82</v>
      </c>
      <c r="AV277" s="14" t="s">
        <v>82</v>
      </c>
      <c r="AW277" s="14" t="s">
        <v>33</v>
      </c>
      <c r="AX277" s="14" t="s">
        <v>72</v>
      </c>
      <c r="AY277" s="246" t="s">
        <v>121</v>
      </c>
    </row>
    <row r="278" s="14" customFormat="1">
      <c r="A278" s="14"/>
      <c r="B278" s="236"/>
      <c r="C278" s="237"/>
      <c r="D278" s="219" t="s">
        <v>135</v>
      </c>
      <c r="E278" s="238" t="s">
        <v>19</v>
      </c>
      <c r="F278" s="239" t="s">
        <v>213</v>
      </c>
      <c r="G278" s="237"/>
      <c r="H278" s="240">
        <v>20.07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135</v>
      </c>
      <c r="AU278" s="246" t="s">
        <v>82</v>
      </c>
      <c r="AV278" s="14" t="s">
        <v>82</v>
      </c>
      <c r="AW278" s="14" t="s">
        <v>33</v>
      </c>
      <c r="AX278" s="14" t="s">
        <v>72</v>
      </c>
      <c r="AY278" s="246" t="s">
        <v>121</v>
      </c>
    </row>
    <row r="279" s="14" customFormat="1">
      <c r="A279" s="14"/>
      <c r="B279" s="236"/>
      <c r="C279" s="237"/>
      <c r="D279" s="219" t="s">
        <v>135</v>
      </c>
      <c r="E279" s="238" t="s">
        <v>19</v>
      </c>
      <c r="F279" s="239" t="s">
        <v>214</v>
      </c>
      <c r="G279" s="237"/>
      <c r="H279" s="240">
        <v>17.123999999999999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135</v>
      </c>
      <c r="AU279" s="246" t="s">
        <v>82</v>
      </c>
      <c r="AV279" s="14" t="s">
        <v>82</v>
      </c>
      <c r="AW279" s="14" t="s">
        <v>33</v>
      </c>
      <c r="AX279" s="14" t="s">
        <v>72</v>
      </c>
      <c r="AY279" s="246" t="s">
        <v>121</v>
      </c>
    </row>
    <row r="280" s="16" customFormat="1">
      <c r="A280" s="16"/>
      <c r="B280" s="268"/>
      <c r="C280" s="269"/>
      <c r="D280" s="219" t="s">
        <v>135</v>
      </c>
      <c r="E280" s="270" t="s">
        <v>19</v>
      </c>
      <c r="F280" s="271" t="s">
        <v>203</v>
      </c>
      <c r="G280" s="269"/>
      <c r="H280" s="272">
        <v>263.46199999999999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8" t="s">
        <v>135</v>
      </c>
      <c r="AU280" s="278" t="s">
        <v>82</v>
      </c>
      <c r="AV280" s="16" t="s">
        <v>148</v>
      </c>
      <c r="AW280" s="16" t="s">
        <v>33</v>
      </c>
      <c r="AX280" s="16" t="s">
        <v>72</v>
      </c>
      <c r="AY280" s="278" t="s">
        <v>121</v>
      </c>
    </row>
    <row r="281" s="13" customFormat="1">
      <c r="A281" s="13"/>
      <c r="B281" s="226"/>
      <c r="C281" s="227"/>
      <c r="D281" s="219" t="s">
        <v>135</v>
      </c>
      <c r="E281" s="228" t="s">
        <v>19</v>
      </c>
      <c r="F281" s="229" t="s">
        <v>216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135</v>
      </c>
      <c r="AU281" s="235" t="s">
        <v>82</v>
      </c>
      <c r="AV281" s="13" t="s">
        <v>80</v>
      </c>
      <c r="AW281" s="13" t="s">
        <v>33</v>
      </c>
      <c r="AX281" s="13" t="s">
        <v>72</v>
      </c>
      <c r="AY281" s="235" t="s">
        <v>121</v>
      </c>
    </row>
    <row r="282" s="14" customFormat="1">
      <c r="A282" s="14"/>
      <c r="B282" s="236"/>
      <c r="C282" s="237"/>
      <c r="D282" s="219" t="s">
        <v>135</v>
      </c>
      <c r="E282" s="238" t="s">
        <v>19</v>
      </c>
      <c r="F282" s="239" t="s">
        <v>217</v>
      </c>
      <c r="G282" s="237"/>
      <c r="H282" s="240">
        <v>12.384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135</v>
      </c>
      <c r="AU282" s="246" t="s">
        <v>82</v>
      </c>
      <c r="AV282" s="14" t="s">
        <v>82</v>
      </c>
      <c r="AW282" s="14" t="s">
        <v>33</v>
      </c>
      <c r="AX282" s="14" t="s">
        <v>72</v>
      </c>
      <c r="AY282" s="246" t="s">
        <v>121</v>
      </c>
    </row>
    <row r="283" s="14" customFormat="1">
      <c r="A283" s="14"/>
      <c r="B283" s="236"/>
      <c r="C283" s="237"/>
      <c r="D283" s="219" t="s">
        <v>135</v>
      </c>
      <c r="E283" s="238" t="s">
        <v>19</v>
      </c>
      <c r="F283" s="239" t="s">
        <v>218</v>
      </c>
      <c r="G283" s="237"/>
      <c r="H283" s="240">
        <v>100.64400000000001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135</v>
      </c>
      <c r="AU283" s="246" t="s">
        <v>82</v>
      </c>
      <c r="AV283" s="14" t="s">
        <v>82</v>
      </c>
      <c r="AW283" s="14" t="s">
        <v>33</v>
      </c>
      <c r="AX283" s="14" t="s">
        <v>72</v>
      </c>
      <c r="AY283" s="246" t="s">
        <v>121</v>
      </c>
    </row>
    <row r="284" s="14" customFormat="1">
      <c r="A284" s="14"/>
      <c r="B284" s="236"/>
      <c r="C284" s="237"/>
      <c r="D284" s="219" t="s">
        <v>135</v>
      </c>
      <c r="E284" s="238" t="s">
        <v>19</v>
      </c>
      <c r="F284" s="239" t="s">
        <v>219</v>
      </c>
      <c r="G284" s="237"/>
      <c r="H284" s="240">
        <v>100.26600000000001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135</v>
      </c>
      <c r="AU284" s="246" t="s">
        <v>82</v>
      </c>
      <c r="AV284" s="14" t="s">
        <v>82</v>
      </c>
      <c r="AW284" s="14" t="s">
        <v>33</v>
      </c>
      <c r="AX284" s="14" t="s">
        <v>72</v>
      </c>
      <c r="AY284" s="246" t="s">
        <v>121</v>
      </c>
    </row>
    <row r="285" s="14" customFormat="1">
      <c r="A285" s="14"/>
      <c r="B285" s="236"/>
      <c r="C285" s="237"/>
      <c r="D285" s="219" t="s">
        <v>135</v>
      </c>
      <c r="E285" s="238" t="s">
        <v>19</v>
      </c>
      <c r="F285" s="239" t="s">
        <v>220</v>
      </c>
      <c r="G285" s="237"/>
      <c r="H285" s="240">
        <v>118.863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135</v>
      </c>
      <c r="AU285" s="246" t="s">
        <v>82</v>
      </c>
      <c r="AV285" s="14" t="s">
        <v>82</v>
      </c>
      <c r="AW285" s="14" t="s">
        <v>33</v>
      </c>
      <c r="AX285" s="14" t="s">
        <v>72</v>
      </c>
      <c r="AY285" s="246" t="s">
        <v>121</v>
      </c>
    </row>
    <row r="286" s="14" customFormat="1">
      <c r="A286" s="14"/>
      <c r="B286" s="236"/>
      <c r="C286" s="237"/>
      <c r="D286" s="219" t="s">
        <v>135</v>
      </c>
      <c r="E286" s="238" t="s">
        <v>19</v>
      </c>
      <c r="F286" s="239" t="s">
        <v>221</v>
      </c>
      <c r="G286" s="237"/>
      <c r="H286" s="240">
        <v>27.326000000000001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135</v>
      </c>
      <c r="AU286" s="246" t="s">
        <v>82</v>
      </c>
      <c r="AV286" s="14" t="s">
        <v>82</v>
      </c>
      <c r="AW286" s="14" t="s">
        <v>33</v>
      </c>
      <c r="AX286" s="14" t="s">
        <v>72</v>
      </c>
      <c r="AY286" s="246" t="s">
        <v>121</v>
      </c>
    </row>
    <row r="287" s="16" customFormat="1">
      <c r="A287" s="16"/>
      <c r="B287" s="268"/>
      <c r="C287" s="269"/>
      <c r="D287" s="219" t="s">
        <v>135</v>
      </c>
      <c r="E287" s="270" t="s">
        <v>19</v>
      </c>
      <c r="F287" s="271" t="s">
        <v>203</v>
      </c>
      <c r="G287" s="269"/>
      <c r="H287" s="272">
        <v>359.483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8" t="s">
        <v>135</v>
      </c>
      <c r="AU287" s="278" t="s">
        <v>82</v>
      </c>
      <c r="AV287" s="16" t="s">
        <v>148</v>
      </c>
      <c r="AW287" s="16" t="s">
        <v>33</v>
      </c>
      <c r="AX287" s="16" t="s">
        <v>72</v>
      </c>
      <c r="AY287" s="278" t="s">
        <v>121</v>
      </c>
    </row>
    <row r="288" s="15" customFormat="1">
      <c r="A288" s="15"/>
      <c r="B288" s="247"/>
      <c r="C288" s="248"/>
      <c r="D288" s="219" t="s">
        <v>135</v>
      </c>
      <c r="E288" s="249" t="s">
        <v>19</v>
      </c>
      <c r="F288" s="250" t="s">
        <v>141</v>
      </c>
      <c r="G288" s="248"/>
      <c r="H288" s="251">
        <v>845.03599999999994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135</v>
      </c>
      <c r="AU288" s="257" t="s">
        <v>82</v>
      </c>
      <c r="AV288" s="15" t="s">
        <v>129</v>
      </c>
      <c r="AW288" s="15" t="s">
        <v>33</v>
      </c>
      <c r="AX288" s="15" t="s">
        <v>80</v>
      </c>
      <c r="AY288" s="257" t="s">
        <v>121</v>
      </c>
    </row>
    <row r="289" s="2" customFormat="1" ht="44.25" customHeight="1">
      <c r="A289" s="40"/>
      <c r="B289" s="41"/>
      <c r="C289" s="206" t="s">
        <v>278</v>
      </c>
      <c r="D289" s="206" t="s">
        <v>124</v>
      </c>
      <c r="E289" s="207" t="s">
        <v>279</v>
      </c>
      <c r="F289" s="208" t="s">
        <v>280</v>
      </c>
      <c r="G289" s="209" t="s">
        <v>127</v>
      </c>
      <c r="H289" s="210">
        <v>31.699999999999999</v>
      </c>
      <c r="I289" s="211"/>
      <c r="J289" s="212">
        <f>ROUND(I289*H289,2)</f>
        <v>0</v>
      </c>
      <c r="K289" s="208" t="s">
        <v>128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0.011599999999999999</v>
      </c>
      <c r="R289" s="215">
        <f>Q289*H289</f>
        <v>0.36771999999999999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129</v>
      </c>
      <c r="AT289" s="217" t="s">
        <v>124</v>
      </c>
      <c r="AU289" s="217" t="s">
        <v>82</v>
      </c>
      <c r="AY289" s="19" t="s">
        <v>121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129</v>
      </c>
      <c r="BM289" s="217" t="s">
        <v>281</v>
      </c>
    </row>
    <row r="290" s="2" customFormat="1">
      <c r="A290" s="40"/>
      <c r="B290" s="41"/>
      <c r="C290" s="42"/>
      <c r="D290" s="219" t="s">
        <v>131</v>
      </c>
      <c r="E290" s="42"/>
      <c r="F290" s="220" t="s">
        <v>282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131</v>
      </c>
      <c r="AU290" s="19" t="s">
        <v>82</v>
      </c>
    </row>
    <row r="291" s="2" customFormat="1">
      <c r="A291" s="40"/>
      <c r="B291" s="41"/>
      <c r="C291" s="42"/>
      <c r="D291" s="224" t="s">
        <v>133</v>
      </c>
      <c r="E291" s="42"/>
      <c r="F291" s="225" t="s">
        <v>283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133</v>
      </c>
      <c r="AU291" s="19" t="s">
        <v>82</v>
      </c>
    </row>
    <row r="292" s="13" customFormat="1">
      <c r="A292" s="13"/>
      <c r="B292" s="226"/>
      <c r="C292" s="227"/>
      <c r="D292" s="219" t="s">
        <v>135</v>
      </c>
      <c r="E292" s="228" t="s">
        <v>19</v>
      </c>
      <c r="F292" s="229" t="s">
        <v>284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135</v>
      </c>
      <c r="AU292" s="235" t="s">
        <v>82</v>
      </c>
      <c r="AV292" s="13" t="s">
        <v>80</v>
      </c>
      <c r="AW292" s="13" t="s">
        <v>33</v>
      </c>
      <c r="AX292" s="13" t="s">
        <v>72</v>
      </c>
      <c r="AY292" s="235" t="s">
        <v>121</v>
      </c>
    </row>
    <row r="293" s="14" customFormat="1">
      <c r="A293" s="14"/>
      <c r="B293" s="236"/>
      <c r="C293" s="237"/>
      <c r="D293" s="219" t="s">
        <v>135</v>
      </c>
      <c r="E293" s="238" t="s">
        <v>19</v>
      </c>
      <c r="F293" s="239" t="s">
        <v>285</v>
      </c>
      <c r="G293" s="237"/>
      <c r="H293" s="240">
        <v>17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135</v>
      </c>
      <c r="AU293" s="246" t="s">
        <v>82</v>
      </c>
      <c r="AV293" s="14" t="s">
        <v>82</v>
      </c>
      <c r="AW293" s="14" t="s">
        <v>33</v>
      </c>
      <c r="AX293" s="14" t="s">
        <v>72</v>
      </c>
      <c r="AY293" s="246" t="s">
        <v>121</v>
      </c>
    </row>
    <row r="294" s="14" customFormat="1">
      <c r="A294" s="14"/>
      <c r="B294" s="236"/>
      <c r="C294" s="237"/>
      <c r="D294" s="219" t="s">
        <v>135</v>
      </c>
      <c r="E294" s="238" t="s">
        <v>19</v>
      </c>
      <c r="F294" s="239" t="s">
        <v>286</v>
      </c>
      <c r="G294" s="237"/>
      <c r="H294" s="240">
        <v>8.5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135</v>
      </c>
      <c r="AU294" s="246" t="s">
        <v>82</v>
      </c>
      <c r="AV294" s="14" t="s">
        <v>82</v>
      </c>
      <c r="AW294" s="14" t="s">
        <v>33</v>
      </c>
      <c r="AX294" s="14" t="s">
        <v>72</v>
      </c>
      <c r="AY294" s="246" t="s">
        <v>121</v>
      </c>
    </row>
    <row r="295" s="13" customFormat="1">
      <c r="A295" s="13"/>
      <c r="B295" s="226"/>
      <c r="C295" s="227"/>
      <c r="D295" s="219" t="s">
        <v>135</v>
      </c>
      <c r="E295" s="228" t="s">
        <v>19</v>
      </c>
      <c r="F295" s="229" t="s">
        <v>287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135</v>
      </c>
      <c r="AU295" s="235" t="s">
        <v>82</v>
      </c>
      <c r="AV295" s="13" t="s">
        <v>80</v>
      </c>
      <c r="AW295" s="13" t="s">
        <v>33</v>
      </c>
      <c r="AX295" s="13" t="s">
        <v>72</v>
      </c>
      <c r="AY295" s="235" t="s">
        <v>121</v>
      </c>
    </row>
    <row r="296" s="14" customFormat="1">
      <c r="A296" s="14"/>
      <c r="B296" s="236"/>
      <c r="C296" s="237"/>
      <c r="D296" s="219" t="s">
        <v>135</v>
      </c>
      <c r="E296" s="238" t="s">
        <v>19</v>
      </c>
      <c r="F296" s="239" t="s">
        <v>288</v>
      </c>
      <c r="G296" s="237"/>
      <c r="H296" s="240">
        <v>3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135</v>
      </c>
      <c r="AU296" s="246" t="s">
        <v>82</v>
      </c>
      <c r="AV296" s="14" t="s">
        <v>82</v>
      </c>
      <c r="AW296" s="14" t="s">
        <v>33</v>
      </c>
      <c r="AX296" s="14" t="s">
        <v>72</v>
      </c>
      <c r="AY296" s="246" t="s">
        <v>121</v>
      </c>
    </row>
    <row r="297" s="14" customFormat="1">
      <c r="A297" s="14"/>
      <c r="B297" s="236"/>
      <c r="C297" s="237"/>
      <c r="D297" s="219" t="s">
        <v>135</v>
      </c>
      <c r="E297" s="238" t="s">
        <v>19</v>
      </c>
      <c r="F297" s="239" t="s">
        <v>289</v>
      </c>
      <c r="G297" s="237"/>
      <c r="H297" s="240">
        <v>3.2000000000000002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135</v>
      </c>
      <c r="AU297" s="246" t="s">
        <v>82</v>
      </c>
      <c r="AV297" s="14" t="s">
        <v>82</v>
      </c>
      <c r="AW297" s="14" t="s">
        <v>33</v>
      </c>
      <c r="AX297" s="14" t="s">
        <v>72</v>
      </c>
      <c r="AY297" s="246" t="s">
        <v>121</v>
      </c>
    </row>
    <row r="298" s="15" customFormat="1">
      <c r="A298" s="15"/>
      <c r="B298" s="247"/>
      <c r="C298" s="248"/>
      <c r="D298" s="219" t="s">
        <v>135</v>
      </c>
      <c r="E298" s="249" t="s">
        <v>19</v>
      </c>
      <c r="F298" s="250" t="s">
        <v>141</v>
      </c>
      <c r="G298" s="248"/>
      <c r="H298" s="251">
        <v>31.699999999999999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135</v>
      </c>
      <c r="AU298" s="257" t="s">
        <v>82</v>
      </c>
      <c r="AV298" s="15" t="s">
        <v>129</v>
      </c>
      <c r="AW298" s="15" t="s">
        <v>33</v>
      </c>
      <c r="AX298" s="15" t="s">
        <v>80</v>
      </c>
      <c r="AY298" s="257" t="s">
        <v>121</v>
      </c>
    </row>
    <row r="299" s="2" customFormat="1" ht="24.15" customHeight="1">
      <c r="A299" s="40"/>
      <c r="B299" s="41"/>
      <c r="C299" s="258" t="s">
        <v>290</v>
      </c>
      <c r="D299" s="258" t="s">
        <v>161</v>
      </c>
      <c r="E299" s="259" t="s">
        <v>291</v>
      </c>
      <c r="F299" s="260" t="s">
        <v>292</v>
      </c>
      <c r="G299" s="261" t="s">
        <v>127</v>
      </c>
      <c r="H299" s="262">
        <v>34.869999999999997</v>
      </c>
      <c r="I299" s="263"/>
      <c r="J299" s="264">
        <f>ROUND(I299*H299,2)</f>
        <v>0</v>
      </c>
      <c r="K299" s="260" t="s">
        <v>128</v>
      </c>
      <c r="L299" s="265"/>
      <c r="M299" s="266" t="s">
        <v>19</v>
      </c>
      <c r="N299" s="267" t="s">
        <v>43</v>
      </c>
      <c r="O299" s="86"/>
      <c r="P299" s="215">
        <f>O299*H299</f>
        <v>0</v>
      </c>
      <c r="Q299" s="215">
        <v>0.017500000000000002</v>
      </c>
      <c r="R299" s="215">
        <f>Q299*H299</f>
        <v>0.61022500000000002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164</v>
      </c>
      <c r="AT299" s="217" t="s">
        <v>161</v>
      </c>
      <c r="AU299" s="217" t="s">
        <v>82</v>
      </c>
      <c r="AY299" s="19" t="s">
        <v>121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129</v>
      </c>
      <c r="BM299" s="217" t="s">
        <v>293</v>
      </c>
    </row>
    <row r="300" s="2" customFormat="1">
      <c r="A300" s="40"/>
      <c r="B300" s="41"/>
      <c r="C300" s="42"/>
      <c r="D300" s="219" t="s">
        <v>131</v>
      </c>
      <c r="E300" s="42"/>
      <c r="F300" s="220" t="s">
        <v>292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131</v>
      </c>
      <c r="AU300" s="19" t="s">
        <v>82</v>
      </c>
    </row>
    <row r="301" s="13" customFormat="1">
      <c r="A301" s="13"/>
      <c r="B301" s="226"/>
      <c r="C301" s="227"/>
      <c r="D301" s="219" t="s">
        <v>135</v>
      </c>
      <c r="E301" s="228" t="s">
        <v>19</v>
      </c>
      <c r="F301" s="229" t="s">
        <v>284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135</v>
      </c>
      <c r="AU301" s="235" t="s">
        <v>82</v>
      </c>
      <c r="AV301" s="13" t="s">
        <v>80</v>
      </c>
      <c r="AW301" s="13" t="s">
        <v>33</v>
      </c>
      <c r="AX301" s="13" t="s">
        <v>72</v>
      </c>
      <c r="AY301" s="235" t="s">
        <v>121</v>
      </c>
    </row>
    <row r="302" s="14" customFormat="1">
      <c r="A302" s="14"/>
      <c r="B302" s="236"/>
      <c r="C302" s="237"/>
      <c r="D302" s="219" t="s">
        <v>135</v>
      </c>
      <c r="E302" s="238" t="s">
        <v>19</v>
      </c>
      <c r="F302" s="239" t="s">
        <v>285</v>
      </c>
      <c r="G302" s="237"/>
      <c r="H302" s="240">
        <v>17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135</v>
      </c>
      <c r="AU302" s="246" t="s">
        <v>82</v>
      </c>
      <c r="AV302" s="14" t="s">
        <v>82</v>
      </c>
      <c r="AW302" s="14" t="s">
        <v>33</v>
      </c>
      <c r="AX302" s="14" t="s">
        <v>72</v>
      </c>
      <c r="AY302" s="246" t="s">
        <v>121</v>
      </c>
    </row>
    <row r="303" s="14" customFormat="1">
      <c r="A303" s="14"/>
      <c r="B303" s="236"/>
      <c r="C303" s="237"/>
      <c r="D303" s="219" t="s">
        <v>135</v>
      </c>
      <c r="E303" s="238" t="s">
        <v>19</v>
      </c>
      <c r="F303" s="239" t="s">
        <v>286</v>
      </c>
      <c r="G303" s="237"/>
      <c r="H303" s="240">
        <v>8.5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135</v>
      </c>
      <c r="AU303" s="246" t="s">
        <v>82</v>
      </c>
      <c r="AV303" s="14" t="s">
        <v>82</v>
      </c>
      <c r="AW303" s="14" t="s">
        <v>33</v>
      </c>
      <c r="AX303" s="14" t="s">
        <v>72</v>
      </c>
      <c r="AY303" s="246" t="s">
        <v>121</v>
      </c>
    </row>
    <row r="304" s="13" customFormat="1">
      <c r="A304" s="13"/>
      <c r="B304" s="226"/>
      <c r="C304" s="227"/>
      <c r="D304" s="219" t="s">
        <v>135</v>
      </c>
      <c r="E304" s="228" t="s">
        <v>19</v>
      </c>
      <c r="F304" s="229" t="s">
        <v>287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135</v>
      </c>
      <c r="AU304" s="235" t="s">
        <v>82</v>
      </c>
      <c r="AV304" s="13" t="s">
        <v>80</v>
      </c>
      <c r="AW304" s="13" t="s">
        <v>33</v>
      </c>
      <c r="AX304" s="13" t="s">
        <v>72</v>
      </c>
      <c r="AY304" s="235" t="s">
        <v>121</v>
      </c>
    </row>
    <row r="305" s="14" customFormat="1">
      <c r="A305" s="14"/>
      <c r="B305" s="236"/>
      <c r="C305" s="237"/>
      <c r="D305" s="219" t="s">
        <v>135</v>
      </c>
      <c r="E305" s="238" t="s">
        <v>19</v>
      </c>
      <c r="F305" s="239" t="s">
        <v>288</v>
      </c>
      <c r="G305" s="237"/>
      <c r="H305" s="240">
        <v>3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135</v>
      </c>
      <c r="AU305" s="246" t="s">
        <v>82</v>
      </c>
      <c r="AV305" s="14" t="s">
        <v>82</v>
      </c>
      <c r="AW305" s="14" t="s">
        <v>33</v>
      </c>
      <c r="AX305" s="14" t="s">
        <v>72</v>
      </c>
      <c r="AY305" s="246" t="s">
        <v>121</v>
      </c>
    </row>
    <row r="306" s="14" customFormat="1">
      <c r="A306" s="14"/>
      <c r="B306" s="236"/>
      <c r="C306" s="237"/>
      <c r="D306" s="219" t="s">
        <v>135</v>
      </c>
      <c r="E306" s="238" t="s">
        <v>19</v>
      </c>
      <c r="F306" s="239" t="s">
        <v>289</v>
      </c>
      <c r="G306" s="237"/>
      <c r="H306" s="240">
        <v>3.2000000000000002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135</v>
      </c>
      <c r="AU306" s="246" t="s">
        <v>82</v>
      </c>
      <c r="AV306" s="14" t="s">
        <v>82</v>
      </c>
      <c r="AW306" s="14" t="s">
        <v>33</v>
      </c>
      <c r="AX306" s="14" t="s">
        <v>72</v>
      </c>
      <c r="AY306" s="246" t="s">
        <v>121</v>
      </c>
    </row>
    <row r="307" s="15" customFormat="1">
      <c r="A307" s="15"/>
      <c r="B307" s="247"/>
      <c r="C307" s="248"/>
      <c r="D307" s="219" t="s">
        <v>135</v>
      </c>
      <c r="E307" s="249" t="s">
        <v>19</v>
      </c>
      <c r="F307" s="250" t="s">
        <v>141</v>
      </c>
      <c r="G307" s="248"/>
      <c r="H307" s="251">
        <v>31.699999999999999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135</v>
      </c>
      <c r="AU307" s="257" t="s">
        <v>82</v>
      </c>
      <c r="AV307" s="15" t="s">
        <v>129</v>
      </c>
      <c r="AW307" s="15" t="s">
        <v>33</v>
      </c>
      <c r="AX307" s="15" t="s">
        <v>80</v>
      </c>
      <c r="AY307" s="257" t="s">
        <v>121</v>
      </c>
    </row>
    <row r="308" s="14" customFormat="1">
      <c r="A308" s="14"/>
      <c r="B308" s="236"/>
      <c r="C308" s="237"/>
      <c r="D308" s="219" t="s">
        <v>135</v>
      </c>
      <c r="E308" s="237"/>
      <c r="F308" s="239" t="s">
        <v>294</v>
      </c>
      <c r="G308" s="237"/>
      <c r="H308" s="240">
        <v>34.869999999999997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135</v>
      </c>
      <c r="AU308" s="246" t="s">
        <v>82</v>
      </c>
      <c r="AV308" s="14" t="s">
        <v>82</v>
      </c>
      <c r="AW308" s="14" t="s">
        <v>4</v>
      </c>
      <c r="AX308" s="14" t="s">
        <v>80</v>
      </c>
      <c r="AY308" s="246" t="s">
        <v>121</v>
      </c>
    </row>
    <row r="309" s="2" customFormat="1" ht="37.8" customHeight="1">
      <c r="A309" s="40"/>
      <c r="B309" s="41"/>
      <c r="C309" s="206" t="s">
        <v>295</v>
      </c>
      <c r="D309" s="206" t="s">
        <v>124</v>
      </c>
      <c r="E309" s="207" t="s">
        <v>296</v>
      </c>
      <c r="F309" s="208" t="s">
        <v>297</v>
      </c>
      <c r="G309" s="209" t="s">
        <v>298</v>
      </c>
      <c r="H309" s="210">
        <v>377.08800000000002</v>
      </c>
      <c r="I309" s="211"/>
      <c r="J309" s="212">
        <f>ROUND(I309*H309,2)</f>
        <v>0</v>
      </c>
      <c r="K309" s="208" t="s">
        <v>128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0.0027599999999999999</v>
      </c>
      <c r="R309" s="215">
        <f>Q309*H309</f>
        <v>1.04076288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129</v>
      </c>
      <c r="AT309" s="217" t="s">
        <v>124</v>
      </c>
      <c r="AU309" s="217" t="s">
        <v>82</v>
      </c>
      <c r="AY309" s="19" t="s">
        <v>121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129</v>
      </c>
      <c r="BM309" s="217" t="s">
        <v>299</v>
      </c>
    </row>
    <row r="310" s="2" customFormat="1">
      <c r="A310" s="40"/>
      <c r="B310" s="41"/>
      <c r="C310" s="42"/>
      <c r="D310" s="219" t="s">
        <v>131</v>
      </c>
      <c r="E310" s="42"/>
      <c r="F310" s="220" t="s">
        <v>300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131</v>
      </c>
      <c r="AU310" s="19" t="s">
        <v>82</v>
      </c>
    </row>
    <row r="311" s="2" customFormat="1">
      <c r="A311" s="40"/>
      <c r="B311" s="41"/>
      <c r="C311" s="42"/>
      <c r="D311" s="224" t="s">
        <v>133</v>
      </c>
      <c r="E311" s="42"/>
      <c r="F311" s="225" t="s">
        <v>301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133</v>
      </c>
      <c r="AU311" s="19" t="s">
        <v>82</v>
      </c>
    </row>
    <row r="312" s="14" customFormat="1">
      <c r="A312" s="14"/>
      <c r="B312" s="236"/>
      <c r="C312" s="237"/>
      <c r="D312" s="219" t="s">
        <v>135</v>
      </c>
      <c r="E312" s="238" t="s">
        <v>19</v>
      </c>
      <c r="F312" s="239" t="s">
        <v>302</v>
      </c>
      <c r="G312" s="237"/>
      <c r="H312" s="240">
        <v>39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135</v>
      </c>
      <c r="AU312" s="246" t="s">
        <v>82</v>
      </c>
      <c r="AV312" s="14" t="s">
        <v>82</v>
      </c>
      <c r="AW312" s="14" t="s">
        <v>33</v>
      </c>
      <c r="AX312" s="14" t="s">
        <v>72</v>
      </c>
      <c r="AY312" s="246" t="s">
        <v>121</v>
      </c>
    </row>
    <row r="313" s="14" customFormat="1">
      <c r="A313" s="14"/>
      <c r="B313" s="236"/>
      <c r="C313" s="237"/>
      <c r="D313" s="219" t="s">
        <v>135</v>
      </c>
      <c r="E313" s="238" t="s">
        <v>19</v>
      </c>
      <c r="F313" s="239" t="s">
        <v>303</v>
      </c>
      <c r="G313" s="237"/>
      <c r="H313" s="240">
        <v>264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135</v>
      </c>
      <c r="AU313" s="246" t="s">
        <v>82</v>
      </c>
      <c r="AV313" s="14" t="s">
        <v>82</v>
      </c>
      <c r="AW313" s="14" t="s">
        <v>33</v>
      </c>
      <c r="AX313" s="14" t="s">
        <v>72</v>
      </c>
      <c r="AY313" s="246" t="s">
        <v>121</v>
      </c>
    </row>
    <row r="314" s="14" customFormat="1">
      <c r="A314" s="14"/>
      <c r="B314" s="236"/>
      <c r="C314" s="237"/>
      <c r="D314" s="219" t="s">
        <v>135</v>
      </c>
      <c r="E314" s="238" t="s">
        <v>19</v>
      </c>
      <c r="F314" s="239" t="s">
        <v>304</v>
      </c>
      <c r="G314" s="237"/>
      <c r="H314" s="240">
        <v>13.279999999999999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135</v>
      </c>
      <c r="AU314" s="246" t="s">
        <v>82</v>
      </c>
      <c r="AV314" s="14" t="s">
        <v>82</v>
      </c>
      <c r="AW314" s="14" t="s">
        <v>33</v>
      </c>
      <c r="AX314" s="14" t="s">
        <v>72</v>
      </c>
      <c r="AY314" s="246" t="s">
        <v>121</v>
      </c>
    </row>
    <row r="315" s="14" customFormat="1">
      <c r="A315" s="14"/>
      <c r="B315" s="236"/>
      <c r="C315" s="237"/>
      <c r="D315" s="219" t="s">
        <v>135</v>
      </c>
      <c r="E315" s="238" t="s">
        <v>19</v>
      </c>
      <c r="F315" s="239" t="s">
        <v>305</v>
      </c>
      <c r="G315" s="237"/>
      <c r="H315" s="240">
        <v>44.368000000000002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135</v>
      </c>
      <c r="AU315" s="246" t="s">
        <v>82</v>
      </c>
      <c r="AV315" s="14" t="s">
        <v>82</v>
      </c>
      <c r="AW315" s="14" t="s">
        <v>33</v>
      </c>
      <c r="AX315" s="14" t="s">
        <v>72</v>
      </c>
      <c r="AY315" s="246" t="s">
        <v>121</v>
      </c>
    </row>
    <row r="316" s="14" customFormat="1">
      <c r="A316" s="14"/>
      <c r="B316" s="236"/>
      <c r="C316" s="237"/>
      <c r="D316" s="219" t="s">
        <v>135</v>
      </c>
      <c r="E316" s="238" t="s">
        <v>19</v>
      </c>
      <c r="F316" s="239" t="s">
        <v>306</v>
      </c>
      <c r="G316" s="237"/>
      <c r="H316" s="240">
        <v>16.440000000000001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135</v>
      </c>
      <c r="AU316" s="246" t="s">
        <v>82</v>
      </c>
      <c r="AV316" s="14" t="s">
        <v>82</v>
      </c>
      <c r="AW316" s="14" t="s">
        <v>33</v>
      </c>
      <c r="AX316" s="14" t="s">
        <v>72</v>
      </c>
      <c r="AY316" s="246" t="s">
        <v>121</v>
      </c>
    </row>
    <row r="317" s="15" customFormat="1">
      <c r="A317" s="15"/>
      <c r="B317" s="247"/>
      <c r="C317" s="248"/>
      <c r="D317" s="219" t="s">
        <v>135</v>
      </c>
      <c r="E317" s="249" t="s">
        <v>19</v>
      </c>
      <c r="F317" s="250" t="s">
        <v>141</v>
      </c>
      <c r="G317" s="248"/>
      <c r="H317" s="251">
        <v>377.08800000000002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7" t="s">
        <v>135</v>
      </c>
      <c r="AU317" s="257" t="s">
        <v>82</v>
      </c>
      <c r="AV317" s="15" t="s">
        <v>129</v>
      </c>
      <c r="AW317" s="15" t="s">
        <v>33</v>
      </c>
      <c r="AX317" s="15" t="s">
        <v>80</v>
      </c>
      <c r="AY317" s="257" t="s">
        <v>121</v>
      </c>
    </row>
    <row r="318" s="2" customFormat="1" ht="24.15" customHeight="1">
      <c r="A318" s="40"/>
      <c r="B318" s="41"/>
      <c r="C318" s="258" t="s">
        <v>7</v>
      </c>
      <c r="D318" s="258" t="s">
        <v>161</v>
      </c>
      <c r="E318" s="259" t="s">
        <v>307</v>
      </c>
      <c r="F318" s="260" t="s">
        <v>308</v>
      </c>
      <c r="G318" s="261" t="s">
        <v>127</v>
      </c>
      <c r="H318" s="262">
        <v>62.219000000000001</v>
      </c>
      <c r="I318" s="263"/>
      <c r="J318" s="264">
        <f>ROUND(I318*H318,2)</f>
        <v>0</v>
      </c>
      <c r="K318" s="260" t="s">
        <v>128</v>
      </c>
      <c r="L318" s="265"/>
      <c r="M318" s="266" t="s">
        <v>19</v>
      </c>
      <c r="N318" s="267" t="s">
        <v>43</v>
      </c>
      <c r="O318" s="86"/>
      <c r="P318" s="215">
        <f>O318*H318</f>
        <v>0</v>
      </c>
      <c r="Q318" s="215">
        <v>0.00059999999999999995</v>
      </c>
      <c r="R318" s="215">
        <f>Q318*H318</f>
        <v>0.037331400000000001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164</v>
      </c>
      <c r="AT318" s="217" t="s">
        <v>161</v>
      </c>
      <c r="AU318" s="217" t="s">
        <v>82</v>
      </c>
      <c r="AY318" s="19" t="s">
        <v>121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129</v>
      </c>
      <c r="BM318" s="217" t="s">
        <v>309</v>
      </c>
    </row>
    <row r="319" s="2" customFormat="1">
      <c r="A319" s="40"/>
      <c r="B319" s="41"/>
      <c r="C319" s="42"/>
      <c r="D319" s="219" t="s">
        <v>131</v>
      </c>
      <c r="E319" s="42"/>
      <c r="F319" s="220" t="s">
        <v>308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131</v>
      </c>
      <c r="AU319" s="19" t="s">
        <v>82</v>
      </c>
    </row>
    <row r="320" s="14" customFormat="1">
      <c r="A320" s="14"/>
      <c r="B320" s="236"/>
      <c r="C320" s="237"/>
      <c r="D320" s="219" t="s">
        <v>135</v>
      </c>
      <c r="E320" s="238" t="s">
        <v>19</v>
      </c>
      <c r="F320" s="239" t="s">
        <v>256</v>
      </c>
      <c r="G320" s="237"/>
      <c r="H320" s="240">
        <v>5.8499999999999996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135</v>
      </c>
      <c r="AU320" s="246" t="s">
        <v>82</v>
      </c>
      <c r="AV320" s="14" t="s">
        <v>82</v>
      </c>
      <c r="AW320" s="14" t="s">
        <v>33</v>
      </c>
      <c r="AX320" s="14" t="s">
        <v>72</v>
      </c>
      <c r="AY320" s="246" t="s">
        <v>121</v>
      </c>
    </row>
    <row r="321" s="14" customFormat="1">
      <c r="A321" s="14"/>
      <c r="B321" s="236"/>
      <c r="C321" s="237"/>
      <c r="D321" s="219" t="s">
        <v>135</v>
      </c>
      <c r="E321" s="238" t="s">
        <v>19</v>
      </c>
      <c r="F321" s="239" t="s">
        <v>257</v>
      </c>
      <c r="G321" s="237"/>
      <c r="H321" s="240">
        <v>39.600000000000001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135</v>
      </c>
      <c r="AU321" s="246" t="s">
        <v>82</v>
      </c>
      <c r="AV321" s="14" t="s">
        <v>82</v>
      </c>
      <c r="AW321" s="14" t="s">
        <v>33</v>
      </c>
      <c r="AX321" s="14" t="s">
        <v>72</v>
      </c>
      <c r="AY321" s="246" t="s">
        <v>121</v>
      </c>
    </row>
    <row r="322" s="14" customFormat="1">
      <c r="A322" s="14"/>
      <c r="B322" s="236"/>
      <c r="C322" s="237"/>
      <c r="D322" s="219" t="s">
        <v>135</v>
      </c>
      <c r="E322" s="238" t="s">
        <v>19</v>
      </c>
      <c r="F322" s="239" t="s">
        <v>258</v>
      </c>
      <c r="G322" s="237"/>
      <c r="H322" s="240">
        <v>1.992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135</v>
      </c>
      <c r="AU322" s="246" t="s">
        <v>82</v>
      </c>
      <c r="AV322" s="14" t="s">
        <v>82</v>
      </c>
      <c r="AW322" s="14" t="s">
        <v>33</v>
      </c>
      <c r="AX322" s="14" t="s">
        <v>72</v>
      </c>
      <c r="AY322" s="246" t="s">
        <v>121</v>
      </c>
    </row>
    <row r="323" s="14" customFormat="1">
      <c r="A323" s="14"/>
      <c r="B323" s="236"/>
      <c r="C323" s="237"/>
      <c r="D323" s="219" t="s">
        <v>135</v>
      </c>
      <c r="E323" s="238" t="s">
        <v>19</v>
      </c>
      <c r="F323" s="239" t="s">
        <v>259</v>
      </c>
      <c r="G323" s="237"/>
      <c r="H323" s="240">
        <v>6.6550000000000002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135</v>
      </c>
      <c r="AU323" s="246" t="s">
        <v>82</v>
      </c>
      <c r="AV323" s="14" t="s">
        <v>82</v>
      </c>
      <c r="AW323" s="14" t="s">
        <v>33</v>
      </c>
      <c r="AX323" s="14" t="s">
        <v>72</v>
      </c>
      <c r="AY323" s="246" t="s">
        <v>121</v>
      </c>
    </row>
    <row r="324" s="14" customFormat="1">
      <c r="A324" s="14"/>
      <c r="B324" s="236"/>
      <c r="C324" s="237"/>
      <c r="D324" s="219" t="s">
        <v>135</v>
      </c>
      <c r="E324" s="238" t="s">
        <v>19</v>
      </c>
      <c r="F324" s="239" t="s">
        <v>260</v>
      </c>
      <c r="G324" s="237"/>
      <c r="H324" s="240">
        <v>2.4660000000000002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135</v>
      </c>
      <c r="AU324" s="246" t="s">
        <v>82</v>
      </c>
      <c r="AV324" s="14" t="s">
        <v>82</v>
      </c>
      <c r="AW324" s="14" t="s">
        <v>33</v>
      </c>
      <c r="AX324" s="14" t="s">
        <v>72</v>
      </c>
      <c r="AY324" s="246" t="s">
        <v>121</v>
      </c>
    </row>
    <row r="325" s="15" customFormat="1">
      <c r="A325" s="15"/>
      <c r="B325" s="247"/>
      <c r="C325" s="248"/>
      <c r="D325" s="219" t="s">
        <v>135</v>
      </c>
      <c r="E325" s="249" t="s">
        <v>19</v>
      </c>
      <c r="F325" s="250" t="s">
        <v>141</v>
      </c>
      <c r="G325" s="248"/>
      <c r="H325" s="251">
        <v>56.563000000000002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7" t="s">
        <v>135</v>
      </c>
      <c r="AU325" s="257" t="s">
        <v>82</v>
      </c>
      <c r="AV325" s="15" t="s">
        <v>129</v>
      </c>
      <c r="AW325" s="15" t="s">
        <v>33</v>
      </c>
      <c r="AX325" s="15" t="s">
        <v>80</v>
      </c>
      <c r="AY325" s="257" t="s">
        <v>121</v>
      </c>
    </row>
    <row r="326" s="14" customFormat="1">
      <c r="A326" s="14"/>
      <c r="B326" s="236"/>
      <c r="C326" s="237"/>
      <c r="D326" s="219" t="s">
        <v>135</v>
      </c>
      <c r="E326" s="237"/>
      <c r="F326" s="239" t="s">
        <v>310</v>
      </c>
      <c r="G326" s="237"/>
      <c r="H326" s="240">
        <v>62.219000000000001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135</v>
      </c>
      <c r="AU326" s="246" t="s">
        <v>82</v>
      </c>
      <c r="AV326" s="14" t="s">
        <v>82</v>
      </c>
      <c r="AW326" s="14" t="s">
        <v>4</v>
      </c>
      <c r="AX326" s="14" t="s">
        <v>80</v>
      </c>
      <c r="AY326" s="246" t="s">
        <v>121</v>
      </c>
    </row>
    <row r="327" s="2" customFormat="1" ht="37.8" customHeight="1">
      <c r="A327" s="40"/>
      <c r="B327" s="41"/>
      <c r="C327" s="206" t="s">
        <v>311</v>
      </c>
      <c r="D327" s="206" t="s">
        <v>124</v>
      </c>
      <c r="E327" s="207" t="s">
        <v>312</v>
      </c>
      <c r="F327" s="208" t="s">
        <v>313</v>
      </c>
      <c r="G327" s="209" t="s">
        <v>127</v>
      </c>
      <c r="H327" s="210">
        <v>768.96699999999998</v>
      </c>
      <c r="I327" s="211"/>
      <c r="J327" s="212">
        <f>ROUND(I327*H327,2)</f>
        <v>0</v>
      </c>
      <c r="K327" s="208" t="s">
        <v>128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8.0000000000000007E-05</v>
      </c>
      <c r="R327" s="215">
        <f>Q327*H327</f>
        <v>0.061517360000000007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129</v>
      </c>
      <c r="AT327" s="217" t="s">
        <v>124</v>
      </c>
      <c r="AU327" s="217" t="s">
        <v>82</v>
      </c>
      <c r="AY327" s="19" t="s">
        <v>121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129</v>
      </c>
      <c r="BM327" s="217" t="s">
        <v>314</v>
      </c>
    </row>
    <row r="328" s="2" customFormat="1">
      <c r="A328" s="40"/>
      <c r="B328" s="41"/>
      <c r="C328" s="42"/>
      <c r="D328" s="219" t="s">
        <v>131</v>
      </c>
      <c r="E328" s="42"/>
      <c r="F328" s="220" t="s">
        <v>315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131</v>
      </c>
      <c r="AU328" s="19" t="s">
        <v>82</v>
      </c>
    </row>
    <row r="329" s="2" customFormat="1">
      <c r="A329" s="40"/>
      <c r="B329" s="41"/>
      <c r="C329" s="42"/>
      <c r="D329" s="224" t="s">
        <v>133</v>
      </c>
      <c r="E329" s="42"/>
      <c r="F329" s="225" t="s">
        <v>316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133</v>
      </c>
      <c r="AU329" s="19" t="s">
        <v>82</v>
      </c>
    </row>
    <row r="330" s="2" customFormat="1" ht="16.5" customHeight="1">
      <c r="A330" s="40"/>
      <c r="B330" s="41"/>
      <c r="C330" s="206" t="s">
        <v>317</v>
      </c>
      <c r="D330" s="206" t="s">
        <v>124</v>
      </c>
      <c r="E330" s="207" t="s">
        <v>318</v>
      </c>
      <c r="F330" s="208" t="s">
        <v>319</v>
      </c>
      <c r="G330" s="209" t="s">
        <v>298</v>
      </c>
      <c r="H330" s="210">
        <v>788.95399999999995</v>
      </c>
      <c r="I330" s="211"/>
      <c r="J330" s="212">
        <f>ROUND(I330*H330,2)</f>
        <v>0</v>
      </c>
      <c r="K330" s="208" t="s">
        <v>128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129</v>
      </c>
      <c r="AT330" s="217" t="s">
        <v>124</v>
      </c>
      <c r="AU330" s="217" t="s">
        <v>82</v>
      </c>
      <c r="AY330" s="19" t="s">
        <v>121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129</v>
      </c>
      <c r="BM330" s="217" t="s">
        <v>320</v>
      </c>
    </row>
    <row r="331" s="2" customFormat="1">
      <c r="A331" s="40"/>
      <c r="B331" s="41"/>
      <c r="C331" s="42"/>
      <c r="D331" s="219" t="s">
        <v>131</v>
      </c>
      <c r="E331" s="42"/>
      <c r="F331" s="220" t="s">
        <v>321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131</v>
      </c>
      <c r="AU331" s="19" t="s">
        <v>82</v>
      </c>
    </row>
    <row r="332" s="2" customFormat="1">
      <c r="A332" s="40"/>
      <c r="B332" s="41"/>
      <c r="C332" s="42"/>
      <c r="D332" s="224" t="s">
        <v>133</v>
      </c>
      <c r="E332" s="42"/>
      <c r="F332" s="225" t="s">
        <v>322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133</v>
      </c>
      <c r="AU332" s="19" t="s">
        <v>82</v>
      </c>
    </row>
    <row r="333" s="13" customFormat="1">
      <c r="A333" s="13"/>
      <c r="B333" s="226"/>
      <c r="C333" s="227"/>
      <c r="D333" s="219" t="s">
        <v>135</v>
      </c>
      <c r="E333" s="228" t="s">
        <v>19</v>
      </c>
      <c r="F333" s="229" t="s">
        <v>323</v>
      </c>
      <c r="G333" s="227"/>
      <c r="H333" s="228" t="s">
        <v>19</v>
      </c>
      <c r="I333" s="230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135</v>
      </c>
      <c r="AU333" s="235" t="s">
        <v>82</v>
      </c>
      <c r="AV333" s="13" t="s">
        <v>80</v>
      </c>
      <c r="AW333" s="13" t="s">
        <v>33</v>
      </c>
      <c r="AX333" s="13" t="s">
        <v>72</v>
      </c>
      <c r="AY333" s="235" t="s">
        <v>121</v>
      </c>
    </row>
    <row r="334" s="14" customFormat="1">
      <c r="A334" s="14"/>
      <c r="B334" s="236"/>
      <c r="C334" s="237"/>
      <c r="D334" s="219" t="s">
        <v>135</v>
      </c>
      <c r="E334" s="238" t="s">
        <v>19</v>
      </c>
      <c r="F334" s="239" t="s">
        <v>324</v>
      </c>
      <c r="G334" s="237"/>
      <c r="H334" s="240">
        <v>15.6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135</v>
      </c>
      <c r="AU334" s="246" t="s">
        <v>82</v>
      </c>
      <c r="AV334" s="14" t="s">
        <v>82</v>
      </c>
      <c r="AW334" s="14" t="s">
        <v>33</v>
      </c>
      <c r="AX334" s="14" t="s">
        <v>72</v>
      </c>
      <c r="AY334" s="246" t="s">
        <v>121</v>
      </c>
    </row>
    <row r="335" s="14" customFormat="1">
      <c r="A335" s="14"/>
      <c r="B335" s="236"/>
      <c r="C335" s="237"/>
      <c r="D335" s="219" t="s">
        <v>135</v>
      </c>
      <c r="E335" s="238" t="s">
        <v>19</v>
      </c>
      <c r="F335" s="239" t="s">
        <v>325</v>
      </c>
      <c r="G335" s="237"/>
      <c r="H335" s="240">
        <v>144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135</v>
      </c>
      <c r="AU335" s="246" t="s">
        <v>82</v>
      </c>
      <c r="AV335" s="14" t="s">
        <v>82</v>
      </c>
      <c r="AW335" s="14" t="s">
        <v>33</v>
      </c>
      <c r="AX335" s="14" t="s">
        <v>72</v>
      </c>
      <c r="AY335" s="246" t="s">
        <v>121</v>
      </c>
    </row>
    <row r="336" s="14" customFormat="1">
      <c r="A336" s="14"/>
      <c r="B336" s="236"/>
      <c r="C336" s="237"/>
      <c r="D336" s="219" t="s">
        <v>135</v>
      </c>
      <c r="E336" s="238" t="s">
        <v>19</v>
      </c>
      <c r="F336" s="239" t="s">
        <v>326</v>
      </c>
      <c r="G336" s="237"/>
      <c r="H336" s="240">
        <v>8.5600000000000005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135</v>
      </c>
      <c r="AU336" s="246" t="s">
        <v>82</v>
      </c>
      <c r="AV336" s="14" t="s">
        <v>82</v>
      </c>
      <c r="AW336" s="14" t="s">
        <v>33</v>
      </c>
      <c r="AX336" s="14" t="s">
        <v>72</v>
      </c>
      <c r="AY336" s="246" t="s">
        <v>121</v>
      </c>
    </row>
    <row r="337" s="14" customFormat="1">
      <c r="A337" s="14"/>
      <c r="B337" s="236"/>
      <c r="C337" s="237"/>
      <c r="D337" s="219" t="s">
        <v>135</v>
      </c>
      <c r="E337" s="238" t="s">
        <v>19</v>
      </c>
      <c r="F337" s="239" t="s">
        <v>327</v>
      </c>
      <c r="G337" s="237"/>
      <c r="H337" s="240">
        <v>9.4000000000000004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135</v>
      </c>
      <c r="AU337" s="246" t="s">
        <v>82</v>
      </c>
      <c r="AV337" s="14" t="s">
        <v>82</v>
      </c>
      <c r="AW337" s="14" t="s">
        <v>33</v>
      </c>
      <c r="AX337" s="14" t="s">
        <v>72</v>
      </c>
      <c r="AY337" s="246" t="s">
        <v>121</v>
      </c>
    </row>
    <row r="338" s="14" customFormat="1">
      <c r="A338" s="14"/>
      <c r="B338" s="236"/>
      <c r="C338" s="237"/>
      <c r="D338" s="219" t="s">
        <v>135</v>
      </c>
      <c r="E338" s="238" t="s">
        <v>19</v>
      </c>
      <c r="F338" s="239" t="s">
        <v>328</v>
      </c>
      <c r="G338" s="237"/>
      <c r="H338" s="240">
        <v>7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135</v>
      </c>
      <c r="AU338" s="246" t="s">
        <v>82</v>
      </c>
      <c r="AV338" s="14" t="s">
        <v>82</v>
      </c>
      <c r="AW338" s="14" t="s">
        <v>33</v>
      </c>
      <c r="AX338" s="14" t="s">
        <v>72</v>
      </c>
      <c r="AY338" s="246" t="s">
        <v>121</v>
      </c>
    </row>
    <row r="339" s="14" customFormat="1">
      <c r="A339" s="14"/>
      <c r="B339" s="236"/>
      <c r="C339" s="237"/>
      <c r="D339" s="219" t="s">
        <v>135</v>
      </c>
      <c r="E339" s="238" t="s">
        <v>19</v>
      </c>
      <c r="F339" s="239" t="s">
        <v>329</v>
      </c>
      <c r="G339" s="237"/>
      <c r="H339" s="240">
        <v>38.619999999999997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135</v>
      </c>
      <c r="AU339" s="246" t="s">
        <v>82</v>
      </c>
      <c r="AV339" s="14" t="s">
        <v>82</v>
      </c>
      <c r="AW339" s="14" t="s">
        <v>33</v>
      </c>
      <c r="AX339" s="14" t="s">
        <v>72</v>
      </c>
      <c r="AY339" s="246" t="s">
        <v>121</v>
      </c>
    </row>
    <row r="340" s="14" customFormat="1">
      <c r="A340" s="14"/>
      <c r="B340" s="236"/>
      <c r="C340" s="237"/>
      <c r="D340" s="219" t="s">
        <v>135</v>
      </c>
      <c r="E340" s="238" t="s">
        <v>19</v>
      </c>
      <c r="F340" s="239" t="s">
        <v>330</v>
      </c>
      <c r="G340" s="237"/>
      <c r="H340" s="240">
        <v>0.80000000000000004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135</v>
      </c>
      <c r="AU340" s="246" t="s">
        <v>82</v>
      </c>
      <c r="AV340" s="14" t="s">
        <v>82</v>
      </c>
      <c r="AW340" s="14" t="s">
        <v>33</v>
      </c>
      <c r="AX340" s="14" t="s">
        <v>72</v>
      </c>
      <c r="AY340" s="246" t="s">
        <v>121</v>
      </c>
    </row>
    <row r="341" s="14" customFormat="1">
      <c r="A341" s="14"/>
      <c r="B341" s="236"/>
      <c r="C341" s="237"/>
      <c r="D341" s="219" t="s">
        <v>135</v>
      </c>
      <c r="E341" s="238" t="s">
        <v>19</v>
      </c>
      <c r="F341" s="239" t="s">
        <v>331</v>
      </c>
      <c r="G341" s="237"/>
      <c r="H341" s="240">
        <v>1.2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135</v>
      </c>
      <c r="AU341" s="246" t="s">
        <v>82</v>
      </c>
      <c r="AV341" s="14" t="s">
        <v>82</v>
      </c>
      <c r="AW341" s="14" t="s">
        <v>33</v>
      </c>
      <c r="AX341" s="14" t="s">
        <v>72</v>
      </c>
      <c r="AY341" s="246" t="s">
        <v>121</v>
      </c>
    </row>
    <row r="342" s="14" customFormat="1">
      <c r="A342" s="14"/>
      <c r="B342" s="236"/>
      <c r="C342" s="237"/>
      <c r="D342" s="219" t="s">
        <v>135</v>
      </c>
      <c r="E342" s="238" t="s">
        <v>19</v>
      </c>
      <c r="F342" s="239" t="s">
        <v>332</v>
      </c>
      <c r="G342" s="237"/>
      <c r="H342" s="240">
        <v>11.4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135</v>
      </c>
      <c r="AU342" s="246" t="s">
        <v>82</v>
      </c>
      <c r="AV342" s="14" t="s">
        <v>82</v>
      </c>
      <c r="AW342" s="14" t="s">
        <v>33</v>
      </c>
      <c r="AX342" s="14" t="s">
        <v>72</v>
      </c>
      <c r="AY342" s="246" t="s">
        <v>121</v>
      </c>
    </row>
    <row r="343" s="14" customFormat="1">
      <c r="A343" s="14"/>
      <c r="B343" s="236"/>
      <c r="C343" s="237"/>
      <c r="D343" s="219" t="s">
        <v>135</v>
      </c>
      <c r="E343" s="238" t="s">
        <v>19</v>
      </c>
      <c r="F343" s="239" t="s">
        <v>333</v>
      </c>
      <c r="G343" s="237"/>
      <c r="H343" s="240">
        <v>61.689999999999998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135</v>
      </c>
      <c r="AU343" s="246" t="s">
        <v>82</v>
      </c>
      <c r="AV343" s="14" t="s">
        <v>82</v>
      </c>
      <c r="AW343" s="14" t="s">
        <v>33</v>
      </c>
      <c r="AX343" s="14" t="s">
        <v>72</v>
      </c>
      <c r="AY343" s="246" t="s">
        <v>121</v>
      </c>
    </row>
    <row r="344" s="14" customFormat="1">
      <c r="A344" s="14"/>
      <c r="B344" s="236"/>
      <c r="C344" s="237"/>
      <c r="D344" s="219" t="s">
        <v>135</v>
      </c>
      <c r="E344" s="238" t="s">
        <v>19</v>
      </c>
      <c r="F344" s="239" t="s">
        <v>334</v>
      </c>
      <c r="G344" s="237"/>
      <c r="H344" s="240">
        <v>27.640000000000001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135</v>
      </c>
      <c r="AU344" s="246" t="s">
        <v>82</v>
      </c>
      <c r="AV344" s="14" t="s">
        <v>82</v>
      </c>
      <c r="AW344" s="14" t="s">
        <v>33</v>
      </c>
      <c r="AX344" s="14" t="s">
        <v>72</v>
      </c>
      <c r="AY344" s="246" t="s">
        <v>121</v>
      </c>
    </row>
    <row r="345" s="13" customFormat="1">
      <c r="A345" s="13"/>
      <c r="B345" s="226"/>
      <c r="C345" s="227"/>
      <c r="D345" s="219" t="s">
        <v>135</v>
      </c>
      <c r="E345" s="228" t="s">
        <v>19</v>
      </c>
      <c r="F345" s="229" t="s">
        <v>335</v>
      </c>
      <c r="G345" s="227"/>
      <c r="H345" s="228" t="s">
        <v>19</v>
      </c>
      <c r="I345" s="230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135</v>
      </c>
      <c r="AU345" s="235" t="s">
        <v>82</v>
      </c>
      <c r="AV345" s="13" t="s">
        <v>80</v>
      </c>
      <c r="AW345" s="13" t="s">
        <v>33</v>
      </c>
      <c r="AX345" s="13" t="s">
        <v>72</v>
      </c>
      <c r="AY345" s="235" t="s">
        <v>121</v>
      </c>
    </row>
    <row r="346" s="14" customFormat="1">
      <c r="A346" s="14"/>
      <c r="B346" s="236"/>
      <c r="C346" s="237"/>
      <c r="D346" s="219" t="s">
        <v>135</v>
      </c>
      <c r="E346" s="238" t="s">
        <v>19</v>
      </c>
      <c r="F346" s="239" t="s">
        <v>336</v>
      </c>
      <c r="G346" s="237"/>
      <c r="H346" s="240">
        <v>27.300000000000001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135</v>
      </c>
      <c r="AU346" s="246" t="s">
        <v>82</v>
      </c>
      <c r="AV346" s="14" t="s">
        <v>82</v>
      </c>
      <c r="AW346" s="14" t="s">
        <v>33</v>
      </c>
      <c r="AX346" s="14" t="s">
        <v>72</v>
      </c>
      <c r="AY346" s="246" t="s">
        <v>121</v>
      </c>
    </row>
    <row r="347" s="14" customFormat="1">
      <c r="A347" s="14"/>
      <c r="B347" s="236"/>
      <c r="C347" s="237"/>
      <c r="D347" s="219" t="s">
        <v>135</v>
      </c>
      <c r="E347" s="238" t="s">
        <v>19</v>
      </c>
      <c r="F347" s="239" t="s">
        <v>337</v>
      </c>
      <c r="G347" s="237"/>
      <c r="H347" s="240">
        <v>204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135</v>
      </c>
      <c r="AU347" s="246" t="s">
        <v>82</v>
      </c>
      <c r="AV347" s="14" t="s">
        <v>82</v>
      </c>
      <c r="AW347" s="14" t="s">
        <v>33</v>
      </c>
      <c r="AX347" s="14" t="s">
        <v>72</v>
      </c>
      <c r="AY347" s="246" t="s">
        <v>121</v>
      </c>
    </row>
    <row r="348" s="14" customFormat="1">
      <c r="A348" s="14"/>
      <c r="B348" s="236"/>
      <c r="C348" s="237"/>
      <c r="D348" s="219" t="s">
        <v>135</v>
      </c>
      <c r="E348" s="238" t="s">
        <v>19</v>
      </c>
      <c r="F348" s="239" t="s">
        <v>304</v>
      </c>
      <c r="G348" s="237"/>
      <c r="H348" s="240">
        <v>13.279999999999999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135</v>
      </c>
      <c r="AU348" s="246" t="s">
        <v>82</v>
      </c>
      <c r="AV348" s="14" t="s">
        <v>82</v>
      </c>
      <c r="AW348" s="14" t="s">
        <v>33</v>
      </c>
      <c r="AX348" s="14" t="s">
        <v>72</v>
      </c>
      <c r="AY348" s="246" t="s">
        <v>121</v>
      </c>
    </row>
    <row r="349" s="14" customFormat="1">
      <c r="A349" s="14"/>
      <c r="B349" s="236"/>
      <c r="C349" s="237"/>
      <c r="D349" s="219" t="s">
        <v>135</v>
      </c>
      <c r="E349" s="238" t="s">
        <v>19</v>
      </c>
      <c r="F349" s="239" t="s">
        <v>338</v>
      </c>
      <c r="G349" s="237"/>
      <c r="H349" s="240">
        <v>22.184000000000001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135</v>
      </c>
      <c r="AU349" s="246" t="s">
        <v>82</v>
      </c>
      <c r="AV349" s="14" t="s">
        <v>82</v>
      </c>
      <c r="AW349" s="14" t="s">
        <v>33</v>
      </c>
      <c r="AX349" s="14" t="s">
        <v>72</v>
      </c>
      <c r="AY349" s="246" t="s">
        <v>121</v>
      </c>
    </row>
    <row r="350" s="14" customFormat="1">
      <c r="A350" s="14"/>
      <c r="B350" s="236"/>
      <c r="C350" s="237"/>
      <c r="D350" s="219" t="s">
        <v>135</v>
      </c>
      <c r="E350" s="238" t="s">
        <v>19</v>
      </c>
      <c r="F350" s="239" t="s">
        <v>339</v>
      </c>
      <c r="G350" s="237"/>
      <c r="H350" s="240">
        <v>11.720000000000001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135</v>
      </c>
      <c r="AU350" s="246" t="s">
        <v>82</v>
      </c>
      <c r="AV350" s="14" t="s">
        <v>82</v>
      </c>
      <c r="AW350" s="14" t="s">
        <v>33</v>
      </c>
      <c r="AX350" s="14" t="s">
        <v>72</v>
      </c>
      <c r="AY350" s="246" t="s">
        <v>121</v>
      </c>
    </row>
    <row r="351" s="13" customFormat="1">
      <c r="A351" s="13"/>
      <c r="B351" s="226"/>
      <c r="C351" s="227"/>
      <c r="D351" s="219" t="s">
        <v>135</v>
      </c>
      <c r="E351" s="228" t="s">
        <v>19</v>
      </c>
      <c r="F351" s="229" t="s">
        <v>340</v>
      </c>
      <c r="G351" s="227"/>
      <c r="H351" s="228" t="s">
        <v>19</v>
      </c>
      <c r="I351" s="230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135</v>
      </c>
      <c r="AU351" s="235" t="s">
        <v>82</v>
      </c>
      <c r="AV351" s="13" t="s">
        <v>80</v>
      </c>
      <c r="AW351" s="13" t="s">
        <v>33</v>
      </c>
      <c r="AX351" s="13" t="s">
        <v>72</v>
      </c>
      <c r="AY351" s="235" t="s">
        <v>121</v>
      </c>
    </row>
    <row r="352" s="14" customFormat="1">
      <c r="A352" s="14"/>
      <c r="B352" s="236"/>
      <c r="C352" s="237"/>
      <c r="D352" s="219" t="s">
        <v>135</v>
      </c>
      <c r="E352" s="238" t="s">
        <v>19</v>
      </c>
      <c r="F352" s="239" t="s">
        <v>341</v>
      </c>
      <c r="G352" s="237"/>
      <c r="H352" s="240">
        <v>15.6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135</v>
      </c>
      <c r="AU352" s="246" t="s">
        <v>82</v>
      </c>
      <c r="AV352" s="14" t="s">
        <v>82</v>
      </c>
      <c r="AW352" s="14" t="s">
        <v>33</v>
      </c>
      <c r="AX352" s="14" t="s">
        <v>72</v>
      </c>
      <c r="AY352" s="246" t="s">
        <v>121</v>
      </c>
    </row>
    <row r="353" s="14" customFormat="1">
      <c r="A353" s="14"/>
      <c r="B353" s="236"/>
      <c r="C353" s="237"/>
      <c r="D353" s="219" t="s">
        <v>135</v>
      </c>
      <c r="E353" s="238" t="s">
        <v>19</v>
      </c>
      <c r="F353" s="239" t="s">
        <v>342</v>
      </c>
      <c r="G353" s="237"/>
      <c r="H353" s="240">
        <v>144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135</v>
      </c>
      <c r="AU353" s="246" t="s">
        <v>82</v>
      </c>
      <c r="AV353" s="14" t="s">
        <v>82</v>
      </c>
      <c r="AW353" s="14" t="s">
        <v>33</v>
      </c>
      <c r="AX353" s="14" t="s">
        <v>72</v>
      </c>
      <c r="AY353" s="246" t="s">
        <v>121</v>
      </c>
    </row>
    <row r="354" s="14" customFormat="1">
      <c r="A354" s="14"/>
      <c r="B354" s="236"/>
      <c r="C354" s="237"/>
      <c r="D354" s="219" t="s">
        <v>135</v>
      </c>
      <c r="E354" s="238" t="s">
        <v>19</v>
      </c>
      <c r="F354" s="239" t="s">
        <v>326</v>
      </c>
      <c r="G354" s="237"/>
      <c r="H354" s="240">
        <v>8.5600000000000005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135</v>
      </c>
      <c r="AU354" s="246" t="s">
        <v>82</v>
      </c>
      <c r="AV354" s="14" t="s">
        <v>82</v>
      </c>
      <c r="AW354" s="14" t="s">
        <v>33</v>
      </c>
      <c r="AX354" s="14" t="s">
        <v>72</v>
      </c>
      <c r="AY354" s="246" t="s">
        <v>121</v>
      </c>
    </row>
    <row r="355" s="14" customFormat="1">
      <c r="A355" s="14"/>
      <c r="B355" s="236"/>
      <c r="C355" s="237"/>
      <c r="D355" s="219" t="s">
        <v>135</v>
      </c>
      <c r="E355" s="238" t="s">
        <v>19</v>
      </c>
      <c r="F355" s="239" t="s">
        <v>327</v>
      </c>
      <c r="G355" s="237"/>
      <c r="H355" s="240">
        <v>9.4000000000000004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135</v>
      </c>
      <c r="AU355" s="246" t="s">
        <v>82</v>
      </c>
      <c r="AV355" s="14" t="s">
        <v>82</v>
      </c>
      <c r="AW355" s="14" t="s">
        <v>33</v>
      </c>
      <c r="AX355" s="14" t="s">
        <v>72</v>
      </c>
      <c r="AY355" s="246" t="s">
        <v>121</v>
      </c>
    </row>
    <row r="356" s="14" customFormat="1">
      <c r="A356" s="14"/>
      <c r="B356" s="236"/>
      <c r="C356" s="237"/>
      <c r="D356" s="219" t="s">
        <v>135</v>
      </c>
      <c r="E356" s="238" t="s">
        <v>19</v>
      </c>
      <c r="F356" s="239" t="s">
        <v>328</v>
      </c>
      <c r="G356" s="237"/>
      <c r="H356" s="240">
        <v>7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135</v>
      </c>
      <c r="AU356" s="246" t="s">
        <v>82</v>
      </c>
      <c r="AV356" s="14" t="s">
        <v>82</v>
      </c>
      <c r="AW356" s="14" t="s">
        <v>33</v>
      </c>
      <c r="AX356" s="14" t="s">
        <v>72</v>
      </c>
      <c r="AY356" s="246" t="s">
        <v>121</v>
      </c>
    </row>
    <row r="357" s="15" customFormat="1">
      <c r="A357" s="15"/>
      <c r="B357" s="247"/>
      <c r="C357" s="248"/>
      <c r="D357" s="219" t="s">
        <v>135</v>
      </c>
      <c r="E357" s="249" t="s">
        <v>19</v>
      </c>
      <c r="F357" s="250" t="s">
        <v>141</v>
      </c>
      <c r="G357" s="248"/>
      <c r="H357" s="251">
        <v>788.95399999999995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135</v>
      </c>
      <c r="AU357" s="257" t="s">
        <v>82</v>
      </c>
      <c r="AV357" s="15" t="s">
        <v>129</v>
      </c>
      <c r="AW357" s="15" t="s">
        <v>33</v>
      </c>
      <c r="AX357" s="15" t="s">
        <v>80</v>
      </c>
      <c r="AY357" s="257" t="s">
        <v>121</v>
      </c>
    </row>
    <row r="358" s="2" customFormat="1" ht="24.15" customHeight="1">
      <c r="A358" s="40"/>
      <c r="B358" s="41"/>
      <c r="C358" s="258" t="s">
        <v>343</v>
      </c>
      <c r="D358" s="258" t="s">
        <v>161</v>
      </c>
      <c r="E358" s="259" t="s">
        <v>344</v>
      </c>
      <c r="F358" s="260" t="s">
        <v>345</v>
      </c>
      <c r="G358" s="261" t="s">
        <v>298</v>
      </c>
      <c r="H358" s="262">
        <v>342.20600000000002</v>
      </c>
      <c r="I358" s="263"/>
      <c r="J358" s="264">
        <f>ROUND(I358*H358,2)</f>
        <v>0</v>
      </c>
      <c r="K358" s="260" t="s">
        <v>128</v>
      </c>
      <c r="L358" s="265"/>
      <c r="M358" s="266" t="s">
        <v>19</v>
      </c>
      <c r="N358" s="267" t="s">
        <v>43</v>
      </c>
      <c r="O358" s="86"/>
      <c r="P358" s="215">
        <f>O358*H358</f>
        <v>0</v>
      </c>
      <c r="Q358" s="215">
        <v>3.0000000000000001E-05</v>
      </c>
      <c r="R358" s="215">
        <f>Q358*H358</f>
        <v>0.010266180000000002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164</v>
      </c>
      <c r="AT358" s="217" t="s">
        <v>161</v>
      </c>
      <c r="AU358" s="217" t="s">
        <v>82</v>
      </c>
      <c r="AY358" s="19" t="s">
        <v>121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129</v>
      </c>
      <c r="BM358" s="217" t="s">
        <v>346</v>
      </c>
    </row>
    <row r="359" s="2" customFormat="1">
      <c r="A359" s="40"/>
      <c r="B359" s="41"/>
      <c r="C359" s="42"/>
      <c r="D359" s="219" t="s">
        <v>131</v>
      </c>
      <c r="E359" s="42"/>
      <c r="F359" s="220" t="s">
        <v>345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131</v>
      </c>
      <c r="AU359" s="19" t="s">
        <v>82</v>
      </c>
    </row>
    <row r="360" s="14" customFormat="1">
      <c r="A360" s="14"/>
      <c r="B360" s="236"/>
      <c r="C360" s="237"/>
      <c r="D360" s="219" t="s">
        <v>135</v>
      </c>
      <c r="E360" s="238" t="s">
        <v>19</v>
      </c>
      <c r="F360" s="239" t="s">
        <v>324</v>
      </c>
      <c r="G360" s="237"/>
      <c r="H360" s="240">
        <v>15.6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135</v>
      </c>
      <c r="AU360" s="246" t="s">
        <v>82</v>
      </c>
      <c r="AV360" s="14" t="s">
        <v>82</v>
      </c>
      <c r="AW360" s="14" t="s">
        <v>33</v>
      </c>
      <c r="AX360" s="14" t="s">
        <v>72</v>
      </c>
      <c r="AY360" s="246" t="s">
        <v>121</v>
      </c>
    </row>
    <row r="361" s="14" customFormat="1">
      <c r="A361" s="14"/>
      <c r="B361" s="236"/>
      <c r="C361" s="237"/>
      <c r="D361" s="219" t="s">
        <v>135</v>
      </c>
      <c r="E361" s="238" t="s">
        <v>19</v>
      </c>
      <c r="F361" s="239" t="s">
        <v>325</v>
      </c>
      <c r="G361" s="237"/>
      <c r="H361" s="240">
        <v>144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135</v>
      </c>
      <c r="AU361" s="246" t="s">
        <v>82</v>
      </c>
      <c r="AV361" s="14" t="s">
        <v>82</v>
      </c>
      <c r="AW361" s="14" t="s">
        <v>33</v>
      </c>
      <c r="AX361" s="14" t="s">
        <v>72</v>
      </c>
      <c r="AY361" s="246" t="s">
        <v>121</v>
      </c>
    </row>
    <row r="362" s="14" customFormat="1">
      <c r="A362" s="14"/>
      <c r="B362" s="236"/>
      <c r="C362" s="237"/>
      <c r="D362" s="219" t="s">
        <v>135</v>
      </c>
      <c r="E362" s="238" t="s">
        <v>19</v>
      </c>
      <c r="F362" s="239" t="s">
        <v>326</v>
      </c>
      <c r="G362" s="237"/>
      <c r="H362" s="240">
        <v>8.5600000000000005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135</v>
      </c>
      <c r="AU362" s="246" t="s">
        <v>82</v>
      </c>
      <c r="AV362" s="14" t="s">
        <v>82</v>
      </c>
      <c r="AW362" s="14" t="s">
        <v>33</v>
      </c>
      <c r="AX362" s="14" t="s">
        <v>72</v>
      </c>
      <c r="AY362" s="246" t="s">
        <v>121</v>
      </c>
    </row>
    <row r="363" s="14" customFormat="1">
      <c r="A363" s="14"/>
      <c r="B363" s="236"/>
      <c r="C363" s="237"/>
      <c r="D363" s="219" t="s">
        <v>135</v>
      </c>
      <c r="E363" s="238" t="s">
        <v>19</v>
      </c>
      <c r="F363" s="239" t="s">
        <v>327</v>
      </c>
      <c r="G363" s="237"/>
      <c r="H363" s="240">
        <v>9.4000000000000004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135</v>
      </c>
      <c r="AU363" s="246" t="s">
        <v>82</v>
      </c>
      <c r="AV363" s="14" t="s">
        <v>82</v>
      </c>
      <c r="AW363" s="14" t="s">
        <v>33</v>
      </c>
      <c r="AX363" s="14" t="s">
        <v>72</v>
      </c>
      <c r="AY363" s="246" t="s">
        <v>121</v>
      </c>
    </row>
    <row r="364" s="14" customFormat="1">
      <c r="A364" s="14"/>
      <c r="B364" s="236"/>
      <c r="C364" s="237"/>
      <c r="D364" s="219" t="s">
        <v>135</v>
      </c>
      <c r="E364" s="238" t="s">
        <v>19</v>
      </c>
      <c r="F364" s="239" t="s">
        <v>328</v>
      </c>
      <c r="G364" s="237"/>
      <c r="H364" s="240">
        <v>7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135</v>
      </c>
      <c r="AU364" s="246" t="s">
        <v>82</v>
      </c>
      <c r="AV364" s="14" t="s">
        <v>82</v>
      </c>
      <c r="AW364" s="14" t="s">
        <v>33</v>
      </c>
      <c r="AX364" s="14" t="s">
        <v>72</v>
      </c>
      <c r="AY364" s="246" t="s">
        <v>121</v>
      </c>
    </row>
    <row r="365" s="14" customFormat="1">
      <c r="A365" s="14"/>
      <c r="B365" s="236"/>
      <c r="C365" s="237"/>
      <c r="D365" s="219" t="s">
        <v>135</v>
      </c>
      <c r="E365" s="238" t="s">
        <v>19</v>
      </c>
      <c r="F365" s="239" t="s">
        <v>329</v>
      </c>
      <c r="G365" s="237"/>
      <c r="H365" s="240">
        <v>38.619999999999997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135</v>
      </c>
      <c r="AU365" s="246" t="s">
        <v>82</v>
      </c>
      <c r="AV365" s="14" t="s">
        <v>82</v>
      </c>
      <c r="AW365" s="14" t="s">
        <v>33</v>
      </c>
      <c r="AX365" s="14" t="s">
        <v>72</v>
      </c>
      <c r="AY365" s="246" t="s">
        <v>121</v>
      </c>
    </row>
    <row r="366" s="14" customFormat="1">
      <c r="A366" s="14"/>
      <c r="B366" s="236"/>
      <c r="C366" s="237"/>
      <c r="D366" s="219" t="s">
        <v>135</v>
      </c>
      <c r="E366" s="238" t="s">
        <v>19</v>
      </c>
      <c r="F366" s="239" t="s">
        <v>330</v>
      </c>
      <c r="G366" s="237"/>
      <c r="H366" s="240">
        <v>0.80000000000000004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135</v>
      </c>
      <c r="AU366" s="246" t="s">
        <v>82</v>
      </c>
      <c r="AV366" s="14" t="s">
        <v>82</v>
      </c>
      <c r="AW366" s="14" t="s">
        <v>33</v>
      </c>
      <c r="AX366" s="14" t="s">
        <v>72</v>
      </c>
      <c r="AY366" s="246" t="s">
        <v>121</v>
      </c>
    </row>
    <row r="367" s="14" customFormat="1">
      <c r="A367" s="14"/>
      <c r="B367" s="236"/>
      <c r="C367" s="237"/>
      <c r="D367" s="219" t="s">
        <v>135</v>
      </c>
      <c r="E367" s="238" t="s">
        <v>19</v>
      </c>
      <c r="F367" s="239" t="s">
        <v>331</v>
      </c>
      <c r="G367" s="237"/>
      <c r="H367" s="240">
        <v>1.2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135</v>
      </c>
      <c r="AU367" s="246" t="s">
        <v>82</v>
      </c>
      <c r="AV367" s="14" t="s">
        <v>82</v>
      </c>
      <c r="AW367" s="14" t="s">
        <v>33</v>
      </c>
      <c r="AX367" s="14" t="s">
        <v>72</v>
      </c>
      <c r="AY367" s="246" t="s">
        <v>121</v>
      </c>
    </row>
    <row r="368" s="14" customFormat="1">
      <c r="A368" s="14"/>
      <c r="B368" s="236"/>
      <c r="C368" s="237"/>
      <c r="D368" s="219" t="s">
        <v>135</v>
      </c>
      <c r="E368" s="238" t="s">
        <v>19</v>
      </c>
      <c r="F368" s="239" t="s">
        <v>332</v>
      </c>
      <c r="G368" s="237"/>
      <c r="H368" s="240">
        <v>11.4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135</v>
      </c>
      <c r="AU368" s="246" t="s">
        <v>82</v>
      </c>
      <c r="AV368" s="14" t="s">
        <v>82</v>
      </c>
      <c r="AW368" s="14" t="s">
        <v>33</v>
      </c>
      <c r="AX368" s="14" t="s">
        <v>72</v>
      </c>
      <c r="AY368" s="246" t="s">
        <v>121</v>
      </c>
    </row>
    <row r="369" s="14" customFormat="1">
      <c r="A369" s="14"/>
      <c r="B369" s="236"/>
      <c r="C369" s="237"/>
      <c r="D369" s="219" t="s">
        <v>135</v>
      </c>
      <c r="E369" s="238" t="s">
        <v>19</v>
      </c>
      <c r="F369" s="239" t="s">
        <v>333</v>
      </c>
      <c r="G369" s="237"/>
      <c r="H369" s="240">
        <v>61.689999999999998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135</v>
      </c>
      <c r="AU369" s="246" t="s">
        <v>82</v>
      </c>
      <c r="AV369" s="14" t="s">
        <v>82</v>
      </c>
      <c r="AW369" s="14" t="s">
        <v>33</v>
      </c>
      <c r="AX369" s="14" t="s">
        <v>72</v>
      </c>
      <c r="AY369" s="246" t="s">
        <v>121</v>
      </c>
    </row>
    <row r="370" s="14" customFormat="1">
      <c r="A370" s="14"/>
      <c r="B370" s="236"/>
      <c r="C370" s="237"/>
      <c r="D370" s="219" t="s">
        <v>135</v>
      </c>
      <c r="E370" s="238" t="s">
        <v>19</v>
      </c>
      <c r="F370" s="239" t="s">
        <v>334</v>
      </c>
      <c r="G370" s="237"/>
      <c r="H370" s="240">
        <v>27.640000000000001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135</v>
      </c>
      <c r="AU370" s="246" t="s">
        <v>82</v>
      </c>
      <c r="AV370" s="14" t="s">
        <v>82</v>
      </c>
      <c r="AW370" s="14" t="s">
        <v>33</v>
      </c>
      <c r="AX370" s="14" t="s">
        <v>72</v>
      </c>
      <c r="AY370" s="246" t="s">
        <v>121</v>
      </c>
    </row>
    <row r="371" s="15" customFormat="1">
      <c r="A371" s="15"/>
      <c r="B371" s="247"/>
      <c r="C371" s="248"/>
      <c r="D371" s="219" t="s">
        <v>135</v>
      </c>
      <c r="E371" s="249" t="s">
        <v>19</v>
      </c>
      <c r="F371" s="250" t="s">
        <v>141</v>
      </c>
      <c r="G371" s="248"/>
      <c r="H371" s="251">
        <v>325.91000000000003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7" t="s">
        <v>135</v>
      </c>
      <c r="AU371" s="257" t="s">
        <v>82</v>
      </c>
      <c r="AV371" s="15" t="s">
        <v>129</v>
      </c>
      <c r="AW371" s="15" t="s">
        <v>33</v>
      </c>
      <c r="AX371" s="15" t="s">
        <v>80</v>
      </c>
      <c r="AY371" s="257" t="s">
        <v>121</v>
      </c>
    </row>
    <row r="372" s="14" customFormat="1">
      <c r="A372" s="14"/>
      <c r="B372" s="236"/>
      <c r="C372" s="237"/>
      <c r="D372" s="219" t="s">
        <v>135</v>
      </c>
      <c r="E372" s="237"/>
      <c r="F372" s="239" t="s">
        <v>347</v>
      </c>
      <c r="G372" s="237"/>
      <c r="H372" s="240">
        <v>342.20600000000002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135</v>
      </c>
      <c r="AU372" s="246" t="s">
        <v>82</v>
      </c>
      <c r="AV372" s="14" t="s">
        <v>82</v>
      </c>
      <c r="AW372" s="14" t="s">
        <v>4</v>
      </c>
      <c r="AX372" s="14" t="s">
        <v>80</v>
      </c>
      <c r="AY372" s="246" t="s">
        <v>121</v>
      </c>
    </row>
    <row r="373" s="2" customFormat="1" ht="24.15" customHeight="1">
      <c r="A373" s="40"/>
      <c r="B373" s="41"/>
      <c r="C373" s="258" t="s">
        <v>348</v>
      </c>
      <c r="D373" s="258" t="s">
        <v>161</v>
      </c>
      <c r="E373" s="259" t="s">
        <v>349</v>
      </c>
      <c r="F373" s="260" t="s">
        <v>350</v>
      </c>
      <c r="G373" s="261" t="s">
        <v>298</v>
      </c>
      <c r="H373" s="262">
        <v>292.40800000000002</v>
      </c>
      <c r="I373" s="263"/>
      <c r="J373" s="264">
        <f>ROUND(I373*H373,2)</f>
        <v>0</v>
      </c>
      <c r="K373" s="260" t="s">
        <v>128</v>
      </c>
      <c r="L373" s="265"/>
      <c r="M373" s="266" t="s">
        <v>19</v>
      </c>
      <c r="N373" s="267" t="s">
        <v>43</v>
      </c>
      <c r="O373" s="86"/>
      <c r="P373" s="215">
        <f>O373*H373</f>
        <v>0</v>
      </c>
      <c r="Q373" s="215">
        <v>4.0000000000000003E-05</v>
      </c>
      <c r="R373" s="215">
        <f>Q373*H373</f>
        <v>0.011696320000000001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164</v>
      </c>
      <c r="AT373" s="217" t="s">
        <v>161</v>
      </c>
      <c r="AU373" s="217" t="s">
        <v>82</v>
      </c>
      <c r="AY373" s="19" t="s">
        <v>121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80</v>
      </c>
      <c r="BK373" s="218">
        <f>ROUND(I373*H373,2)</f>
        <v>0</v>
      </c>
      <c r="BL373" s="19" t="s">
        <v>129</v>
      </c>
      <c r="BM373" s="217" t="s">
        <v>351</v>
      </c>
    </row>
    <row r="374" s="2" customFormat="1">
      <c r="A374" s="40"/>
      <c r="B374" s="41"/>
      <c r="C374" s="42"/>
      <c r="D374" s="219" t="s">
        <v>131</v>
      </c>
      <c r="E374" s="42"/>
      <c r="F374" s="220" t="s">
        <v>350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131</v>
      </c>
      <c r="AU374" s="19" t="s">
        <v>82</v>
      </c>
    </row>
    <row r="375" s="14" customFormat="1">
      <c r="A375" s="14"/>
      <c r="B375" s="236"/>
      <c r="C375" s="237"/>
      <c r="D375" s="219" t="s">
        <v>135</v>
      </c>
      <c r="E375" s="238" t="s">
        <v>19</v>
      </c>
      <c r="F375" s="239" t="s">
        <v>336</v>
      </c>
      <c r="G375" s="237"/>
      <c r="H375" s="240">
        <v>27.300000000000001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135</v>
      </c>
      <c r="AU375" s="246" t="s">
        <v>82</v>
      </c>
      <c r="AV375" s="14" t="s">
        <v>82</v>
      </c>
      <c r="AW375" s="14" t="s">
        <v>33</v>
      </c>
      <c r="AX375" s="14" t="s">
        <v>72</v>
      </c>
      <c r="AY375" s="246" t="s">
        <v>121</v>
      </c>
    </row>
    <row r="376" s="14" customFormat="1">
      <c r="A376" s="14"/>
      <c r="B376" s="236"/>
      <c r="C376" s="237"/>
      <c r="D376" s="219" t="s">
        <v>135</v>
      </c>
      <c r="E376" s="238" t="s">
        <v>19</v>
      </c>
      <c r="F376" s="239" t="s">
        <v>337</v>
      </c>
      <c r="G376" s="237"/>
      <c r="H376" s="240">
        <v>204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135</v>
      </c>
      <c r="AU376" s="246" t="s">
        <v>82</v>
      </c>
      <c r="AV376" s="14" t="s">
        <v>82</v>
      </c>
      <c r="AW376" s="14" t="s">
        <v>33</v>
      </c>
      <c r="AX376" s="14" t="s">
        <v>72</v>
      </c>
      <c r="AY376" s="246" t="s">
        <v>121</v>
      </c>
    </row>
    <row r="377" s="14" customFormat="1">
      <c r="A377" s="14"/>
      <c r="B377" s="236"/>
      <c r="C377" s="237"/>
      <c r="D377" s="219" t="s">
        <v>135</v>
      </c>
      <c r="E377" s="238" t="s">
        <v>19</v>
      </c>
      <c r="F377" s="239" t="s">
        <v>304</v>
      </c>
      <c r="G377" s="237"/>
      <c r="H377" s="240">
        <v>13.279999999999999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135</v>
      </c>
      <c r="AU377" s="246" t="s">
        <v>82</v>
      </c>
      <c r="AV377" s="14" t="s">
        <v>82</v>
      </c>
      <c r="AW377" s="14" t="s">
        <v>33</v>
      </c>
      <c r="AX377" s="14" t="s">
        <v>72</v>
      </c>
      <c r="AY377" s="246" t="s">
        <v>121</v>
      </c>
    </row>
    <row r="378" s="14" customFormat="1">
      <c r="A378" s="14"/>
      <c r="B378" s="236"/>
      <c r="C378" s="237"/>
      <c r="D378" s="219" t="s">
        <v>135</v>
      </c>
      <c r="E378" s="238" t="s">
        <v>19</v>
      </c>
      <c r="F378" s="239" t="s">
        <v>338</v>
      </c>
      <c r="G378" s="237"/>
      <c r="H378" s="240">
        <v>22.184000000000001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135</v>
      </c>
      <c r="AU378" s="246" t="s">
        <v>82</v>
      </c>
      <c r="AV378" s="14" t="s">
        <v>82</v>
      </c>
      <c r="AW378" s="14" t="s">
        <v>33</v>
      </c>
      <c r="AX378" s="14" t="s">
        <v>72</v>
      </c>
      <c r="AY378" s="246" t="s">
        <v>121</v>
      </c>
    </row>
    <row r="379" s="14" customFormat="1">
      <c r="A379" s="14"/>
      <c r="B379" s="236"/>
      <c r="C379" s="237"/>
      <c r="D379" s="219" t="s">
        <v>135</v>
      </c>
      <c r="E379" s="238" t="s">
        <v>19</v>
      </c>
      <c r="F379" s="239" t="s">
        <v>339</v>
      </c>
      <c r="G379" s="237"/>
      <c r="H379" s="240">
        <v>11.720000000000001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135</v>
      </c>
      <c r="AU379" s="246" t="s">
        <v>82</v>
      </c>
      <c r="AV379" s="14" t="s">
        <v>82</v>
      </c>
      <c r="AW379" s="14" t="s">
        <v>33</v>
      </c>
      <c r="AX379" s="14" t="s">
        <v>72</v>
      </c>
      <c r="AY379" s="246" t="s">
        <v>121</v>
      </c>
    </row>
    <row r="380" s="15" customFormat="1">
      <c r="A380" s="15"/>
      <c r="B380" s="247"/>
      <c r="C380" s="248"/>
      <c r="D380" s="219" t="s">
        <v>135</v>
      </c>
      <c r="E380" s="249" t="s">
        <v>19</v>
      </c>
      <c r="F380" s="250" t="s">
        <v>141</v>
      </c>
      <c r="G380" s="248"/>
      <c r="H380" s="251">
        <v>278.48399999999998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7" t="s">
        <v>135</v>
      </c>
      <c r="AU380" s="257" t="s">
        <v>82</v>
      </c>
      <c r="AV380" s="15" t="s">
        <v>129</v>
      </c>
      <c r="AW380" s="15" t="s">
        <v>33</v>
      </c>
      <c r="AX380" s="15" t="s">
        <v>80</v>
      </c>
      <c r="AY380" s="257" t="s">
        <v>121</v>
      </c>
    </row>
    <row r="381" s="14" customFormat="1">
      <c r="A381" s="14"/>
      <c r="B381" s="236"/>
      <c r="C381" s="237"/>
      <c r="D381" s="219" t="s">
        <v>135</v>
      </c>
      <c r="E381" s="237"/>
      <c r="F381" s="239" t="s">
        <v>352</v>
      </c>
      <c r="G381" s="237"/>
      <c r="H381" s="240">
        <v>292.40800000000002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135</v>
      </c>
      <c r="AU381" s="246" t="s">
        <v>82</v>
      </c>
      <c r="AV381" s="14" t="s">
        <v>82</v>
      </c>
      <c r="AW381" s="14" t="s">
        <v>4</v>
      </c>
      <c r="AX381" s="14" t="s">
        <v>80</v>
      </c>
      <c r="AY381" s="246" t="s">
        <v>121</v>
      </c>
    </row>
    <row r="382" s="2" customFormat="1" ht="24.15" customHeight="1">
      <c r="A382" s="40"/>
      <c r="B382" s="41"/>
      <c r="C382" s="258" t="s">
        <v>353</v>
      </c>
      <c r="D382" s="258" t="s">
        <v>161</v>
      </c>
      <c r="E382" s="259" t="s">
        <v>354</v>
      </c>
      <c r="F382" s="260" t="s">
        <v>355</v>
      </c>
      <c r="G382" s="261" t="s">
        <v>298</v>
      </c>
      <c r="H382" s="262">
        <v>96.894000000000005</v>
      </c>
      <c r="I382" s="263"/>
      <c r="J382" s="264">
        <f>ROUND(I382*H382,2)</f>
        <v>0</v>
      </c>
      <c r="K382" s="260" t="s">
        <v>128</v>
      </c>
      <c r="L382" s="265"/>
      <c r="M382" s="266" t="s">
        <v>19</v>
      </c>
      <c r="N382" s="267" t="s">
        <v>43</v>
      </c>
      <c r="O382" s="86"/>
      <c r="P382" s="215">
        <f>O382*H382</f>
        <v>0</v>
      </c>
      <c r="Q382" s="215">
        <v>0.00029999999999999997</v>
      </c>
      <c r="R382" s="215">
        <f>Q382*H382</f>
        <v>0.029068199999999999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164</v>
      </c>
      <c r="AT382" s="217" t="s">
        <v>161</v>
      </c>
      <c r="AU382" s="217" t="s">
        <v>82</v>
      </c>
      <c r="AY382" s="19" t="s">
        <v>121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129</v>
      </c>
      <c r="BM382" s="217" t="s">
        <v>356</v>
      </c>
    </row>
    <row r="383" s="2" customFormat="1">
      <c r="A383" s="40"/>
      <c r="B383" s="41"/>
      <c r="C383" s="42"/>
      <c r="D383" s="219" t="s">
        <v>131</v>
      </c>
      <c r="E383" s="42"/>
      <c r="F383" s="220" t="s">
        <v>355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131</v>
      </c>
      <c r="AU383" s="19" t="s">
        <v>82</v>
      </c>
    </row>
    <row r="384" s="14" customFormat="1">
      <c r="A384" s="14"/>
      <c r="B384" s="236"/>
      <c r="C384" s="237"/>
      <c r="D384" s="219" t="s">
        <v>135</v>
      </c>
      <c r="E384" s="238" t="s">
        <v>19</v>
      </c>
      <c r="F384" s="239" t="s">
        <v>357</v>
      </c>
      <c r="G384" s="237"/>
      <c r="H384" s="240">
        <v>7.7999999999999998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135</v>
      </c>
      <c r="AU384" s="246" t="s">
        <v>82</v>
      </c>
      <c r="AV384" s="14" t="s">
        <v>82</v>
      </c>
      <c r="AW384" s="14" t="s">
        <v>33</v>
      </c>
      <c r="AX384" s="14" t="s">
        <v>72</v>
      </c>
      <c r="AY384" s="246" t="s">
        <v>121</v>
      </c>
    </row>
    <row r="385" s="14" customFormat="1">
      <c r="A385" s="14"/>
      <c r="B385" s="236"/>
      <c r="C385" s="237"/>
      <c r="D385" s="219" t="s">
        <v>135</v>
      </c>
      <c r="E385" s="238" t="s">
        <v>19</v>
      </c>
      <c r="F385" s="239" t="s">
        <v>358</v>
      </c>
      <c r="G385" s="237"/>
      <c r="H385" s="240">
        <v>72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135</v>
      </c>
      <c r="AU385" s="246" t="s">
        <v>82</v>
      </c>
      <c r="AV385" s="14" t="s">
        <v>82</v>
      </c>
      <c r="AW385" s="14" t="s">
        <v>33</v>
      </c>
      <c r="AX385" s="14" t="s">
        <v>72</v>
      </c>
      <c r="AY385" s="246" t="s">
        <v>121</v>
      </c>
    </row>
    <row r="386" s="14" customFormat="1">
      <c r="A386" s="14"/>
      <c r="B386" s="236"/>
      <c r="C386" s="237"/>
      <c r="D386" s="219" t="s">
        <v>135</v>
      </c>
      <c r="E386" s="238" t="s">
        <v>19</v>
      </c>
      <c r="F386" s="239" t="s">
        <v>359</v>
      </c>
      <c r="G386" s="237"/>
      <c r="H386" s="240">
        <v>4.2800000000000002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135</v>
      </c>
      <c r="AU386" s="246" t="s">
        <v>82</v>
      </c>
      <c r="AV386" s="14" t="s">
        <v>82</v>
      </c>
      <c r="AW386" s="14" t="s">
        <v>33</v>
      </c>
      <c r="AX386" s="14" t="s">
        <v>72</v>
      </c>
      <c r="AY386" s="246" t="s">
        <v>121</v>
      </c>
    </row>
    <row r="387" s="14" customFormat="1">
      <c r="A387" s="14"/>
      <c r="B387" s="236"/>
      <c r="C387" s="237"/>
      <c r="D387" s="219" t="s">
        <v>135</v>
      </c>
      <c r="E387" s="238" t="s">
        <v>19</v>
      </c>
      <c r="F387" s="239" t="s">
        <v>360</v>
      </c>
      <c r="G387" s="237"/>
      <c r="H387" s="240">
        <v>4.7000000000000002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135</v>
      </c>
      <c r="AU387" s="246" t="s">
        <v>82</v>
      </c>
      <c r="AV387" s="14" t="s">
        <v>82</v>
      </c>
      <c r="AW387" s="14" t="s">
        <v>33</v>
      </c>
      <c r="AX387" s="14" t="s">
        <v>72</v>
      </c>
      <c r="AY387" s="246" t="s">
        <v>121</v>
      </c>
    </row>
    <row r="388" s="14" customFormat="1">
      <c r="A388" s="14"/>
      <c r="B388" s="236"/>
      <c r="C388" s="237"/>
      <c r="D388" s="219" t="s">
        <v>135</v>
      </c>
      <c r="E388" s="238" t="s">
        <v>19</v>
      </c>
      <c r="F388" s="239" t="s">
        <v>361</v>
      </c>
      <c r="G388" s="237"/>
      <c r="H388" s="240">
        <v>3.5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135</v>
      </c>
      <c r="AU388" s="246" t="s">
        <v>82</v>
      </c>
      <c r="AV388" s="14" t="s">
        <v>82</v>
      </c>
      <c r="AW388" s="14" t="s">
        <v>33</v>
      </c>
      <c r="AX388" s="14" t="s">
        <v>72</v>
      </c>
      <c r="AY388" s="246" t="s">
        <v>121</v>
      </c>
    </row>
    <row r="389" s="15" customFormat="1">
      <c r="A389" s="15"/>
      <c r="B389" s="247"/>
      <c r="C389" s="248"/>
      <c r="D389" s="219" t="s">
        <v>135</v>
      </c>
      <c r="E389" s="249" t="s">
        <v>19</v>
      </c>
      <c r="F389" s="250" t="s">
        <v>141</v>
      </c>
      <c r="G389" s="248"/>
      <c r="H389" s="251">
        <v>92.280000000000001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7" t="s">
        <v>135</v>
      </c>
      <c r="AU389" s="257" t="s">
        <v>82</v>
      </c>
      <c r="AV389" s="15" t="s">
        <v>129</v>
      </c>
      <c r="AW389" s="15" t="s">
        <v>33</v>
      </c>
      <c r="AX389" s="15" t="s">
        <v>80</v>
      </c>
      <c r="AY389" s="257" t="s">
        <v>121</v>
      </c>
    </row>
    <row r="390" s="14" customFormat="1">
      <c r="A390" s="14"/>
      <c r="B390" s="236"/>
      <c r="C390" s="237"/>
      <c r="D390" s="219" t="s">
        <v>135</v>
      </c>
      <c r="E390" s="237"/>
      <c r="F390" s="239" t="s">
        <v>362</v>
      </c>
      <c r="G390" s="237"/>
      <c r="H390" s="240">
        <v>96.894000000000005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135</v>
      </c>
      <c r="AU390" s="246" t="s">
        <v>82</v>
      </c>
      <c r="AV390" s="14" t="s">
        <v>82</v>
      </c>
      <c r="AW390" s="14" t="s">
        <v>4</v>
      </c>
      <c r="AX390" s="14" t="s">
        <v>80</v>
      </c>
      <c r="AY390" s="246" t="s">
        <v>121</v>
      </c>
    </row>
    <row r="391" s="2" customFormat="1" ht="24.15" customHeight="1">
      <c r="A391" s="40"/>
      <c r="B391" s="41"/>
      <c r="C391" s="258" t="s">
        <v>363</v>
      </c>
      <c r="D391" s="258" t="s">
        <v>161</v>
      </c>
      <c r="E391" s="259" t="s">
        <v>364</v>
      </c>
      <c r="F391" s="260" t="s">
        <v>365</v>
      </c>
      <c r="G391" s="261" t="s">
        <v>298</v>
      </c>
      <c r="H391" s="262">
        <v>96.894000000000005</v>
      </c>
      <c r="I391" s="263"/>
      <c r="J391" s="264">
        <f>ROUND(I391*H391,2)</f>
        <v>0</v>
      </c>
      <c r="K391" s="260" t="s">
        <v>128</v>
      </c>
      <c r="L391" s="265"/>
      <c r="M391" s="266" t="s">
        <v>19</v>
      </c>
      <c r="N391" s="267" t="s">
        <v>43</v>
      </c>
      <c r="O391" s="86"/>
      <c r="P391" s="215">
        <f>O391*H391</f>
        <v>0</v>
      </c>
      <c r="Q391" s="215">
        <v>0.00020000000000000001</v>
      </c>
      <c r="R391" s="215">
        <f>Q391*H391</f>
        <v>0.019378800000000002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164</v>
      </c>
      <c r="AT391" s="217" t="s">
        <v>161</v>
      </c>
      <c r="AU391" s="217" t="s">
        <v>82</v>
      </c>
      <c r="AY391" s="19" t="s">
        <v>121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80</v>
      </c>
      <c r="BK391" s="218">
        <f>ROUND(I391*H391,2)</f>
        <v>0</v>
      </c>
      <c r="BL391" s="19" t="s">
        <v>129</v>
      </c>
      <c r="BM391" s="217" t="s">
        <v>366</v>
      </c>
    </row>
    <row r="392" s="2" customFormat="1">
      <c r="A392" s="40"/>
      <c r="B392" s="41"/>
      <c r="C392" s="42"/>
      <c r="D392" s="219" t="s">
        <v>131</v>
      </c>
      <c r="E392" s="42"/>
      <c r="F392" s="220" t="s">
        <v>365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131</v>
      </c>
      <c r="AU392" s="19" t="s">
        <v>82</v>
      </c>
    </row>
    <row r="393" s="14" customFormat="1">
      <c r="A393" s="14"/>
      <c r="B393" s="236"/>
      <c r="C393" s="237"/>
      <c r="D393" s="219" t="s">
        <v>135</v>
      </c>
      <c r="E393" s="238" t="s">
        <v>19</v>
      </c>
      <c r="F393" s="239" t="s">
        <v>357</v>
      </c>
      <c r="G393" s="237"/>
      <c r="H393" s="240">
        <v>7.7999999999999998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135</v>
      </c>
      <c r="AU393" s="246" t="s">
        <v>82</v>
      </c>
      <c r="AV393" s="14" t="s">
        <v>82</v>
      </c>
      <c r="AW393" s="14" t="s">
        <v>33</v>
      </c>
      <c r="AX393" s="14" t="s">
        <v>72</v>
      </c>
      <c r="AY393" s="246" t="s">
        <v>121</v>
      </c>
    </row>
    <row r="394" s="14" customFormat="1">
      <c r="A394" s="14"/>
      <c r="B394" s="236"/>
      <c r="C394" s="237"/>
      <c r="D394" s="219" t="s">
        <v>135</v>
      </c>
      <c r="E394" s="238" t="s">
        <v>19</v>
      </c>
      <c r="F394" s="239" t="s">
        <v>358</v>
      </c>
      <c r="G394" s="237"/>
      <c r="H394" s="240">
        <v>72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135</v>
      </c>
      <c r="AU394" s="246" t="s">
        <v>82</v>
      </c>
      <c r="AV394" s="14" t="s">
        <v>82</v>
      </c>
      <c r="AW394" s="14" t="s">
        <v>33</v>
      </c>
      <c r="AX394" s="14" t="s">
        <v>72</v>
      </c>
      <c r="AY394" s="246" t="s">
        <v>121</v>
      </c>
    </row>
    <row r="395" s="14" customFormat="1">
      <c r="A395" s="14"/>
      <c r="B395" s="236"/>
      <c r="C395" s="237"/>
      <c r="D395" s="219" t="s">
        <v>135</v>
      </c>
      <c r="E395" s="238" t="s">
        <v>19</v>
      </c>
      <c r="F395" s="239" t="s">
        <v>359</v>
      </c>
      <c r="G395" s="237"/>
      <c r="H395" s="240">
        <v>4.2800000000000002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135</v>
      </c>
      <c r="AU395" s="246" t="s">
        <v>82</v>
      </c>
      <c r="AV395" s="14" t="s">
        <v>82</v>
      </c>
      <c r="AW395" s="14" t="s">
        <v>33</v>
      </c>
      <c r="AX395" s="14" t="s">
        <v>72</v>
      </c>
      <c r="AY395" s="246" t="s">
        <v>121</v>
      </c>
    </row>
    <row r="396" s="14" customFormat="1">
      <c r="A396" s="14"/>
      <c r="B396" s="236"/>
      <c r="C396" s="237"/>
      <c r="D396" s="219" t="s">
        <v>135</v>
      </c>
      <c r="E396" s="238" t="s">
        <v>19</v>
      </c>
      <c r="F396" s="239" t="s">
        <v>360</v>
      </c>
      <c r="G396" s="237"/>
      <c r="H396" s="240">
        <v>4.7000000000000002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135</v>
      </c>
      <c r="AU396" s="246" t="s">
        <v>82</v>
      </c>
      <c r="AV396" s="14" t="s">
        <v>82</v>
      </c>
      <c r="AW396" s="14" t="s">
        <v>33</v>
      </c>
      <c r="AX396" s="14" t="s">
        <v>72</v>
      </c>
      <c r="AY396" s="246" t="s">
        <v>121</v>
      </c>
    </row>
    <row r="397" s="14" customFormat="1">
      <c r="A397" s="14"/>
      <c r="B397" s="236"/>
      <c r="C397" s="237"/>
      <c r="D397" s="219" t="s">
        <v>135</v>
      </c>
      <c r="E397" s="238" t="s">
        <v>19</v>
      </c>
      <c r="F397" s="239" t="s">
        <v>361</v>
      </c>
      <c r="G397" s="237"/>
      <c r="H397" s="240">
        <v>3.5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135</v>
      </c>
      <c r="AU397" s="246" t="s">
        <v>82</v>
      </c>
      <c r="AV397" s="14" t="s">
        <v>82</v>
      </c>
      <c r="AW397" s="14" t="s">
        <v>33</v>
      </c>
      <c r="AX397" s="14" t="s">
        <v>72</v>
      </c>
      <c r="AY397" s="246" t="s">
        <v>121</v>
      </c>
    </row>
    <row r="398" s="15" customFormat="1">
      <c r="A398" s="15"/>
      <c r="B398" s="247"/>
      <c r="C398" s="248"/>
      <c r="D398" s="219" t="s">
        <v>135</v>
      </c>
      <c r="E398" s="249" t="s">
        <v>19</v>
      </c>
      <c r="F398" s="250" t="s">
        <v>141</v>
      </c>
      <c r="G398" s="248"/>
      <c r="H398" s="251">
        <v>92.280000000000001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135</v>
      </c>
      <c r="AU398" s="257" t="s">
        <v>82</v>
      </c>
      <c r="AV398" s="15" t="s">
        <v>129</v>
      </c>
      <c r="AW398" s="15" t="s">
        <v>33</v>
      </c>
      <c r="AX398" s="15" t="s">
        <v>80</v>
      </c>
      <c r="AY398" s="257" t="s">
        <v>121</v>
      </c>
    </row>
    <row r="399" s="14" customFormat="1">
      <c r="A399" s="14"/>
      <c r="B399" s="236"/>
      <c r="C399" s="237"/>
      <c r="D399" s="219" t="s">
        <v>135</v>
      </c>
      <c r="E399" s="237"/>
      <c r="F399" s="239" t="s">
        <v>362</v>
      </c>
      <c r="G399" s="237"/>
      <c r="H399" s="240">
        <v>96.894000000000005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135</v>
      </c>
      <c r="AU399" s="246" t="s">
        <v>82</v>
      </c>
      <c r="AV399" s="14" t="s">
        <v>82</v>
      </c>
      <c r="AW399" s="14" t="s">
        <v>4</v>
      </c>
      <c r="AX399" s="14" t="s">
        <v>80</v>
      </c>
      <c r="AY399" s="246" t="s">
        <v>121</v>
      </c>
    </row>
    <row r="400" s="2" customFormat="1" ht="24.15" customHeight="1">
      <c r="A400" s="40"/>
      <c r="B400" s="41"/>
      <c r="C400" s="206" t="s">
        <v>367</v>
      </c>
      <c r="D400" s="206" t="s">
        <v>124</v>
      </c>
      <c r="E400" s="207" t="s">
        <v>368</v>
      </c>
      <c r="F400" s="208" t="s">
        <v>369</v>
      </c>
      <c r="G400" s="209" t="s">
        <v>127</v>
      </c>
      <c r="H400" s="210">
        <v>768.96699999999998</v>
      </c>
      <c r="I400" s="211"/>
      <c r="J400" s="212">
        <f>ROUND(I400*H400,2)</f>
        <v>0</v>
      </c>
      <c r="K400" s="208" t="s">
        <v>128</v>
      </c>
      <c r="L400" s="46"/>
      <c r="M400" s="213" t="s">
        <v>19</v>
      </c>
      <c r="N400" s="214" t="s">
        <v>43</v>
      </c>
      <c r="O400" s="86"/>
      <c r="P400" s="215">
        <f>O400*H400</f>
        <v>0</v>
      </c>
      <c r="Q400" s="215">
        <v>0.0048599999999999997</v>
      </c>
      <c r="R400" s="215">
        <f>Q400*H400</f>
        <v>3.7371796199999996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129</v>
      </c>
      <c r="AT400" s="217" t="s">
        <v>124</v>
      </c>
      <c r="AU400" s="217" t="s">
        <v>82</v>
      </c>
      <c r="AY400" s="19" t="s">
        <v>121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80</v>
      </c>
      <c r="BK400" s="218">
        <f>ROUND(I400*H400,2)</f>
        <v>0</v>
      </c>
      <c r="BL400" s="19" t="s">
        <v>129</v>
      </c>
      <c r="BM400" s="217" t="s">
        <v>370</v>
      </c>
    </row>
    <row r="401" s="2" customFormat="1">
      <c r="A401" s="40"/>
      <c r="B401" s="41"/>
      <c r="C401" s="42"/>
      <c r="D401" s="219" t="s">
        <v>131</v>
      </c>
      <c r="E401" s="42"/>
      <c r="F401" s="220" t="s">
        <v>371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131</v>
      </c>
      <c r="AU401" s="19" t="s">
        <v>82</v>
      </c>
    </row>
    <row r="402" s="2" customFormat="1">
      <c r="A402" s="40"/>
      <c r="B402" s="41"/>
      <c r="C402" s="42"/>
      <c r="D402" s="224" t="s">
        <v>133</v>
      </c>
      <c r="E402" s="42"/>
      <c r="F402" s="225" t="s">
        <v>372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133</v>
      </c>
      <c r="AU402" s="19" t="s">
        <v>82</v>
      </c>
    </row>
    <row r="403" s="2" customFormat="1" ht="24.15" customHeight="1">
      <c r="A403" s="40"/>
      <c r="B403" s="41"/>
      <c r="C403" s="206" t="s">
        <v>373</v>
      </c>
      <c r="D403" s="206" t="s">
        <v>124</v>
      </c>
      <c r="E403" s="207" t="s">
        <v>374</v>
      </c>
      <c r="F403" s="208" t="s">
        <v>375</v>
      </c>
      <c r="G403" s="209" t="s">
        <v>127</v>
      </c>
      <c r="H403" s="210">
        <v>684.03599999999994</v>
      </c>
      <c r="I403" s="211"/>
      <c r="J403" s="212">
        <f>ROUND(I403*H403,2)</f>
        <v>0</v>
      </c>
      <c r="K403" s="208" t="s">
        <v>128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0.00363</v>
      </c>
      <c r="R403" s="215">
        <f>Q403*H403</f>
        <v>2.4830506799999998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129</v>
      </c>
      <c r="AT403" s="217" t="s">
        <v>124</v>
      </c>
      <c r="AU403" s="217" t="s">
        <v>82</v>
      </c>
      <c r="AY403" s="19" t="s">
        <v>121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129</v>
      </c>
      <c r="BM403" s="217" t="s">
        <v>376</v>
      </c>
    </row>
    <row r="404" s="2" customFormat="1">
      <c r="A404" s="40"/>
      <c r="B404" s="41"/>
      <c r="C404" s="42"/>
      <c r="D404" s="219" t="s">
        <v>131</v>
      </c>
      <c r="E404" s="42"/>
      <c r="F404" s="220" t="s">
        <v>377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131</v>
      </c>
      <c r="AU404" s="19" t="s">
        <v>82</v>
      </c>
    </row>
    <row r="405" s="2" customFormat="1">
      <c r="A405" s="40"/>
      <c r="B405" s="41"/>
      <c r="C405" s="42"/>
      <c r="D405" s="224" t="s">
        <v>133</v>
      </c>
      <c r="E405" s="42"/>
      <c r="F405" s="225" t="s">
        <v>378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133</v>
      </c>
      <c r="AU405" s="19" t="s">
        <v>82</v>
      </c>
    </row>
    <row r="406" s="2" customFormat="1" ht="24.15" customHeight="1">
      <c r="A406" s="40"/>
      <c r="B406" s="41"/>
      <c r="C406" s="206" t="s">
        <v>379</v>
      </c>
      <c r="D406" s="206" t="s">
        <v>124</v>
      </c>
      <c r="E406" s="207" t="s">
        <v>380</v>
      </c>
      <c r="F406" s="208" t="s">
        <v>381</v>
      </c>
      <c r="G406" s="209" t="s">
        <v>127</v>
      </c>
      <c r="H406" s="210">
        <v>161</v>
      </c>
      <c r="I406" s="211"/>
      <c r="J406" s="212">
        <f>ROUND(I406*H406,2)</f>
        <v>0</v>
      </c>
      <c r="K406" s="208" t="s">
        <v>128</v>
      </c>
      <c r="L406" s="46"/>
      <c r="M406" s="213" t="s">
        <v>19</v>
      </c>
      <c r="N406" s="214" t="s">
        <v>43</v>
      </c>
      <c r="O406" s="86"/>
      <c r="P406" s="215">
        <f>O406*H406</f>
        <v>0</v>
      </c>
      <c r="Q406" s="215">
        <v>0.0050600000000000003</v>
      </c>
      <c r="R406" s="215">
        <f>Q406*H406</f>
        <v>0.81466000000000005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129</v>
      </c>
      <c r="AT406" s="217" t="s">
        <v>124</v>
      </c>
      <c r="AU406" s="217" t="s">
        <v>82</v>
      </c>
      <c r="AY406" s="19" t="s">
        <v>121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80</v>
      </c>
      <c r="BK406" s="218">
        <f>ROUND(I406*H406,2)</f>
        <v>0</v>
      </c>
      <c r="BL406" s="19" t="s">
        <v>129</v>
      </c>
      <c r="BM406" s="217" t="s">
        <v>382</v>
      </c>
    </row>
    <row r="407" s="2" customFormat="1">
      <c r="A407" s="40"/>
      <c r="B407" s="41"/>
      <c r="C407" s="42"/>
      <c r="D407" s="219" t="s">
        <v>131</v>
      </c>
      <c r="E407" s="42"/>
      <c r="F407" s="220" t="s">
        <v>383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131</v>
      </c>
      <c r="AU407" s="19" t="s">
        <v>82</v>
      </c>
    </row>
    <row r="408" s="2" customFormat="1">
      <c r="A408" s="40"/>
      <c r="B408" s="41"/>
      <c r="C408" s="42"/>
      <c r="D408" s="224" t="s">
        <v>133</v>
      </c>
      <c r="E408" s="42"/>
      <c r="F408" s="225" t="s">
        <v>384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133</v>
      </c>
      <c r="AU408" s="19" t="s">
        <v>82</v>
      </c>
    </row>
    <row r="409" s="2" customFormat="1" ht="16.5" customHeight="1">
      <c r="A409" s="40"/>
      <c r="B409" s="41"/>
      <c r="C409" s="206" t="s">
        <v>385</v>
      </c>
      <c r="D409" s="206" t="s">
        <v>124</v>
      </c>
      <c r="E409" s="207" t="s">
        <v>386</v>
      </c>
      <c r="F409" s="208" t="s">
        <v>387</v>
      </c>
      <c r="G409" s="209" t="s">
        <v>127</v>
      </c>
      <c r="H409" s="210">
        <v>196</v>
      </c>
      <c r="I409" s="211"/>
      <c r="J409" s="212">
        <f>ROUND(I409*H409,2)</f>
        <v>0</v>
      </c>
      <c r="K409" s="208" t="s">
        <v>128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129</v>
      </c>
      <c r="AT409" s="217" t="s">
        <v>124</v>
      </c>
      <c r="AU409" s="217" t="s">
        <v>82</v>
      </c>
      <c r="AY409" s="19" t="s">
        <v>121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129</v>
      </c>
      <c r="BM409" s="217" t="s">
        <v>388</v>
      </c>
    </row>
    <row r="410" s="2" customFormat="1">
      <c r="A410" s="40"/>
      <c r="B410" s="41"/>
      <c r="C410" s="42"/>
      <c r="D410" s="219" t="s">
        <v>131</v>
      </c>
      <c r="E410" s="42"/>
      <c r="F410" s="220" t="s">
        <v>389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131</v>
      </c>
      <c r="AU410" s="19" t="s">
        <v>82</v>
      </c>
    </row>
    <row r="411" s="2" customFormat="1">
      <c r="A411" s="40"/>
      <c r="B411" s="41"/>
      <c r="C411" s="42"/>
      <c r="D411" s="224" t="s">
        <v>133</v>
      </c>
      <c r="E411" s="42"/>
      <c r="F411" s="225" t="s">
        <v>390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133</v>
      </c>
      <c r="AU411" s="19" t="s">
        <v>82</v>
      </c>
    </row>
    <row r="412" s="14" customFormat="1">
      <c r="A412" s="14"/>
      <c r="B412" s="236"/>
      <c r="C412" s="237"/>
      <c r="D412" s="219" t="s">
        <v>135</v>
      </c>
      <c r="E412" s="238" t="s">
        <v>19</v>
      </c>
      <c r="F412" s="239" t="s">
        <v>391</v>
      </c>
      <c r="G412" s="237"/>
      <c r="H412" s="240">
        <v>132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135</v>
      </c>
      <c r="AU412" s="246" t="s">
        <v>82</v>
      </c>
      <c r="AV412" s="14" t="s">
        <v>82</v>
      </c>
      <c r="AW412" s="14" t="s">
        <v>33</v>
      </c>
      <c r="AX412" s="14" t="s">
        <v>72</v>
      </c>
      <c r="AY412" s="246" t="s">
        <v>121</v>
      </c>
    </row>
    <row r="413" s="14" customFormat="1">
      <c r="A413" s="14"/>
      <c r="B413" s="236"/>
      <c r="C413" s="237"/>
      <c r="D413" s="219" t="s">
        <v>135</v>
      </c>
      <c r="E413" s="238" t="s">
        <v>19</v>
      </c>
      <c r="F413" s="239" t="s">
        <v>392</v>
      </c>
      <c r="G413" s="237"/>
      <c r="H413" s="240">
        <v>64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135</v>
      </c>
      <c r="AU413" s="246" t="s">
        <v>82</v>
      </c>
      <c r="AV413" s="14" t="s">
        <v>82</v>
      </c>
      <c r="AW413" s="14" t="s">
        <v>33</v>
      </c>
      <c r="AX413" s="14" t="s">
        <v>72</v>
      </c>
      <c r="AY413" s="246" t="s">
        <v>121</v>
      </c>
    </row>
    <row r="414" s="15" customFormat="1">
      <c r="A414" s="15"/>
      <c r="B414" s="247"/>
      <c r="C414" s="248"/>
      <c r="D414" s="219" t="s">
        <v>135</v>
      </c>
      <c r="E414" s="249" t="s">
        <v>19</v>
      </c>
      <c r="F414" s="250" t="s">
        <v>141</v>
      </c>
      <c r="G414" s="248"/>
      <c r="H414" s="251">
        <v>196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7" t="s">
        <v>135</v>
      </c>
      <c r="AU414" s="257" t="s">
        <v>82</v>
      </c>
      <c r="AV414" s="15" t="s">
        <v>129</v>
      </c>
      <c r="AW414" s="15" t="s">
        <v>33</v>
      </c>
      <c r="AX414" s="15" t="s">
        <v>80</v>
      </c>
      <c r="AY414" s="257" t="s">
        <v>121</v>
      </c>
    </row>
    <row r="415" s="2" customFormat="1" ht="24.15" customHeight="1">
      <c r="A415" s="40"/>
      <c r="B415" s="41"/>
      <c r="C415" s="206" t="s">
        <v>187</v>
      </c>
      <c r="D415" s="206" t="s">
        <v>124</v>
      </c>
      <c r="E415" s="207" t="s">
        <v>393</v>
      </c>
      <c r="F415" s="208" t="s">
        <v>394</v>
      </c>
      <c r="G415" s="209" t="s">
        <v>127</v>
      </c>
      <c r="H415" s="210">
        <v>126.473</v>
      </c>
      <c r="I415" s="211"/>
      <c r="J415" s="212">
        <f>ROUND(I415*H415,2)</f>
        <v>0</v>
      </c>
      <c r="K415" s="208" t="s">
        <v>128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129</v>
      </c>
      <c r="AT415" s="217" t="s">
        <v>124</v>
      </c>
      <c r="AU415" s="217" t="s">
        <v>82</v>
      </c>
      <c r="AY415" s="19" t="s">
        <v>121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129</v>
      </c>
      <c r="BM415" s="217" t="s">
        <v>395</v>
      </c>
    </row>
    <row r="416" s="2" customFormat="1">
      <c r="A416" s="40"/>
      <c r="B416" s="41"/>
      <c r="C416" s="42"/>
      <c r="D416" s="219" t="s">
        <v>131</v>
      </c>
      <c r="E416" s="42"/>
      <c r="F416" s="220" t="s">
        <v>396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131</v>
      </c>
      <c r="AU416" s="19" t="s">
        <v>82</v>
      </c>
    </row>
    <row r="417" s="2" customFormat="1">
      <c r="A417" s="40"/>
      <c r="B417" s="41"/>
      <c r="C417" s="42"/>
      <c r="D417" s="224" t="s">
        <v>133</v>
      </c>
      <c r="E417" s="42"/>
      <c r="F417" s="225" t="s">
        <v>397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133</v>
      </c>
      <c r="AU417" s="19" t="s">
        <v>82</v>
      </c>
    </row>
    <row r="418" s="14" customFormat="1">
      <c r="A418" s="14"/>
      <c r="B418" s="236"/>
      <c r="C418" s="237"/>
      <c r="D418" s="219" t="s">
        <v>135</v>
      </c>
      <c r="E418" s="238" t="s">
        <v>19</v>
      </c>
      <c r="F418" s="239" t="s">
        <v>398</v>
      </c>
      <c r="G418" s="237"/>
      <c r="H418" s="240">
        <v>7.0199999999999996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135</v>
      </c>
      <c r="AU418" s="246" t="s">
        <v>82</v>
      </c>
      <c r="AV418" s="14" t="s">
        <v>82</v>
      </c>
      <c r="AW418" s="14" t="s">
        <v>33</v>
      </c>
      <c r="AX418" s="14" t="s">
        <v>72</v>
      </c>
      <c r="AY418" s="246" t="s">
        <v>121</v>
      </c>
    </row>
    <row r="419" s="14" customFormat="1">
      <c r="A419" s="14"/>
      <c r="B419" s="236"/>
      <c r="C419" s="237"/>
      <c r="D419" s="219" t="s">
        <v>135</v>
      </c>
      <c r="E419" s="238" t="s">
        <v>19</v>
      </c>
      <c r="F419" s="239" t="s">
        <v>399</v>
      </c>
      <c r="G419" s="237"/>
      <c r="H419" s="240">
        <v>90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135</v>
      </c>
      <c r="AU419" s="246" t="s">
        <v>82</v>
      </c>
      <c r="AV419" s="14" t="s">
        <v>82</v>
      </c>
      <c r="AW419" s="14" t="s">
        <v>33</v>
      </c>
      <c r="AX419" s="14" t="s">
        <v>72</v>
      </c>
      <c r="AY419" s="246" t="s">
        <v>121</v>
      </c>
    </row>
    <row r="420" s="14" customFormat="1">
      <c r="A420" s="14"/>
      <c r="B420" s="236"/>
      <c r="C420" s="237"/>
      <c r="D420" s="219" t="s">
        <v>135</v>
      </c>
      <c r="E420" s="238" t="s">
        <v>19</v>
      </c>
      <c r="F420" s="239" t="s">
        <v>400</v>
      </c>
      <c r="G420" s="237"/>
      <c r="H420" s="240">
        <v>10.101000000000001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135</v>
      </c>
      <c r="AU420" s="246" t="s">
        <v>82</v>
      </c>
      <c r="AV420" s="14" t="s">
        <v>82</v>
      </c>
      <c r="AW420" s="14" t="s">
        <v>33</v>
      </c>
      <c r="AX420" s="14" t="s">
        <v>72</v>
      </c>
      <c r="AY420" s="246" t="s">
        <v>121</v>
      </c>
    </row>
    <row r="421" s="14" customFormat="1">
      <c r="A421" s="14"/>
      <c r="B421" s="236"/>
      <c r="C421" s="237"/>
      <c r="D421" s="219" t="s">
        <v>135</v>
      </c>
      <c r="E421" s="238" t="s">
        <v>19</v>
      </c>
      <c r="F421" s="239" t="s">
        <v>401</v>
      </c>
      <c r="G421" s="237"/>
      <c r="H421" s="240">
        <v>11.092000000000001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135</v>
      </c>
      <c r="AU421" s="246" t="s">
        <v>82</v>
      </c>
      <c r="AV421" s="14" t="s">
        <v>82</v>
      </c>
      <c r="AW421" s="14" t="s">
        <v>33</v>
      </c>
      <c r="AX421" s="14" t="s">
        <v>72</v>
      </c>
      <c r="AY421" s="246" t="s">
        <v>121</v>
      </c>
    </row>
    <row r="422" s="14" customFormat="1">
      <c r="A422" s="14"/>
      <c r="B422" s="236"/>
      <c r="C422" s="237"/>
      <c r="D422" s="219" t="s">
        <v>135</v>
      </c>
      <c r="E422" s="238" t="s">
        <v>19</v>
      </c>
      <c r="F422" s="239" t="s">
        <v>402</v>
      </c>
      <c r="G422" s="237"/>
      <c r="H422" s="240">
        <v>8.2599999999999998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135</v>
      </c>
      <c r="AU422" s="246" t="s">
        <v>82</v>
      </c>
      <c r="AV422" s="14" t="s">
        <v>82</v>
      </c>
      <c r="AW422" s="14" t="s">
        <v>33</v>
      </c>
      <c r="AX422" s="14" t="s">
        <v>72</v>
      </c>
      <c r="AY422" s="246" t="s">
        <v>121</v>
      </c>
    </row>
    <row r="423" s="15" customFormat="1">
      <c r="A423" s="15"/>
      <c r="B423" s="247"/>
      <c r="C423" s="248"/>
      <c r="D423" s="219" t="s">
        <v>135</v>
      </c>
      <c r="E423" s="249" t="s">
        <v>19</v>
      </c>
      <c r="F423" s="250" t="s">
        <v>141</v>
      </c>
      <c r="G423" s="248"/>
      <c r="H423" s="251">
        <v>126.473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135</v>
      </c>
      <c r="AU423" s="257" t="s">
        <v>82</v>
      </c>
      <c r="AV423" s="15" t="s">
        <v>129</v>
      </c>
      <c r="AW423" s="15" t="s">
        <v>33</v>
      </c>
      <c r="AX423" s="15" t="s">
        <v>80</v>
      </c>
      <c r="AY423" s="257" t="s">
        <v>121</v>
      </c>
    </row>
    <row r="424" s="2" customFormat="1" ht="16.5" customHeight="1">
      <c r="A424" s="40"/>
      <c r="B424" s="41"/>
      <c r="C424" s="206" t="s">
        <v>403</v>
      </c>
      <c r="D424" s="206" t="s">
        <v>124</v>
      </c>
      <c r="E424" s="207" t="s">
        <v>404</v>
      </c>
      <c r="F424" s="208" t="s">
        <v>405</v>
      </c>
      <c r="G424" s="209" t="s">
        <v>127</v>
      </c>
      <c r="H424" s="210">
        <v>842.07100000000003</v>
      </c>
      <c r="I424" s="211"/>
      <c r="J424" s="212">
        <f>ROUND(I424*H424,2)</f>
        <v>0</v>
      </c>
      <c r="K424" s="208" t="s">
        <v>128</v>
      </c>
      <c r="L424" s="46"/>
      <c r="M424" s="213" t="s">
        <v>19</v>
      </c>
      <c r="N424" s="214" t="s">
        <v>43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129</v>
      </c>
      <c r="AT424" s="217" t="s">
        <v>124</v>
      </c>
      <c r="AU424" s="217" t="s">
        <v>82</v>
      </c>
      <c r="AY424" s="19" t="s">
        <v>121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129</v>
      </c>
      <c r="BM424" s="217" t="s">
        <v>406</v>
      </c>
    </row>
    <row r="425" s="2" customFormat="1">
      <c r="A425" s="40"/>
      <c r="B425" s="41"/>
      <c r="C425" s="42"/>
      <c r="D425" s="219" t="s">
        <v>131</v>
      </c>
      <c r="E425" s="42"/>
      <c r="F425" s="220" t="s">
        <v>407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131</v>
      </c>
      <c r="AU425" s="19" t="s">
        <v>82</v>
      </c>
    </row>
    <row r="426" s="2" customFormat="1">
      <c r="A426" s="40"/>
      <c r="B426" s="41"/>
      <c r="C426" s="42"/>
      <c r="D426" s="224" t="s">
        <v>133</v>
      </c>
      <c r="E426" s="42"/>
      <c r="F426" s="225" t="s">
        <v>408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133</v>
      </c>
      <c r="AU426" s="19" t="s">
        <v>82</v>
      </c>
    </row>
    <row r="427" s="2" customFormat="1" ht="21.75" customHeight="1">
      <c r="A427" s="40"/>
      <c r="B427" s="41"/>
      <c r="C427" s="206" t="s">
        <v>409</v>
      </c>
      <c r="D427" s="206" t="s">
        <v>124</v>
      </c>
      <c r="E427" s="207" t="s">
        <v>410</v>
      </c>
      <c r="F427" s="208" t="s">
        <v>411</v>
      </c>
      <c r="G427" s="209" t="s">
        <v>298</v>
      </c>
      <c r="H427" s="210">
        <v>86</v>
      </c>
      <c r="I427" s="211"/>
      <c r="J427" s="212">
        <f>ROUND(I427*H427,2)</f>
        <v>0</v>
      </c>
      <c r="K427" s="208" t="s">
        <v>412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129</v>
      </c>
      <c r="AT427" s="217" t="s">
        <v>124</v>
      </c>
      <c r="AU427" s="217" t="s">
        <v>82</v>
      </c>
      <c r="AY427" s="19" t="s">
        <v>121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129</v>
      </c>
      <c r="BM427" s="217" t="s">
        <v>413</v>
      </c>
    </row>
    <row r="428" s="2" customFormat="1">
      <c r="A428" s="40"/>
      <c r="B428" s="41"/>
      <c r="C428" s="42"/>
      <c r="D428" s="219" t="s">
        <v>131</v>
      </c>
      <c r="E428" s="42"/>
      <c r="F428" s="220" t="s">
        <v>411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131</v>
      </c>
      <c r="AU428" s="19" t="s">
        <v>82</v>
      </c>
    </row>
    <row r="429" s="14" customFormat="1">
      <c r="A429" s="14"/>
      <c r="B429" s="236"/>
      <c r="C429" s="237"/>
      <c r="D429" s="219" t="s">
        <v>135</v>
      </c>
      <c r="E429" s="238" t="s">
        <v>19</v>
      </c>
      <c r="F429" s="239" t="s">
        <v>414</v>
      </c>
      <c r="G429" s="237"/>
      <c r="H429" s="240">
        <v>26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135</v>
      </c>
      <c r="AU429" s="246" t="s">
        <v>82</v>
      </c>
      <c r="AV429" s="14" t="s">
        <v>82</v>
      </c>
      <c r="AW429" s="14" t="s">
        <v>33</v>
      </c>
      <c r="AX429" s="14" t="s">
        <v>72</v>
      </c>
      <c r="AY429" s="246" t="s">
        <v>121</v>
      </c>
    </row>
    <row r="430" s="14" customFormat="1">
      <c r="A430" s="14"/>
      <c r="B430" s="236"/>
      <c r="C430" s="237"/>
      <c r="D430" s="219" t="s">
        <v>135</v>
      </c>
      <c r="E430" s="238" t="s">
        <v>19</v>
      </c>
      <c r="F430" s="239" t="s">
        <v>415</v>
      </c>
      <c r="G430" s="237"/>
      <c r="H430" s="240">
        <v>60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135</v>
      </c>
      <c r="AU430" s="246" t="s">
        <v>82</v>
      </c>
      <c r="AV430" s="14" t="s">
        <v>82</v>
      </c>
      <c r="AW430" s="14" t="s">
        <v>33</v>
      </c>
      <c r="AX430" s="14" t="s">
        <v>72</v>
      </c>
      <c r="AY430" s="246" t="s">
        <v>121</v>
      </c>
    </row>
    <row r="431" s="15" customFormat="1">
      <c r="A431" s="15"/>
      <c r="B431" s="247"/>
      <c r="C431" s="248"/>
      <c r="D431" s="219" t="s">
        <v>135</v>
      </c>
      <c r="E431" s="249" t="s">
        <v>19</v>
      </c>
      <c r="F431" s="250" t="s">
        <v>141</v>
      </c>
      <c r="G431" s="248"/>
      <c r="H431" s="251">
        <v>86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135</v>
      </c>
      <c r="AU431" s="257" t="s">
        <v>82</v>
      </c>
      <c r="AV431" s="15" t="s">
        <v>129</v>
      </c>
      <c r="AW431" s="15" t="s">
        <v>33</v>
      </c>
      <c r="AX431" s="15" t="s">
        <v>80</v>
      </c>
      <c r="AY431" s="257" t="s">
        <v>121</v>
      </c>
    </row>
    <row r="432" s="12" customFormat="1" ht="22.8" customHeight="1">
      <c r="A432" s="12"/>
      <c r="B432" s="190"/>
      <c r="C432" s="191"/>
      <c r="D432" s="192" t="s">
        <v>71</v>
      </c>
      <c r="E432" s="204" t="s">
        <v>184</v>
      </c>
      <c r="F432" s="204" t="s">
        <v>416</v>
      </c>
      <c r="G432" s="191"/>
      <c r="H432" s="191"/>
      <c r="I432" s="194"/>
      <c r="J432" s="205">
        <f>BK432</f>
        <v>0</v>
      </c>
      <c r="K432" s="191"/>
      <c r="L432" s="196"/>
      <c r="M432" s="197"/>
      <c r="N432" s="198"/>
      <c r="O432" s="198"/>
      <c r="P432" s="199">
        <f>SUM(P433:P478)</f>
        <v>0</v>
      </c>
      <c r="Q432" s="198"/>
      <c r="R432" s="199">
        <f>SUM(R433:R478)</f>
        <v>0</v>
      </c>
      <c r="S432" s="198"/>
      <c r="T432" s="200">
        <f>SUM(T433:T478)</f>
        <v>5.9172910000000005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1" t="s">
        <v>80</v>
      </c>
      <c r="AT432" s="202" t="s">
        <v>71</v>
      </c>
      <c r="AU432" s="202" t="s">
        <v>80</v>
      </c>
      <c r="AY432" s="201" t="s">
        <v>121</v>
      </c>
      <c r="BK432" s="203">
        <f>SUM(BK433:BK478)</f>
        <v>0</v>
      </c>
    </row>
    <row r="433" s="2" customFormat="1" ht="37.8" customHeight="1">
      <c r="A433" s="40"/>
      <c r="B433" s="41"/>
      <c r="C433" s="206" t="s">
        <v>417</v>
      </c>
      <c r="D433" s="206" t="s">
        <v>124</v>
      </c>
      <c r="E433" s="207" t="s">
        <v>418</v>
      </c>
      <c r="F433" s="208" t="s">
        <v>419</v>
      </c>
      <c r="G433" s="209" t="s">
        <v>127</v>
      </c>
      <c r="H433" s="210">
        <v>980</v>
      </c>
      <c r="I433" s="211"/>
      <c r="J433" s="212">
        <f>ROUND(I433*H433,2)</f>
        <v>0</v>
      </c>
      <c r="K433" s="208" t="s">
        <v>128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129</v>
      </c>
      <c r="AT433" s="217" t="s">
        <v>124</v>
      </c>
      <c r="AU433" s="217" t="s">
        <v>82</v>
      </c>
      <c r="AY433" s="19" t="s">
        <v>121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129</v>
      </c>
      <c r="BM433" s="217" t="s">
        <v>420</v>
      </c>
    </row>
    <row r="434" s="2" customFormat="1">
      <c r="A434" s="40"/>
      <c r="B434" s="41"/>
      <c r="C434" s="42"/>
      <c r="D434" s="219" t="s">
        <v>131</v>
      </c>
      <c r="E434" s="42"/>
      <c r="F434" s="220" t="s">
        <v>421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131</v>
      </c>
      <c r="AU434" s="19" t="s">
        <v>82</v>
      </c>
    </row>
    <row r="435" s="2" customFormat="1">
      <c r="A435" s="40"/>
      <c r="B435" s="41"/>
      <c r="C435" s="42"/>
      <c r="D435" s="224" t="s">
        <v>133</v>
      </c>
      <c r="E435" s="42"/>
      <c r="F435" s="225" t="s">
        <v>422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133</v>
      </c>
      <c r="AU435" s="19" t="s">
        <v>82</v>
      </c>
    </row>
    <row r="436" s="14" customFormat="1">
      <c r="A436" s="14"/>
      <c r="B436" s="236"/>
      <c r="C436" s="237"/>
      <c r="D436" s="219" t="s">
        <v>135</v>
      </c>
      <c r="E436" s="238" t="s">
        <v>19</v>
      </c>
      <c r="F436" s="239" t="s">
        <v>423</v>
      </c>
      <c r="G436" s="237"/>
      <c r="H436" s="240">
        <v>660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135</v>
      </c>
      <c r="AU436" s="246" t="s">
        <v>82</v>
      </c>
      <c r="AV436" s="14" t="s">
        <v>82</v>
      </c>
      <c r="AW436" s="14" t="s">
        <v>33</v>
      </c>
      <c r="AX436" s="14" t="s">
        <v>72</v>
      </c>
      <c r="AY436" s="246" t="s">
        <v>121</v>
      </c>
    </row>
    <row r="437" s="14" customFormat="1">
      <c r="A437" s="14"/>
      <c r="B437" s="236"/>
      <c r="C437" s="237"/>
      <c r="D437" s="219" t="s">
        <v>135</v>
      </c>
      <c r="E437" s="238" t="s">
        <v>19</v>
      </c>
      <c r="F437" s="239" t="s">
        <v>424</v>
      </c>
      <c r="G437" s="237"/>
      <c r="H437" s="240">
        <v>320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135</v>
      </c>
      <c r="AU437" s="246" t="s">
        <v>82</v>
      </c>
      <c r="AV437" s="14" t="s">
        <v>82</v>
      </c>
      <c r="AW437" s="14" t="s">
        <v>33</v>
      </c>
      <c r="AX437" s="14" t="s">
        <v>72</v>
      </c>
      <c r="AY437" s="246" t="s">
        <v>121</v>
      </c>
    </row>
    <row r="438" s="15" customFormat="1">
      <c r="A438" s="15"/>
      <c r="B438" s="247"/>
      <c r="C438" s="248"/>
      <c r="D438" s="219" t="s">
        <v>135</v>
      </c>
      <c r="E438" s="249" t="s">
        <v>19</v>
      </c>
      <c r="F438" s="250" t="s">
        <v>141</v>
      </c>
      <c r="G438" s="248"/>
      <c r="H438" s="251">
        <v>980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7" t="s">
        <v>135</v>
      </c>
      <c r="AU438" s="257" t="s">
        <v>82</v>
      </c>
      <c r="AV438" s="15" t="s">
        <v>129</v>
      </c>
      <c r="AW438" s="15" t="s">
        <v>33</v>
      </c>
      <c r="AX438" s="15" t="s">
        <v>80</v>
      </c>
      <c r="AY438" s="257" t="s">
        <v>121</v>
      </c>
    </row>
    <row r="439" s="2" customFormat="1" ht="33" customHeight="1">
      <c r="A439" s="40"/>
      <c r="B439" s="41"/>
      <c r="C439" s="206" t="s">
        <v>425</v>
      </c>
      <c r="D439" s="206" t="s">
        <v>124</v>
      </c>
      <c r="E439" s="207" t="s">
        <v>426</v>
      </c>
      <c r="F439" s="208" t="s">
        <v>427</v>
      </c>
      <c r="G439" s="209" t="s">
        <v>127</v>
      </c>
      <c r="H439" s="210">
        <v>58800</v>
      </c>
      <c r="I439" s="211"/>
      <c r="J439" s="212">
        <f>ROUND(I439*H439,2)</f>
        <v>0</v>
      </c>
      <c r="K439" s="208" t="s">
        <v>128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129</v>
      </c>
      <c r="AT439" s="217" t="s">
        <v>124</v>
      </c>
      <c r="AU439" s="217" t="s">
        <v>82</v>
      </c>
      <c r="AY439" s="19" t="s">
        <v>121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129</v>
      </c>
      <c r="BM439" s="217" t="s">
        <v>428</v>
      </c>
    </row>
    <row r="440" s="2" customFormat="1">
      <c r="A440" s="40"/>
      <c r="B440" s="41"/>
      <c r="C440" s="42"/>
      <c r="D440" s="219" t="s">
        <v>131</v>
      </c>
      <c r="E440" s="42"/>
      <c r="F440" s="220" t="s">
        <v>429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131</v>
      </c>
      <c r="AU440" s="19" t="s">
        <v>82</v>
      </c>
    </row>
    <row r="441" s="2" customFormat="1">
      <c r="A441" s="40"/>
      <c r="B441" s="41"/>
      <c r="C441" s="42"/>
      <c r="D441" s="224" t="s">
        <v>133</v>
      </c>
      <c r="E441" s="42"/>
      <c r="F441" s="225" t="s">
        <v>430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133</v>
      </c>
      <c r="AU441" s="19" t="s">
        <v>82</v>
      </c>
    </row>
    <row r="442" s="14" customFormat="1">
      <c r="A442" s="14"/>
      <c r="B442" s="236"/>
      <c r="C442" s="237"/>
      <c r="D442" s="219" t="s">
        <v>135</v>
      </c>
      <c r="E442" s="238" t="s">
        <v>19</v>
      </c>
      <c r="F442" s="239" t="s">
        <v>431</v>
      </c>
      <c r="G442" s="237"/>
      <c r="H442" s="240">
        <v>58800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135</v>
      </c>
      <c r="AU442" s="246" t="s">
        <v>82</v>
      </c>
      <c r="AV442" s="14" t="s">
        <v>82</v>
      </c>
      <c r="AW442" s="14" t="s">
        <v>33</v>
      </c>
      <c r="AX442" s="14" t="s">
        <v>80</v>
      </c>
      <c r="AY442" s="246" t="s">
        <v>121</v>
      </c>
    </row>
    <row r="443" s="2" customFormat="1" ht="37.8" customHeight="1">
      <c r="A443" s="40"/>
      <c r="B443" s="41"/>
      <c r="C443" s="206" t="s">
        <v>432</v>
      </c>
      <c r="D443" s="206" t="s">
        <v>124</v>
      </c>
      <c r="E443" s="207" t="s">
        <v>433</v>
      </c>
      <c r="F443" s="208" t="s">
        <v>434</v>
      </c>
      <c r="G443" s="209" t="s">
        <v>127</v>
      </c>
      <c r="H443" s="210">
        <v>980</v>
      </c>
      <c r="I443" s="211"/>
      <c r="J443" s="212">
        <f>ROUND(I443*H443,2)</f>
        <v>0</v>
      </c>
      <c r="K443" s="208" t="s">
        <v>128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129</v>
      </c>
      <c r="AT443" s="217" t="s">
        <v>124</v>
      </c>
      <c r="AU443" s="217" t="s">
        <v>82</v>
      </c>
      <c r="AY443" s="19" t="s">
        <v>121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129</v>
      </c>
      <c r="BM443" s="217" t="s">
        <v>435</v>
      </c>
    </row>
    <row r="444" s="2" customFormat="1">
      <c r="A444" s="40"/>
      <c r="B444" s="41"/>
      <c r="C444" s="42"/>
      <c r="D444" s="219" t="s">
        <v>131</v>
      </c>
      <c r="E444" s="42"/>
      <c r="F444" s="220" t="s">
        <v>436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131</v>
      </c>
      <c r="AU444" s="19" t="s">
        <v>82</v>
      </c>
    </row>
    <row r="445" s="2" customFormat="1">
      <c r="A445" s="40"/>
      <c r="B445" s="41"/>
      <c r="C445" s="42"/>
      <c r="D445" s="224" t="s">
        <v>133</v>
      </c>
      <c r="E445" s="42"/>
      <c r="F445" s="225" t="s">
        <v>437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133</v>
      </c>
      <c r="AU445" s="19" t="s">
        <v>82</v>
      </c>
    </row>
    <row r="446" s="2" customFormat="1" ht="16.5" customHeight="1">
      <c r="A446" s="40"/>
      <c r="B446" s="41"/>
      <c r="C446" s="206" t="s">
        <v>438</v>
      </c>
      <c r="D446" s="206" t="s">
        <v>124</v>
      </c>
      <c r="E446" s="207" t="s">
        <v>439</v>
      </c>
      <c r="F446" s="208" t="s">
        <v>440</v>
      </c>
      <c r="G446" s="209" t="s">
        <v>127</v>
      </c>
      <c r="H446" s="210">
        <v>980</v>
      </c>
      <c r="I446" s="211"/>
      <c r="J446" s="212">
        <f>ROUND(I446*H446,2)</f>
        <v>0</v>
      </c>
      <c r="K446" s="208" t="s">
        <v>128</v>
      </c>
      <c r="L446" s="46"/>
      <c r="M446" s="213" t="s">
        <v>19</v>
      </c>
      <c r="N446" s="214" t="s">
        <v>43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129</v>
      </c>
      <c r="AT446" s="217" t="s">
        <v>124</v>
      </c>
      <c r="AU446" s="217" t="s">
        <v>82</v>
      </c>
      <c r="AY446" s="19" t="s">
        <v>121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80</v>
      </c>
      <c r="BK446" s="218">
        <f>ROUND(I446*H446,2)</f>
        <v>0</v>
      </c>
      <c r="BL446" s="19" t="s">
        <v>129</v>
      </c>
      <c r="BM446" s="217" t="s">
        <v>441</v>
      </c>
    </row>
    <row r="447" s="2" customFormat="1">
      <c r="A447" s="40"/>
      <c r="B447" s="41"/>
      <c r="C447" s="42"/>
      <c r="D447" s="219" t="s">
        <v>131</v>
      </c>
      <c r="E447" s="42"/>
      <c r="F447" s="220" t="s">
        <v>442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131</v>
      </c>
      <c r="AU447" s="19" t="s">
        <v>82</v>
      </c>
    </row>
    <row r="448" s="2" customFormat="1">
      <c r="A448" s="40"/>
      <c r="B448" s="41"/>
      <c r="C448" s="42"/>
      <c r="D448" s="224" t="s">
        <v>133</v>
      </c>
      <c r="E448" s="42"/>
      <c r="F448" s="225" t="s">
        <v>443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133</v>
      </c>
      <c r="AU448" s="19" t="s">
        <v>82</v>
      </c>
    </row>
    <row r="449" s="2" customFormat="1" ht="21.75" customHeight="1">
      <c r="A449" s="40"/>
      <c r="B449" s="41"/>
      <c r="C449" s="206" t="s">
        <v>444</v>
      </c>
      <c r="D449" s="206" t="s">
        <v>124</v>
      </c>
      <c r="E449" s="207" t="s">
        <v>445</v>
      </c>
      <c r="F449" s="208" t="s">
        <v>446</v>
      </c>
      <c r="G449" s="209" t="s">
        <v>127</v>
      </c>
      <c r="H449" s="210">
        <v>58800</v>
      </c>
      <c r="I449" s="211"/>
      <c r="J449" s="212">
        <f>ROUND(I449*H449,2)</f>
        <v>0</v>
      </c>
      <c r="K449" s="208" t="s">
        <v>128</v>
      </c>
      <c r="L449" s="46"/>
      <c r="M449" s="213" t="s">
        <v>19</v>
      </c>
      <c r="N449" s="214" t="s">
        <v>43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129</v>
      </c>
      <c r="AT449" s="217" t="s">
        <v>124</v>
      </c>
      <c r="AU449" s="217" t="s">
        <v>82</v>
      </c>
      <c r="AY449" s="19" t="s">
        <v>121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129</v>
      </c>
      <c r="BM449" s="217" t="s">
        <v>447</v>
      </c>
    </row>
    <row r="450" s="2" customFormat="1">
      <c r="A450" s="40"/>
      <c r="B450" s="41"/>
      <c r="C450" s="42"/>
      <c r="D450" s="219" t="s">
        <v>131</v>
      </c>
      <c r="E450" s="42"/>
      <c r="F450" s="220" t="s">
        <v>448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131</v>
      </c>
      <c r="AU450" s="19" t="s">
        <v>82</v>
      </c>
    </row>
    <row r="451" s="2" customFormat="1">
      <c r="A451" s="40"/>
      <c r="B451" s="41"/>
      <c r="C451" s="42"/>
      <c r="D451" s="224" t="s">
        <v>133</v>
      </c>
      <c r="E451" s="42"/>
      <c r="F451" s="225" t="s">
        <v>449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133</v>
      </c>
      <c r="AU451" s="19" t="s">
        <v>82</v>
      </c>
    </row>
    <row r="452" s="14" customFormat="1">
      <c r="A452" s="14"/>
      <c r="B452" s="236"/>
      <c r="C452" s="237"/>
      <c r="D452" s="219" t="s">
        <v>135</v>
      </c>
      <c r="E452" s="238" t="s">
        <v>19</v>
      </c>
      <c r="F452" s="239" t="s">
        <v>431</v>
      </c>
      <c r="G452" s="237"/>
      <c r="H452" s="240">
        <v>58800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135</v>
      </c>
      <c r="AU452" s="246" t="s">
        <v>82</v>
      </c>
      <c r="AV452" s="14" t="s">
        <v>82</v>
      </c>
      <c r="AW452" s="14" t="s">
        <v>33</v>
      </c>
      <c r="AX452" s="14" t="s">
        <v>80</v>
      </c>
      <c r="AY452" s="246" t="s">
        <v>121</v>
      </c>
    </row>
    <row r="453" s="2" customFormat="1" ht="21.75" customHeight="1">
      <c r="A453" s="40"/>
      <c r="B453" s="41"/>
      <c r="C453" s="206" t="s">
        <v>450</v>
      </c>
      <c r="D453" s="206" t="s">
        <v>124</v>
      </c>
      <c r="E453" s="207" t="s">
        <v>451</v>
      </c>
      <c r="F453" s="208" t="s">
        <v>452</v>
      </c>
      <c r="G453" s="209" t="s">
        <v>127</v>
      </c>
      <c r="H453" s="210">
        <v>980</v>
      </c>
      <c r="I453" s="211"/>
      <c r="J453" s="212">
        <f>ROUND(I453*H453,2)</f>
        <v>0</v>
      </c>
      <c r="K453" s="208" t="s">
        <v>128</v>
      </c>
      <c r="L453" s="46"/>
      <c r="M453" s="213" t="s">
        <v>19</v>
      </c>
      <c r="N453" s="214" t="s">
        <v>43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129</v>
      </c>
      <c r="AT453" s="217" t="s">
        <v>124</v>
      </c>
      <c r="AU453" s="217" t="s">
        <v>82</v>
      </c>
      <c r="AY453" s="19" t="s">
        <v>121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129</v>
      </c>
      <c r="BM453" s="217" t="s">
        <v>453</v>
      </c>
    </row>
    <row r="454" s="2" customFormat="1">
      <c r="A454" s="40"/>
      <c r="B454" s="41"/>
      <c r="C454" s="42"/>
      <c r="D454" s="219" t="s">
        <v>131</v>
      </c>
      <c r="E454" s="42"/>
      <c r="F454" s="220" t="s">
        <v>454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131</v>
      </c>
      <c r="AU454" s="19" t="s">
        <v>82</v>
      </c>
    </row>
    <row r="455" s="2" customFormat="1">
      <c r="A455" s="40"/>
      <c r="B455" s="41"/>
      <c r="C455" s="42"/>
      <c r="D455" s="224" t="s">
        <v>133</v>
      </c>
      <c r="E455" s="42"/>
      <c r="F455" s="225" t="s">
        <v>455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133</v>
      </c>
      <c r="AU455" s="19" t="s">
        <v>82</v>
      </c>
    </row>
    <row r="456" s="2" customFormat="1" ht="16.5" customHeight="1">
      <c r="A456" s="40"/>
      <c r="B456" s="41"/>
      <c r="C456" s="206" t="s">
        <v>456</v>
      </c>
      <c r="D456" s="206" t="s">
        <v>124</v>
      </c>
      <c r="E456" s="207" t="s">
        <v>457</v>
      </c>
      <c r="F456" s="208" t="s">
        <v>458</v>
      </c>
      <c r="G456" s="209" t="s">
        <v>298</v>
      </c>
      <c r="H456" s="210">
        <v>5</v>
      </c>
      <c r="I456" s="211"/>
      <c r="J456" s="212">
        <f>ROUND(I456*H456,2)</f>
        <v>0</v>
      </c>
      <c r="K456" s="208" t="s">
        <v>128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129</v>
      </c>
      <c r="AT456" s="217" t="s">
        <v>124</v>
      </c>
      <c r="AU456" s="217" t="s">
        <v>82</v>
      </c>
      <c r="AY456" s="19" t="s">
        <v>121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80</v>
      </c>
      <c r="BK456" s="218">
        <f>ROUND(I456*H456,2)</f>
        <v>0</v>
      </c>
      <c r="BL456" s="19" t="s">
        <v>129</v>
      </c>
      <c r="BM456" s="217" t="s">
        <v>459</v>
      </c>
    </row>
    <row r="457" s="2" customFormat="1">
      <c r="A457" s="40"/>
      <c r="B457" s="41"/>
      <c r="C457" s="42"/>
      <c r="D457" s="219" t="s">
        <v>131</v>
      </c>
      <c r="E457" s="42"/>
      <c r="F457" s="220" t="s">
        <v>460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131</v>
      </c>
      <c r="AU457" s="19" t="s">
        <v>82</v>
      </c>
    </row>
    <row r="458" s="2" customFormat="1">
      <c r="A458" s="40"/>
      <c r="B458" s="41"/>
      <c r="C458" s="42"/>
      <c r="D458" s="224" t="s">
        <v>133</v>
      </c>
      <c r="E458" s="42"/>
      <c r="F458" s="225" t="s">
        <v>461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133</v>
      </c>
      <c r="AU458" s="19" t="s">
        <v>82</v>
      </c>
    </row>
    <row r="459" s="2" customFormat="1" ht="24.15" customHeight="1">
      <c r="A459" s="40"/>
      <c r="B459" s="41"/>
      <c r="C459" s="206" t="s">
        <v>462</v>
      </c>
      <c r="D459" s="206" t="s">
        <v>124</v>
      </c>
      <c r="E459" s="207" t="s">
        <v>463</v>
      </c>
      <c r="F459" s="208" t="s">
        <v>464</v>
      </c>
      <c r="G459" s="209" t="s">
        <v>298</v>
      </c>
      <c r="H459" s="210">
        <v>300</v>
      </c>
      <c r="I459" s="211"/>
      <c r="J459" s="212">
        <f>ROUND(I459*H459,2)</f>
        <v>0</v>
      </c>
      <c r="K459" s="208" t="s">
        <v>128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129</v>
      </c>
      <c r="AT459" s="217" t="s">
        <v>124</v>
      </c>
      <c r="AU459" s="217" t="s">
        <v>82</v>
      </c>
      <c r="AY459" s="19" t="s">
        <v>121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129</v>
      </c>
      <c r="BM459" s="217" t="s">
        <v>465</v>
      </c>
    </row>
    <row r="460" s="2" customFormat="1">
      <c r="A460" s="40"/>
      <c r="B460" s="41"/>
      <c r="C460" s="42"/>
      <c r="D460" s="219" t="s">
        <v>131</v>
      </c>
      <c r="E460" s="42"/>
      <c r="F460" s="220" t="s">
        <v>466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131</v>
      </c>
      <c r="AU460" s="19" t="s">
        <v>82</v>
      </c>
    </row>
    <row r="461" s="2" customFormat="1">
      <c r="A461" s="40"/>
      <c r="B461" s="41"/>
      <c r="C461" s="42"/>
      <c r="D461" s="224" t="s">
        <v>133</v>
      </c>
      <c r="E461" s="42"/>
      <c r="F461" s="225" t="s">
        <v>467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133</v>
      </c>
      <c r="AU461" s="19" t="s">
        <v>82</v>
      </c>
    </row>
    <row r="462" s="14" customFormat="1">
      <c r="A462" s="14"/>
      <c r="B462" s="236"/>
      <c r="C462" s="237"/>
      <c r="D462" s="219" t="s">
        <v>135</v>
      </c>
      <c r="E462" s="238" t="s">
        <v>19</v>
      </c>
      <c r="F462" s="239" t="s">
        <v>468</v>
      </c>
      <c r="G462" s="237"/>
      <c r="H462" s="240">
        <v>300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135</v>
      </c>
      <c r="AU462" s="246" t="s">
        <v>82</v>
      </c>
      <c r="AV462" s="14" t="s">
        <v>82</v>
      </c>
      <c r="AW462" s="14" t="s">
        <v>33</v>
      </c>
      <c r="AX462" s="14" t="s">
        <v>80</v>
      </c>
      <c r="AY462" s="246" t="s">
        <v>121</v>
      </c>
    </row>
    <row r="463" s="2" customFormat="1" ht="16.5" customHeight="1">
      <c r="A463" s="40"/>
      <c r="B463" s="41"/>
      <c r="C463" s="206" t="s">
        <v>469</v>
      </c>
      <c r="D463" s="206" t="s">
        <v>124</v>
      </c>
      <c r="E463" s="207" t="s">
        <v>470</v>
      </c>
      <c r="F463" s="208" t="s">
        <v>471</v>
      </c>
      <c r="G463" s="209" t="s">
        <v>298</v>
      </c>
      <c r="H463" s="210">
        <v>5</v>
      </c>
      <c r="I463" s="211"/>
      <c r="J463" s="212">
        <f>ROUND(I463*H463,2)</f>
        <v>0</v>
      </c>
      <c r="K463" s="208" t="s">
        <v>128</v>
      </c>
      <c r="L463" s="46"/>
      <c r="M463" s="213" t="s">
        <v>19</v>
      </c>
      <c r="N463" s="214" t="s">
        <v>43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129</v>
      </c>
      <c r="AT463" s="217" t="s">
        <v>124</v>
      </c>
      <c r="AU463" s="217" t="s">
        <v>82</v>
      </c>
      <c r="AY463" s="19" t="s">
        <v>121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80</v>
      </c>
      <c r="BK463" s="218">
        <f>ROUND(I463*H463,2)</f>
        <v>0</v>
      </c>
      <c r="BL463" s="19" t="s">
        <v>129</v>
      </c>
      <c r="BM463" s="217" t="s">
        <v>472</v>
      </c>
    </row>
    <row r="464" s="2" customFormat="1">
      <c r="A464" s="40"/>
      <c r="B464" s="41"/>
      <c r="C464" s="42"/>
      <c r="D464" s="219" t="s">
        <v>131</v>
      </c>
      <c r="E464" s="42"/>
      <c r="F464" s="220" t="s">
        <v>473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131</v>
      </c>
      <c r="AU464" s="19" t="s">
        <v>82</v>
      </c>
    </row>
    <row r="465" s="2" customFormat="1">
      <c r="A465" s="40"/>
      <c r="B465" s="41"/>
      <c r="C465" s="42"/>
      <c r="D465" s="224" t="s">
        <v>133</v>
      </c>
      <c r="E465" s="42"/>
      <c r="F465" s="225" t="s">
        <v>474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133</v>
      </c>
      <c r="AU465" s="19" t="s">
        <v>82</v>
      </c>
    </row>
    <row r="466" s="2" customFormat="1" ht="37.8" customHeight="1">
      <c r="A466" s="40"/>
      <c r="B466" s="41"/>
      <c r="C466" s="206" t="s">
        <v>475</v>
      </c>
      <c r="D466" s="206" t="s">
        <v>124</v>
      </c>
      <c r="E466" s="207" t="s">
        <v>476</v>
      </c>
      <c r="F466" s="208" t="s">
        <v>477</v>
      </c>
      <c r="G466" s="209" t="s">
        <v>127</v>
      </c>
      <c r="H466" s="210">
        <v>768.96699999999998</v>
      </c>
      <c r="I466" s="211"/>
      <c r="J466" s="212">
        <f>ROUND(I466*H466,2)</f>
        <v>0</v>
      </c>
      <c r="K466" s="208" t="s">
        <v>128</v>
      </c>
      <c r="L466" s="46"/>
      <c r="M466" s="213" t="s">
        <v>19</v>
      </c>
      <c r="N466" s="214" t="s">
        <v>43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0.0050000000000000001</v>
      </c>
      <c r="T466" s="216">
        <f>S466*H466</f>
        <v>3.8448350000000002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129</v>
      </c>
      <c r="AT466" s="217" t="s">
        <v>124</v>
      </c>
      <c r="AU466" s="217" t="s">
        <v>82</v>
      </c>
      <c r="AY466" s="19" t="s">
        <v>121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129</v>
      </c>
      <c r="BM466" s="217" t="s">
        <v>478</v>
      </c>
    </row>
    <row r="467" s="2" customFormat="1">
      <c r="A467" s="40"/>
      <c r="B467" s="41"/>
      <c r="C467" s="42"/>
      <c r="D467" s="219" t="s">
        <v>131</v>
      </c>
      <c r="E467" s="42"/>
      <c r="F467" s="220" t="s">
        <v>479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131</v>
      </c>
      <c r="AU467" s="19" t="s">
        <v>82</v>
      </c>
    </row>
    <row r="468" s="2" customFormat="1">
      <c r="A468" s="40"/>
      <c r="B468" s="41"/>
      <c r="C468" s="42"/>
      <c r="D468" s="224" t="s">
        <v>133</v>
      </c>
      <c r="E468" s="42"/>
      <c r="F468" s="225" t="s">
        <v>480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133</v>
      </c>
      <c r="AU468" s="19" t="s">
        <v>82</v>
      </c>
    </row>
    <row r="469" s="13" customFormat="1">
      <c r="A469" s="13"/>
      <c r="B469" s="226"/>
      <c r="C469" s="227"/>
      <c r="D469" s="219" t="s">
        <v>135</v>
      </c>
      <c r="E469" s="228" t="s">
        <v>19</v>
      </c>
      <c r="F469" s="229" t="s">
        <v>204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135</v>
      </c>
      <c r="AU469" s="235" t="s">
        <v>82</v>
      </c>
      <c r="AV469" s="13" t="s">
        <v>80</v>
      </c>
      <c r="AW469" s="13" t="s">
        <v>33</v>
      </c>
      <c r="AX469" s="13" t="s">
        <v>72</v>
      </c>
      <c r="AY469" s="235" t="s">
        <v>121</v>
      </c>
    </row>
    <row r="470" s="14" customFormat="1">
      <c r="A470" s="14"/>
      <c r="B470" s="236"/>
      <c r="C470" s="237"/>
      <c r="D470" s="219" t="s">
        <v>135</v>
      </c>
      <c r="E470" s="238" t="s">
        <v>19</v>
      </c>
      <c r="F470" s="239" t="s">
        <v>481</v>
      </c>
      <c r="G470" s="237"/>
      <c r="H470" s="240">
        <v>768.96699999999998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135</v>
      </c>
      <c r="AU470" s="246" t="s">
        <v>82</v>
      </c>
      <c r="AV470" s="14" t="s">
        <v>82</v>
      </c>
      <c r="AW470" s="14" t="s">
        <v>33</v>
      </c>
      <c r="AX470" s="14" t="s">
        <v>72</v>
      </c>
      <c r="AY470" s="246" t="s">
        <v>121</v>
      </c>
    </row>
    <row r="471" s="15" customFormat="1">
      <c r="A471" s="15"/>
      <c r="B471" s="247"/>
      <c r="C471" s="248"/>
      <c r="D471" s="219" t="s">
        <v>135</v>
      </c>
      <c r="E471" s="249" t="s">
        <v>19</v>
      </c>
      <c r="F471" s="250" t="s">
        <v>141</v>
      </c>
      <c r="G471" s="248"/>
      <c r="H471" s="251">
        <v>768.96699999999998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135</v>
      </c>
      <c r="AU471" s="257" t="s">
        <v>82</v>
      </c>
      <c r="AV471" s="15" t="s">
        <v>129</v>
      </c>
      <c r="AW471" s="15" t="s">
        <v>33</v>
      </c>
      <c r="AX471" s="15" t="s">
        <v>80</v>
      </c>
      <c r="AY471" s="257" t="s">
        <v>121</v>
      </c>
    </row>
    <row r="472" s="2" customFormat="1" ht="37.8" customHeight="1">
      <c r="A472" s="40"/>
      <c r="B472" s="41"/>
      <c r="C472" s="206" t="s">
        <v>482</v>
      </c>
      <c r="D472" s="206" t="s">
        <v>124</v>
      </c>
      <c r="E472" s="207" t="s">
        <v>483</v>
      </c>
      <c r="F472" s="208" t="s">
        <v>484</v>
      </c>
      <c r="G472" s="209" t="s">
        <v>127</v>
      </c>
      <c r="H472" s="210">
        <v>71.463999999999999</v>
      </c>
      <c r="I472" s="211"/>
      <c r="J472" s="212">
        <f>ROUND(I472*H472,2)</f>
        <v>0</v>
      </c>
      <c r="K472" s="208" t="s">
        <v>128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0.029000000000000001</v>
      </c>
      <c r="T472" s="216">
        <f>S472*H472</f>
        <v>2.0724559999999999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129</v>
      </c>
      <c r="AT472" s="217" t="s">
        <v>124</v>
      </c>
      <c r="AU472" s="217" t="s">
        <v>82</v>
      </c>
      <c r="AY472" s="19" t="s">
        <v>121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129</v>
      </c>
      <c r="BM472" s="217" t="s">
        <v>485</v>
      </c>
    </row>
    <row r="473" s="2" customFormat="1">
      <c r="A473" s="40"/>
      <c r="B473" s="41"/>
      <c r="C473" s="42"/>
      <c r="D473" s="219" t="s">
        <v>131</v>
      </c>
      <c r="E473" s="42"/>
      <c r="F473" s="220" t="s">
        <v>486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131</v>
      </c>
      <c r="AU473" s="19" t="s">
        <v>82</v>
      </c>
    </row>
    <row r="474" s="2" customFormat="1">
      <c r="A474" s="40"/>
      <c r="B474" s="41"/>
      <c r="C474" s="42"/>
      <c r="D474" s="224" t="s">
        <v>133</v>
      </c>
      <c r="E474" s="42"/>
      <c r="F474" s="225" t="s">
        <v>487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133</v>
      </c>
      <c r="AU474" s="19" t="s">
        <v>82</v>
      </c>
    </row>
    <row r="475" s="13" customFormat="1">
      <c r="A475" s="13"/>
      <c r="B475" s="226"/>
      <c r="C475" s="227"/>
      <c r="D475" s="219" t="s">
        <v>135</v>
      </c>
      <c r="E475" s="228" t="s">
        <v>19</v>
      </c>
      <c r="F475" s="229" t="s">
        <v>488</v>
      </c>
      <c r="G475" s="227"/>
      <c r="H475" s="228" t="s">
        <v>19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135</v>
      </c>
      <c r="AU475" s="235" t="s">
        <v>82</v>
      </c>
      <c r="AV475" s="13" t="s">
        <v>80</v>
      </c>
      <c r="AW475" s="13" t="s">
        <v>33</v>
      </c>
      <c r="AX475" s="13" t="s">
        <v>72</v>
      </c>
      <c r="AY475" s="235" t="s">
        <v>121</v>
      </c>
    </row>
    <row r="476" s="14" customFormat="1">
      <c r="A476" s="14"/>
      <c r="B476" s="236"/>
      <c r="C476" s="237"/>
      <c r="D476" s="219" t="s">
        <v>135</v>
      </c>
      <c r="E476" s="238" t="s">
        <v>19</v>
      </c>
      <c r="F476" s="239" t="s">
        <v>246</v>
      </c>
      <c r="G476" s="237"/>
      <c r="H476" s="240">
        <v>22.111999999999998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135</v>
      </c>
      <c r="AU476" s="246" t="s">
        <v>82</v>
      </c>
      <c r="AV476" s="14" t="s">
        <v>82</v>
      </c>
      <c r="AW476" s="14" t="s">
        <v>33</v>
      </c>
      <c r="AX476" s="14" t="s">
        <v>72</v>
      </c>
      <c r="AY476" s="246" t="s">
        <v>121</v>
      </c>
    </row>
    <row r="477" s="14" customFormat="1">
      <c r="A477" s="14"/>
      <c r="B477" s="236"/>
      <c r="C477" s="237"/>
      <c r="D477" s="219" t="s">
        <v>135</v>
      </c>
      <c r="E477" s="238" t="s">
        <v>19</v>
      </c>
      <c r="F477" s="239" t="s">
        <v>247</v>
      </c>
      <c r="G477" s="237"/>
      <c r="H477" s="240">
        <v>49.351999999999997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135</v>
      </c>
      <c r="AU477" s="246" t="s">
        <v>82</v>
      </c>
      <c r="AV477" s="14" t="s">
        <v>82</v>
      </c>
      <c r="AW477" s="14" t="s">
        <v>33</v>
      </c>
      <c r="AX477" s="14" t="s">
        <v>72</v>
      </c>
      <c r="AY477" s="246" t="s">
        <v>121</v>
      </c>
    </row>
    <row r="478" s="15" customFormat="1">
      <c r="A478" s="15"/>
      <c r="B478" s="247"/>
      <c r="C478" s="248"/>
      <c r="D478" s="219" t="s">
        <v>135</v>
      </c>
      <c r="E478" s="249" t="s">
        <v>19</v>
      </c>
      <c r="F478" s="250" t="s">
        <v>141</v>
      </c>
      <c r="G478" s="248"/>
      <c r="H478" s="251">
        <v>71.463999999999999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7" t="s">
        <v>135</v>
      </c>
      <c r="AU478" s="257" t="s">
        <v>82</v>
      </c>
      <c r="AV478" s="15" t="s">
        <v>129</v>
      </c>
      <c r="AW478" s="15" t="s">
        <v>33</v>
      </c>
      <c r="AX478" s="15" t="s">
        <v>80</v>
      </c>
      <c r="AY478" s="257" t="s">
        <v>121</v>
      </c>
    </row>
    <row r="479" s="12" customFormat="1" ht="22.8" customHeight="1">
      <c r="A479" s="12"/>
      <c r="B479" s="190"/>
      <c r="C479" s="191"/>
      <c r="D479" s="192" t="s">
        <v>71</v>
      </c>
      <c r="E479" s="204" t="s">
        <v>489</v>
      </c>
      <c r="F479" s="204" t="s">
        <v>490</v>
      </c>
      <c r="G479" s="191"/>
      <c r="H479" s="191"/>
      <c r="I479" s="194"/>
      <c r="J479" s="205">
        <f>BK479</f>
        <v>0</v>
      </c>
      <c r="K479" s="191"/>
      <c r="L479" s="196"/>
      <c r="M479" s="197"/>
      <c r="N479" s="198"/>
      <c r="O479" s="198"/>
      <c r="P479" s="199">
        <f>SUM(P480:P492)</f>
        <v>0</v>
      </c>
      <c r="Q479" s="198"/>
      <c r="R479" s="199">
        <f>SUM(R480:R492)</f>
        <v>0</v>
      </c>
      <c r="S479" s="198"/>
      <c r="T479" s="200">
        <f>SUM(T480:T492)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1" t="s">
        <v>80</v>
      </c>
      <c r="AT479" s="202" t="s">
        <v>71</v>
      </c>
      <c r="AU479" s="202" t="s">
        <v>80</v>
      </c>
      <c r="AY479" s="201" t="s">
        <v>121</v>
      </c>
      <c r="BK479" s="203">
        <f>SUM(BK480:BK492)</f>
        <v>0</v>
      </c>
    </row>
    <row r="480" s="2" customFormat="1" ht="24.15" customHeight="1">
      <c r="A480" s="40"/>
      <c r="B480" s="41"/>
      <c r="C480" s="206" t="s">
        <v>491</v>
      </c>
      <c r="D480" s="206" t="s">
        <v>124</v>
      </c>
      <c r="E480" s="207" t="s">
        <v>492</v>
      </c>
      <c r="F480" s="208" t="s">
        <v>493</v>
      </c>
      <c r="G480" s="209" t="s">
        <v>494</v>
      </c>
      <c r="H480" s="210">
        <v>7.3380000000000001</v>
      </c>
      <c r="I480" s="211"/>
      <c r="J480" s="212">
        <f>ROUND(I480*H480,2)</f>
        <v>0</v>
      </c>
      <c r="K480" s="208" t="s">
        <v>128</v>
      </c>
      <c r="L480" s="46"/>
      <c r="M480" s="213" t="s">
        <v>19</v>
      </c>
      <c r="N480" s="214" t="s">
        <v>43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129</v>
      </c>
      <c r="AT480" s="217" t="s">
        <v>124</v>
      </c>
      <c r="AU480" s="217" t="s">
        <v>82</v>
      </c>
      <c r="AY480" s="19" t="s">
        <v>121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80</v>
      </c>
      <c r="BK480" s="218">
        <f>ROUND(I480*H480,2)</f>
        <v>0</v>
      </c>
      <c r="BL480" s="19" t="s">
        <v>129</v>
      </c>
      <c r="BM480" s="217" t="s">
        <v>495</v>
      </c>
    </row>
    <row r="481" s="2" customFormat="1">
      <c r="A481" s="40"/>
      <c r="B481" s="41"/>
      <c r="C481" s="42"/>
      <c r="D481" s="219" t="s">
        <v>131</v>
      </c>
      <c r="E481" s="42"/>
      <c r="F481" s="220" t="s">
        <v>496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131</v>
      </c>
      <c r="AU481" s="19" t="s">
        <v>82</v>
      </c>
    </row>
    <row r="482" s="2" customFormat="1">
      <c r="A482" s="40"/>
      <c r="B482" s="41"/>
      <c r="C482" s="42"/>
      <c r="D482" s="224" t="s">
        <v>133</v>
      </c>
      <c r="E482" s="42"/>
      <c r="F482" s="225" t="s">
        <v>497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133</v>
      </c>
      <c r="AU482" s="19" t="s">
        <v>82</v>
      </c>
    </row>
    <row r="483" s="2" customFormat="1" ht="24.15" customHeight="1">
      <c r="A483" s="40"/>
      <c r="B483" s="41"/>
      <c r="C483" s="206" t="s">
        <v>498</v>
      </c>
      <c r="D483" s="206" t="s">
        <v>124</v>
      </c>
      <c r="E483" s="207" t="s">
        <v>499</v>
      </c>
      <c r="F483" s="208" t="s">
        <v>500</v>
      </c>
      <c r="G483" s="209" t="s">
        <v>494</v>
      </c>
      <c r="H483" s="210">
        <v>7.3380000000000001</v>
      </c>
      <c r="I483" s="211"/>
      <c r="J483" s="212">
        <f>ROUND(I483*H483,2)</f>
        <v>0</v>
      </c>
      <c r="K483" s="208" t="s">
        <v>128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129</v>
      </c>
      <c r="AT483" s="217" t="s">
        <v>124</v>
      </c>
      <c r="AU483" s="217" t="s">
        <v>82</v>
      </c>
      <c r="AY483" s="19" t="s">
        <v>121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129</v>
      </c>
      <c r="BM483" s="217" t="s">
        <v>501</v>
      </c>
    </row>
    <row r="484" s="2" customFormat="1">
      <c r="A484" s="40"/>
      <c r="B484" s="41"/>
      <c r="C484" s="42"/>
      <c r="D484" s="219" t="s">
        <v>131</v>
      </c>
      <c r="E484" s="42"/>
      <c r="F484" s="220" t="s">
        <v>502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131</v>
      </c>
      <c r="AU484" s="19" t="s">
        <v>82</v>
      </c>
    </row>
    <row r="485" s="2" customFormat="1">
      <c r="A485" s="40"/>
      <c r="B485" s="41"/>
      <c r="C485" s="42"/>
      <c r="D485" s="224" t="s">
        <v>133</v>
      </c>
      <c r="E485" s="42"/>
      <c r="F485" s="225" t="s">
        <v>503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133</v>
      </c>
      <c r="AU485" s="19" t="s">
        <v>82</v>
      </c>
    </row>
    <row r="486" s="2" customFormat="1" ht="24.15" customHeight="1">
      <c r="A486" s="40"/>
      <c r="B486" s="41"/>
      <c r="C486" s="206" t="s">
        <v>504</v>
      </c>
      <c r="D486" s="206" t="s">
        <v>124</v>
      </c>
      <c r="E486" s="207" t="s">
        <v>505</v>
      </c>
      <c r="F486" s="208" t="s">
        <v>506</v>
      </c>
      <c r="G486" s="209" t="s">
        <v>494</v>
      </c>
      <c r="H486" s="210">
        <v>183.44999999999999</v>
      </c>
      <c r="I486" s="211"/>
      <c r="J486" s="212">
        <f>ROUND(I486*H486,2)</f>
        <v>0</v>
      </c>
      <c r="K486" s="208" t="s">
        <v>128</v>
      </c>
      <c r="L486" s="46"/>
      <c r="M486" s="213" t="s">
        <v>19</v>
      </c>
      <c r="N486" s="214" t="s">
        <v>43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129</v>
      </c>
      <c r="AT486" s="217" t="s">
        <v>124</v>
      </c>
      <c r="AU486" s="217" t="s">
        <v>82</v>
      </c>
      <c r="AY486" s="19" t="s">
        <v>121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80</v>
      </c>
      <c r="BK486" s="218">
        <f>ROUND(I486*H486,2)</f>
        <v>0</v>
      </c>
      <c r="BL486" s="19" t="s">
        <v>129</v>
      </c>
      <c r="BM486" s="217" t="s">
        <v>507</v>
      </c>
    </row>
    <row r="487" s="2" customFormat="1">
      <c r="A487" s="40"/>
      <c r="B487" s="41"/>
      <c r="C487" s="42"/>
      <c r="D487" s="219" t="s">
        <v>131</v>
      </c>
      <c r="E487" s="42"/>
      <c r="F487" s="220" t="s">
        <v>508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131</v>
      </c>
      <c r="AU487" s="19" t="s">
        <v>82</v>
      </c>
    </row>
    <row r="488" s="2" customFormat="1">
      <c r="A488" s="40"/>
      <c r="B488" s="41"/>
      <c r="C488" s="42"/>
      <c r="D488" s="224" t="s">
        <v>133</v>
      </c>
      <c r="E488" s="42"/>
      <c r="F488" s="225" t="s">
        <v>509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133</v>
      </c>
      <c r="AU488" s="19" t="s">
        <v>82</v>
      </c>
    </row>
    <row r="489" s="14" customFormat="1">
      <c r="A489" s="14"/>
      <c r="B489" s="236"/>
      <c r="C489" s="237"/>
      <c r="D489" s="219" t="s">
        <v>135</v>
      </c>
      <c r="E489" s="238" t="s">
        <v>19</v>
      </c>
      <c r="F489" s="239" t="s">
        <v>510</v>
      </c>
      <c r="G489" s="237"/>
      <c r="H489" s="240">
        <v>183.44999999999999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135</v>
      </c>
      <c r="AU489" s="246" t="s">
        <v>82</v>
      </c>
      <c r="AV489" s="14" t="s">
        <v>82</v>
      </c>
      <c r="AW489" s="14" t="s">
        <v>33</v>
      </c>
      <c r="AX489" s="14" t="s">
        <v>80</v>
      </c>
      <c r="AY489" s="246" t="s">
        <v>121</v>
      </c>
    </row>
    <row r="490" s="2" customFormat="1" ht="33" customHeight="1">
      <c r="A490" s="40"/>
      <c r="B490" s="41"/>
      <c r="C490" s="206" t="s">
        <v>511</v>
      </c>
      <c r="D490" s="206" t="s">
        <v>124</v>
      </c>
      <c r="E490" s="207" t="s">
        <v>512</v>
      </c>
      <c r="F490" s="208" t="s">
        <v>513</v>
      </c>
      <c r="G490" s="209" t="s">
        <v>494</v>
      </c>
      <c r="H490" s="210">
        <v>7.3380000000000001</v>
      </c>
      <c r="I490" s="211"/>
      <c r="J490" s="212">
        <f>ROUND(I490*H490,2)</f>
        <v>0</v>
      </c>
      <c r="K490" s="208" t="s">
        <v>128</v>
      </c>
      <c r="L490" s="46"/>
      <c r="M490" s="213" t="s">
        <v>19</v>
      </c>
      <c r="N490" s="214" t="s">
        <v>43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129</v>
      </c>
      <c r="AT490" s="217" t="s">
        <v>124</v>
      </c>
      <c r="AU490" s="217" t="s">
        <v>82</v>
      </c>
      <c r="AY490" s="19" t="s">
        <v>121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80</v>
      </c>
      <c r="BK490" s="218">
        <f>ROUND(I490*H490,2)</f>
        <v>0</v>
      </c>
      <c r="BL490" s="19" t="s">
        <v>129</v>
      </c>
      <c r="BM490" s="217" t="s">
        <v>514</v>
      </c>
    </row>
    <row r="491" s="2" customFormat="1">
      <c r="A491" s="40"/>
      <c r="B491" s="41"/>
      <c r="C491" s="42"/>
      <c r="D491" s="219" t="s">
        <v>131</v>
      </c>
      <c r="E491" s="42"/>
      <c r="F491" s="220" t="s">
        <v>515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131</v>
      </c>
      <c r="AU491" s="19" t="s">
        <v>82</v>
      </c>
    </row>
    <row r="492" s="2" customFormat="1">
      <c r="A492" s="40"/>
      <c r="B492" s="41"/>
      <c r="C492" s="42"/>
      <c r="D492" s="224" t="s">
        <v>133</v>
      </c>
      <c r="E492" s="42"/>
      <c r="F492" s="225" t="s">
        <v>516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133</v>
      </c>
      <c r="AU492" s="19" t="s">
        <v>82</v>
      </c>
    </row>
    <row r="493" s="12" customFormat="1" ht="22.8" customHeight="1">
      <c r="A493" s="12"/>
      <c r="B493" s="190"/>
      <c r="C493" s="191"/>
      <c r="D493" s="192" t="s">
        <v>71</v>
      </c>
      <c r="E493" s="204" t="s">
        <v>517</v>
      </c>
      <c r="F493" s="204" t="s">
        <v>518</v>
      </c>
      <c r="G493" s="191"/>
      <c r="H493" s="191"/>
      <c r="I493" s="194"/>
      <c r="J493" s="205">
        <f>BK493</f>
        <v>0</v>
      </c>
      <c r="K493" s="191"/>
      <c r="L493" s="196"/>
      <c r="M493" s="197"/>
      <c r="N493" s="198"/>
      <c r="O493" s="198"/>
      <c r="P493" s="199">
        <f>SUM(P494:P496)</f>
        <v>0</v>
      </c>
      <c r="Q493" s="198"/>
      <c r="R493" s="199">
        <f>SUM(R494:R496)</f>
        <v>0</v>
      </c>
      <c r="S493" s="198"/>
      <c r="T493" s="200">
        <f>SUM(T494:T496)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1" t="s">
        <v>80</v>
      </c>
      <c r="AT493" s="202" t="s">
        <v>71</v>
      </c>
      <c r="AU493" s="202" t="s">
        <v>80</v>
      </c>
      <c r="AY493" s="201" t="s">
        <v>121</v>
      </c>
      <c r="BK493" s="203">
        <f>SUM(BK494:BK496)</f>
        <v>0</v>
      </c>
    </row>
    <row r="494" s="2" customFormat="1" ht="21.75" customHeight="1">
      <c r="A494" s="40"/>
      <c r="B494" s="41"/>
      <c r="C494" s="206" t="s">
        <v>519</v>
      </c>
      <c r="D494" s="206" t="s">
        <v>124</v>
      </c>
      <c r="E494" s="207" t="s">
        <v>520</v>
      </c>
      <c r="F494" s="208" t="s">
        <v>521</v>
      </c>
      <c r="G494" s="209" t="s">
        <v>494</v>
      </c>
      <c r="H494" s="210">
        <v>19.806999999999999</v>
      </c>
      <c r="I494" s="211"/>
      <c r="J494" s="212">
        <f>ROUND(I494*H494,2)</f>
        <v>0</v>
      </c>
      <c r="K494" s="208" t="s">
        <v>128</v>
      </c>
      <c r="L494" s="46"/>
      <c r="M494" s="213" t="s">
        <v>19</v>
      </c>
      <c r="N494" s="214" t="s">
        <v>43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129</v>
      </c>
      <c r="AT494" s="217" t="s">
        <v>124</v>
      </c>
      <c r="AU494" s="217" t="s">
        <v>82</v>
      </c>
      <c r="AY494" s="19" t="s">
        <v>121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80</v>
      </c>
      <c r="BK494" s="218">
        <f>ROUND(I494*H494,2)</f>
        <v>0</v>
      </c>
      <c r="BL494" s="19" t="s">
        <v>129</v>
      </c>
      <c r="BM494" s="217" t="s">
        <v>522</v>
      </c>
    </row>
    <row r="495" s="2" customFormat="1">
      <c r="A495" s="40"/>
      <c r="B495" s="41"/>
      <c r="C495" s="42"/>
      <c r="D495" s="219" t="s">
        <v>131</v>
      </c>
      <c r="E495" s="42"/>
      <c r="F495" s="220" t="s">
        <v>523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131</v>
      </c>
      <c r="AU495" s="19" t="s">
        <v>82</v>
      </c>
    </row>
    <row r="496" s="2" customFormat="1">
      <c r="A496" s="40"/>
      <c r="B496" s="41"/>
      <c r="C496" s="42"/>
      <c r="D496" s="224" t="s">
        <v>133</v>
      </c>
      <c r="E496" s="42"/>
      <c r="F496" s="225" t="s">
        <v>524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133</v>
      </c>
      <c r="AU496" s="19" t="s">
        <v>82</v>
      </c>
    </row>
    <row r="497" s="12" customFormat="1" ht="25.92" customHeight="1">
      <c r="A497" s="12"/>
      <c r="B497" s="190"/>
      <c r="C497" s="191"/>
      <c r="D497" s="192" t="s">
        <v>71</v>
      </c>
      <c r="E497" s="193" t="s">
        <v>525</v>
      </c>
      <c r="F497" s="193" t="s">
        <v>526</v>
      </c>
      <c r="G497" s="191"/>
      <c r="H497" s="191"/>
      <c r="I497" s="194"/>
      <c r="J497" s="195">
        <f>BK497</f>
        <v>0</v>
      </c>
      <c r="K497" s="191"/>
      <c r="L497" s="196"/>
      <c r="M497" s="197"/>
      <c r="N497" s="198"/>
      <c r="O497" s="198"/>
      <c r="P497" s="199">
        <f>P498+P516+P573+P580+P659+P675+P709</f>
        <v>0</v>
      </c>
      <c r="Q497" s="198"/>
      <c r="R497" s="199">
        <f>R498+R516+R573+R580+R659+R675+R709</f>
        <v>0.25211340000000004</v>
      </c>
      <c r="S497" s="198"/>
      <c r="T497" s="200">
        <f>T498+T516+T573+T580+T659+T675+T709</f>
        <v>1.4209152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1" t="s">
        <v>82</v>
      </c>
      <c r="AT497" s="202" t="s">
        <v>71</v>
      </c>
      <c r="AU497" s="202" t="s">
        <v>72</v>
      </c>
      <c r="AY497" s="201" t="s">
        <v>121</v>
      </c>
      <c r="BK497" s="203">
        <f>BK498+BK516+BK573+BK580+BK659+BK675+BK709</f>
        <v>0</v>
      </c>
    </row>
    <row r="498" s="12" customFormat="1" ht="22.8" customHeight="1">
      <c r="A498" s="12"/>
      <c r="B498" s="190"/>
      <c r="C498" s="191"/>
      <c r="D498" s="192" t="s">
        <v>71</v>
      </c>
      <c r="E498" s="204" t="s">
        <v>527</v>
      </c>
      <c r="F498" s="204" t="s">
        <v>528</v>
      </c>
      <c r="G498" s="191"/>
      <c r="H498" s="191"/>
      <c r="I498" s="194"/>
      <c r="J498" s="205">
        <f>BK498</f>
        <v>0</v>
      </c>
      <c r="K498" s="191"/>
      <c r="L498" s="196"/>
      <c r="M498" s="197"/>
      <c r="N498" s="198"/>
      <c r="O498" s="198"/>
      <c r="P498" s="199">
        <f>SUM(P499:P515)</f>
        <v>0</v>
      </c>
      <c r="Q498" s="198"/>
      <c r="R498" s="199">
        <f>SUM(R499:R515)</f>
        <v>0.011984</v>
      </c>
      <c r="S498" s="198"/>
      <c r="T498" s="200">
        <f>SUM(T499:T515)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1" t="s">
        <v>82</v>
      </c>
      <c r="AT498" s="202" t="s">
        <v>71</v>
      </c>
      <c r="AU498" s="202" t="s">
        <v>80</v>
      </c>
      <c r="AY498" s="201" t="s">
        <v>121</v>
      </c>
      <c r="BK498" s="203">
        <f>SUM(BK499:BK515)</f>
        <v>0</v>
      </c>
    </row>
    <row r="499" s="2" customFormat="1" ht="33" customHeight="1">
      <c r="A499" s="40"/>
      <c r="B499" s="41"/>
      <c r="C499" s="206" t="s">
        <v>529</v>
      </c>
      <c r="D499" s="206" t="s">
        <v>124</v>
      </c>
      <c r="E499" s="207" t="s">
        <v>530</v>
      </c>
      <c r="F499" s="208" t="s">
        <v>531</v>
      </c>
      <c r="G499" s="209" t="s">
        <v>127</v>
      </c>
      <c r="H499" s="210">
        <v>4</v>
      </c>
      <c r="I499" s="211"/>
      <c r="J499" s="212">
        <f>ROUND(I499*H499,2)</f>
        <v>0</v>
      </c>
      <c r="K499" s="208" t="s">
        <v>128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0.00116</v>
      </c>
      <c r="R499" s="215">
        <f>Q499*H499</f>
        <v>0.00464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188</v>
      </c>
      <c r="AT499" s="217" t="s">
        <v>124</v>
      </c>
      <c r="AU499" s="217" t="s">
        <v>82</v>
      </c>
      <c r="AY499" s="19" t="s">
        <v>121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188</v>
      </c>
      <c r="BM499" s="217" t="s">
        <v>532</v>
      </c>
    </row>
    <row r="500" s="2" customFormat="1">
      <c r="A500" s="40"/>
      <c r="B500" s="41"/>
      <c r="C500" s="42"/>
      <c r="D500" s="219" t="s">
        <v>131</v>
      </c>
      <c r="E500" s="42"/>
      <c r="F500" s="220" t="s">
        <v>533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131</v>
      </c>
      <c r="AU500" s="19" t="s">
        <v>82</v>
      </c>
    </row>
    <row r="501" s="2" customFormat="1">
      <c r="A501" s="40"/>
      <c r="B501" s="41"/>
      <c r="C501" s="42"/>
      <c r="D501" s="224" t="s">
        <v>133</v>
      </c>
      <c r="E501" s="42"/>
      <c r="F501" s="225" t="s">
        <v>534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133</v>
      </c>
      <c r="AU501" s="19" t="s">
        <v>82</v>
      </c>
    </row>
    <row r="502" s="13" customFormat="1">
      <c r="A502" s="13"/>
      <c r="B502" s="226"/>
      <c r="C502" s="227"/>
      <c r="D502" s="219" t="s">
        <v>135</v>
      </c>
      <c r="E502" s="228" t="s">
        <v>19</v>
      </c>
      <c r="F502" s="229" t="s">
        <v>159</v>
      </c>
      <c r="G502" s="227"/>
      <c r="H502" s="228" t="s">
        <v>19</v>
      </c>
      <c r="I502" s="230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135</v>
      </c>
      <c r="AU502" s="235" t="s">
        <v>82</v>
      </c>
      <c r="AV502" s="13" t="s">
        <v>80</v>
      </c>
      <c r="AW502" s="13" t="s">
        <v>33</v>
      </c>
      <c r="AX502" s="13" t="s">
        <v>72</v>
      </c>
      <c r="AY502" s="235" t="s">
        <v>121</v>
      </c>
    </row>
    <row r="503" s="14" customFormat="1">
      <c r="A503" s="14"/>
      <c r="B503" s="236"/>
      <c r="C503" s="237"/>
      <c r="D503" s="219" t="s">
        <v>135</v>
      </c>
      <c r="E503" s="238" t="s">
        <v>19</v>
      </c>
      <c r="F503" s="239" t="s">
        <v>139</v>
      </c>
      <c r="G503" s="237"/>
      <c r="H503" s="240">
        <v>2.5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135</v>
      </c>
      <c r="AU503" s="246" t="s">
        <v>82</v>
      </c>
      <c r="AV503" s="14" t="s">
        <v>82</v>
      </c>
      <c r="AW503" s="14" t="s">
        <v>33</v>
      </c>
      <c r="AX503" s="14" t="s">
        <v>72</v>
      </c>
      <c r="AY503" s="246" t="s">
        <v>121</v>
      </c>
    </row>
    <row r="504" s="14" customFormat="1">
      <c r="A504" s="14"/>
      <c r="B504" s="236"/>
      <c r="C504" s="237"/>
      <c r="D504" s="219" t="s">
        <v>135</v>
      </c>
      <c r="E504" s="238" t="s">
        <v>19</v>
      </c>
      <c r="F504" s="239" t="s">
        <v>140</v>
      </c>
      <c r="G504" s="237"/>
      <c r="H504" s="240">
        <v>1.5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135</v>
      </c>
      <c r="AU504" s="246" t="s">
        <v>82</v>
      </c>
      <c r="AV504" s="14" t="s">
        <v>82</v>
      </c>
      <c r="AW504" s="14" t="s">
        <v>33</v>
      </c>
      <c r="AX504" s="14" t="s">
        <v>72</v>
      </c>
      <c r="AY504" s="246" t="s">
        <v>121</v>
      </c>
    </row>
    <row r="505" s="15" customFormat="1">
      <c r="A505" s="15"/>
      <c r="B505" s="247"/>
      <c r="C505" s="248"/>
      <c r="D505" s="219" t="s">
        <v>135</v>
      </c>
      <c r="E505" s="249" t="s">
        <v>19</v>
      </c>
      <c r="F505" s="250" t="s">
        <v>141</v>
      </c>
      <c r="G505" s="248"/>
      <c r="H505" s="251">
        <v>4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7" t="s">
        <v>135</v>
      </c>
      <c r="AU505" s="257" t="s">
        <v>82</v>
      </c>
      <c r="AV505" s="15" t="s">
        <v>129</v>
      </c>
      <c r="AW505" s="15" t="s">
        <v>33</v>
      </c>
      <c r="AX505" s="15" t="s">
        <v>80</v>
      </c>
      <c r="AY505" s="257" t="s">
        <v>121</v>
      </c>
    </row>
    <row r="506" s="2" customFormat="1" ht="24.15" customHeight="1">
      <c r="A506" s="40"/>
      <c r="B506" s="41"/>
      <c r="C506" s="258" t="s">
        <v>535</v>
      </c>
      <c r="D506" s="258" t="s">
        <v>161</v>
      </c>
      <c r="E506" s="259" t="s">
        <v>185</v>
      </c>
      <c r="F506" s="260" t="s">
        <v>186</v>
      </c>
      <c r="G506" s="261" t="s">
        <v>127</v>
      </c>
      <c r="H506" s="262">
        <v>4.0800000000000001</v>
      </c>
      <c r="I506" s="263"/>
      <c r="J506" s="264">
        <f>ROUND(I506*H506,2)</f>
        <v>0</v>
      </c>
      <c r="K506" s="260" t="s">
        <v>128</v>
      </c>
      <c r="L506" s="265"/>
      <c r="M506" s="266" t="s">
        <v>19</v>
      </c>
      <c r="N506" s="267" t="s">
        <v>43</v>
      </c>
      <c r="O506" s="86"/>
      <c r="P506" s="215">
        <f>O506*H506</f>
        <v>0</v>
      </c>
      <c r="Q506" s="215">
        <v>0.0018</v>
      </c>
      <c r="R506" s="215">
        <f>Q506*H506</f>
        <v>0.0073439999999999998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187</v>
      </c>
      <c r="AT506" s="217" t="s">
        <v>161</v>
      </c>
      <c r="AU506" s="217" t="s">
        <v>82</v>
      </c>
      <c r="AY506" s="19" t="s">
        <v>121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188</v>
      </c>
      <c r="BM506" s="217" t="s">
        <v>536</v>
      </c>
    </row>
    <row r="507" s="2" customFormat="1">
      <c r="A507" s="40"/>
      <c r="B507" s="41"/>
      <c r="C507" s="42"/>
      <c r="D507" s="219" t="s">
        <v>131</v>
      </c>
      <c r="E507" s="42"/>
      <c r="F507" s="220" t="s">
        <v>186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131</v>
      </c>
      <c r="AU507" s="19" t="s">
        <v>82</v>
      </c>
    </row>
    <row r="508" s="14" customFormat="1">
      <c r="A508" s="14"/>
      <c r="B508" s="236"/>
      <c r="C508" s="237"/>
      <c r="D508" s="219" t="s">
        <v>135</v>
      </c>
      <c r="E508" s="238" t="s">
        <v>19</v>
      </c>
      <c r="F508" s="239" t="s">
        <v>129</v>
      </c>
      <c r="G508" s="237"/>
      <c r="H508" s="240">
        <v>4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135</v>
      </c>
      <c r="AU508" s="246" t="s">
        <v>82</v>
      </c>
      <c r="AV508" s="14" t="s">
        <v>82</v>
      </c>
      <c r="AW508" s="14" t="s">
        <v>33</v>
      </c>
      <c r="AX508" s="14" t="s">
        <v>80</v>
      </c>
      <c r="AY508" s="246" t="s">
        <v>121</v>
      </c>
    </row>
    <row r="509" s="14" customFormat="1">
      <c r="A509" s="14"/>
      <c r="B509" s="236"/>
      <c r="C509" s="237"/>
      <c r="D509" s="219" t="s">
        <v>135</v>
      </c>
      <c r="E509" s="237"/>
      <c r="F509" s="239" t="s">
        <v>537</v>
      </c>
      <c r="G509" s="237"/>
      <c r="H509" s="240">
        <v>4.0800000000000001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135</v>
      </c>
      <c r="AU509" s="246" t="s">
        <v>82</v>
      </c>
      <c r="AV509" s="14" t="s">
        <v>82</v>
      </c>
      <c r="AW509" s="14" t="s">
        <v>4</v>
      </c>
      <c r="AX509" s="14" t="s">
        <v>80</v>
      </c>
      <c r="AY509" s="246" t="s">
        <v>121</v>
      </c>
    </row>
    <row r="510" s="2" customFormat="1" ht="24.15" customHeight="1">
      <c r="A510" s="40"/>
      <c r="B510" s="41"/>
      <c r="C510" s="206" t="s">
        <v>538</v>
      </c>
      <c r="D510" s="206" t="s">
        <v>124</v>
      </c>
      <c r="E510" s="207" t="s">
        <v>539</v>
      </c>
      <c r="F510" s="208" t="s">
        <v>540</v>
      </c>
      <c r="G510" s="209" t="s">
        <v>494</v>
      </c>
      <c r="H510" s="210">
        <v>0.012</v>
      </c>
      <c r="I510" s="211"/>
      <c r="J510" s="212">
        <f>ROUND(I510*H510,2)</f>
        <v>0</v>
      </c>
      <c r="K510" s="208" t="s">
        <v>128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188</v>
      </c>
      <c r="AT510" s="217" t="s">
        <v>124</v>
      </c>
      <c r="AU510" s="217" t="s">
        <v>82</v>
      </c>
      <c r="AY510" s="19" t="s">
        <v>121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188</v>
      </c>
      <c r="BM510" s="217" t="s">
        <v>541</v>
      </c>
    </row>
    <row r="511" s="2" customFormat="1">
      <c r="A511" s="40"/>
      <c r="B511" s="41"/>
      <c r="C511" s="42"/>
      <c r="D511" s="219" t="s">
        <v>131</v>
      </c>
      <c r="E511" s="42"/>
      <c r="F511" s="220" t="s">
        <v>542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131</v>
      </c>
      <c r="AU511" s="19" t="s">
        <v>82</v>
      </c>
    </row>
    <row r="512" s="2" customFormat="1">
      <c r="A512" s="40"/>
      <c r="B512" s="41"/>
      <c r="C512" s="42"/>
      <c r="D512" s="224" t="s">
        <v>133</v>
      </c>
      <c r="E512" s="42"/>
      <c r="F512" s="225" t="s">
        <v>543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133</v>
      </c>
      <c r="AU512" s="19" t="s">
        <v>82</v>
      </c>
    </row>
    <row r="513" s="2" customFormat="1" ht="24.15" customHeight="1">
      <c r="A513" s="40"/>
      <c r="B513" s="41"/>
      <c r="C513" s="206" t="s">
        <v>544</v>
      </c>
      <c r="D513" s="206" t="s">
        <v>124</v>
      </c>
      <c r="E513" s="207" t="s">
        <v>545</v>
      </c>
      <c r="F513" s="208" t="s">
        <v>546</v>
      </c>
      <c r="G513" s="209" t="s">
        <v>494</v>
      </c>
      <c r="H513" s="210">
        <v>0.012</v>
      </c>
      <c r="I513" s="211"/>
      <c r="J513" s="212">
        <f>ROUND(I513*H513,2)</f>
        <v>0</v>
      </c>
      <c r="K513" s="208" t="s">
        <v>128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188</v>
      </c>
      <c r="AT513" s="217" t="s">
        <v>124</v>
      </c>
      <c r="AU513" s="217" t="s">
        <v>82</v>
      </c>
      <c r="AY513" s="19" t="s">
        <v>121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188</v>
      </c>
      <c r="BM513" s="217" t="s">
        <v>547</v>
      </c>
    </row>
    <row r="514" s="2" customFormat="1">
      <c r="A514" s="40"/>
      <c r="B514" s="41"/>
      <c r="C514" s="42"/>
      <c r="D514" s="219" t="s">
        <v>131</v>
      </c>
      <c r="E514" s="42"/>
      <c r="F514" s="220" t="s">
        <v>548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131</v>
      </c>
      <c r="AU514" s="19" t="s">
        <v>82</v>
      </c>
    </row>
    <row r="515" s="2" customFormat="1">
      <c r="A515" s="40"/>
      <c r="B515" s="41"/>
      <c r="C515" s="42"/>
      <c r="D515" s="224" t="s">
        <v>133</v>
      </c>
      <c r="E515" s="42"/>
      <c r="F515" s="225" t="s">
        <v>549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133</v>
      </c>
      <c r="AU515" s="19" t="s">
        <v>82</v>
      </c>
    </row>
    <row r="516" s="12" customFormat="1" ht="22.8" customHeight="1">
      <c r="A516" s="12"/>
      <c r="B516" s="190"/>
      <c r="C516" s="191"/>
      <c r="D516" s="192" t="s">
        <v>71</v>
      </c>
      <c r="E516" s="204" t="s">
        <v>550</v>
      </c>
      <c r="F516" s="204" t="s">
        <v>551</v>
      </c>
      <c r="G516" s="191"/>
      <c r="H516" s="191"/>
      <c r="I516" s="194"/>
      <c r="J516" s="205">
        <f>BK516</f>
        <v>0</v>
      </c>
      <c r="K516" s="191"/>
      <c r="L516" s="196"/>
      <c r="M516" s="197"/>
      <c r="N516" s="198"/>
      <c r="O516" s="198"/>
      <c r="P516" s="199">
        <f>SUM(P517:P572)</f>
        <v>0</v>
      </c>
      <c r="Q516" s="198"/>
      <c r="R516" s="199">
        <f>SUM(R517:R572)</f>
        <v>0.049669999999999999</v>
      </c>
      <c r="S516" s="198"/>
      <c r="T516" s="200">
        <f>SUM(T517:T572)</f>
        <v>0.045920000000000002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1" t="s">
        <v>82</v>
      </c>
      <c r="AT516" s="202" t="s">
        <v>71</v>
      </c>
      <c r="AU516" s="202" t="s">
        <v>80</v>
      </c>
      <c r="AY516" s="201" t="s">
        <v>121</v>
      </c>
      <c r="BK516" s="203">
        <f>SUM(BK517:BK572)</f>
        <v>0</v>
      </c>
    </row>
    <row r="517" s="2" customFormat="1" ht="24.15" customHeight="1">
      <c r="A517" s="40"/>
      <c r="B517" s="41"/>
      <c r="C517" s="206" t="s">
        <v>552</v>
      </c>
      <c r="D517" s="206" t="s">
        <v>124</v>
      </c>
      <c r="E517" s="207" t="s">
        <v>553</v>
      </c>
      <c r="F517" s="208" t="s">
        <v>554</v>
      </c>
      <c r="G517" s="209" t="s">
        <v>555</v>
      </c>
      <c r="H517" s="210">
        <v>5</v>
      </c>
      <c r="I517" s="211"/>
      <c r="J517" s="212">
        <f>ROUND(I517*H517,2)</f>
        <v>0</v>
      </c>
      <c r="K517" s="208" t="s">
        <v>412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188</v>
      </c>
      <c r="AT517" s="217" t="s">
        <v>124</v>
      </c>
      <c r="AU517" s="217" t="s">
        <v>82</v>
      </c>
      <c r="AY517" s="19" t="s">
        <v>121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188</v>
      </c>
      <c r="BM517" s="217" t="s">
        <v>556</v>
      </c>
    </row>
    <row r="518" s="2" customFormat="1">
      <c r="A518" s="40"/>
      <c r="B518" s="41"/>
      <c r="C518" s="42"/>
      <c r="D518" s="219" t="s">
        <v>131</v>
      </c>
      <c r="E518" s="42"/>
      <c r="F518" s="220" t="s">
        <v>557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131</v>
      </c>
      <c r="AU518" s="19" t="s">
        <v>82</v>
      </c>
    </row>
    <row r="519" s="2" customFormat="1" ht="37.8" customHeight="1">
      <c r="A519" s="40"/>
      <c r="B519" s="41"/>
      <c r="C519" s="206" t="s">
        <v>558</v>
      </c>
      <c r="D519" s="206" t="s">
        <v>124</v>
      </c>
      <c r="E519" s="207" t="s">
        <v>559</v>
      </c>
      <c r="F519" s="208" t="s">
        <v>560</v>
      </c>
      <c r="G519" s="209" t="s">
        <v>555</v>
      </c>
      <c r="H519" s="210">
        <v>5</v>
      </c>
      <c r="I519" s="211"/>
      <c r="J519" s="212">
        <f>ROUND(I519*H519,2)</f>
        <v>0</v>
      </c>
      <c r="K519" s="208" t="s">
        <v>128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188</v>
      </c>
      <c r="AT519" s="217" t="s">
        <v>124</v>
      </c>
      <c r="AU519" s="217" t="s">
        <v>82</v>
      </c>
      <c r="AY519" s="19" t="s">
        <v>121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188</v>
      </c>
      <c r="BM519" s="217" t="s">
        <v>561</v>
      </c>
    </row>
    <row r="520" s="2" customFormat="1">
      <c r="A520" s="40"/>
      <c r="B520" s="41"/>
      <c r="C520" s="42"/>
      <c r="D520" s="219" t="s">
        <v>131</v>
      </c>
      <c r="E520" s="42"/>
      <c r="F520" s="220" t="s">
        <v>562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131</v>
      </c>
      <c r="AU520" s="19" t="s">
        <v>82</v>
      </c>
    </row>
    <row r="521" s="2" customFormat="1">
      <c r="A521" s="40"/>
      <c r="B521" s="41"/>
      <c r="C521" s="42"/>
      <c r="D521" s="224" t="s">
        <v>133</v>
      </c>
      <c r="E521" s="42"/>
      <c r="F521" s="225" t="s">
        <v>563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133</v>
      </c>
      <c r="AU521" s="19" t="s">
        <v>82</v>
      </c>
    </row>
    <row r="522" s="2" customFormat="1" ht="24.15" customHeight="1">
      <c r="A522" s="40"/>
      <c r="B522" s="41"/>
      <c r="C522" s="206" t="s">
        <v>564</v>
      </c>
      <c r="D522" s="206" t="s">
        <v>124</v>
      </c>
      <c r="E522" s="207" t="s">
        <v>565</v>
      </c>
      <c r="F522" s="208" t="s">
        <v>566</v>
      </c>
      <c r="G522" s="209" t="s">
        <v>298</v>
      </c>
      <c r="H522" s="210">
        <v>60</v>
      </c>
      <c r="I522" s="211"/>
      <c r="J522" s="212">
        <f>ROUND(I522*H522,2)</f>
        <v>0</v>
      </c>
      <c r="K522" s="208" t="s">
        <v>128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188</v>
      </c>
      <c r="AT522" s="217" t="s">
        <v>124</v>
      </c>
      <c r="AU522" s="217" t="s">
        <v>82</v>
      </c>
      <c r="AY522" s="19" t="s">
        <v>121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80</v>
      </c>
      <c r="BK522" s="218">
        <f>ROUND(I522*H522,2)</f>
        <v>0</v>
      </c>
      <c r="BL522" s="19" t="s">
        <v>188</v>
      </c>
      <c r="BM522" s="217" t="s">
        <v>567</v>
      </c>
    </row>
    <row r="523" s="2" customFormat="1">
      <c r="A523" s="40"/>
      <c r="B523" s="41"/>
      <c r="C523" s="42"/>
      <c r="D523" s="219" t="s">
        <v>131</v>
      </c>
      <c r="E523" s="42"/>
      <c r="F523" s="220" t="s">
        <v>568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131</v>
      </c>
      <c r="AU523" s="19" t="s">
        <v>82</v>
      </c>
    </row>
    <row r="524" s="2" customFormat="1">
      <c r="A524" s="40"/>
      <c r="B524" s="41"/>
      <c r="C524" s="42"/>
      <c r="D524" s="224" t="s">
        <v>133</v>
      </c>
      <c r="E524" s="42"/>
      <c r="F524" s="225" t="s">
        <v>569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133</v>
      </c>
      <c r="AU524" s="19" t="s">
        <v>82</v>
      </c>
    </row>
    <row r="525" s="2" customFormat="1" ht="16.5" customHeight="1">
      <c r="A525" s="40"/>
      <c r="B525" s="41"/>
      <c r="C525" s="258" t="s">
        <v>570</v>
      </c>
      <c r="D525" s="258" t="s">
        <v>161</v>
      </c>
      <c r="E525" s="259" t="s">
        <v>571</v>
      </c>
      <c r="F525" s="260" t="s">
        <v>572</v>
      </c>
      <c r="G525" s="261" t="s">
        <v>573</v>
      </c>
      <c r="H525" s="262">
        <v>8.9100000000000001</v>
      </c>
      <c r="I525" s="263"/>
      <c r="J525" s="264">
        <f>ROUND(I525*H525,2)</f>
        <v>0</v>
      </c>
      <c r="K525" s="260" t="s">
        <v>128</v>
      </c>
      <c r="L525" s="265"/>
      <c r="M525" s="266" t="s">
        <v>19</v>
      </c>
      <c r="N525" s="267" t="s">
        <v>43</v>
      </c>
      <c r="O525" s="86"/>
      <c r="P525" s="215">
        <f>O525*H525</f>
        <v>0</v>
      </c>
      <c r="Q525" s="215">
        <v>0.001</v>
      </c>
      <c r="R525" s="215">
        <f>Q525*H525</f>
        <v>0.0089099999999999995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187</v>
      </c>
      <c r="AT525" s="217" t="s">
        <v>161</v>
      </c>
      <c r="AU525" s="217" t="s">
        <v>82</v>
      </c>
      <c r="AY525" s="19" t="s">
        <v>121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80</v>
      </c>
      <c r="BK525" s="218">
        <f>ROUND(I525*H525,2)</f>
        <v>0</v>
      </c>
      <c r="BL525" s="19" t="s">
        <v>188</v>
      </c>
      <c r="BM525" s="217" t="s">
        <v>574</v>
      </c>
    </row>
    <row r="526" s="2" customFormat="1">
      <c r="A526" s="40"/>
      <c r="B526" s="41"/>
      <c r="C526" s="42"/>
      <c r="D526" s="219" t="s">
        <v>131</v>
      </c>
      <c r="E526" s="42"/>
      <c r="F526" s="220" t="s">
        <v>572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131</v>
      </c>
      <c r="AU526" s="19" t="s">
        <v>82</v>
      </c>
    </row>
    <row r="527" s="14" customFormat="1">
      <c r="A527" s="14"/>
      <c r="B527" s="236"/>
      <c r="C527" s="237"/>
      <c r="D527" s="219" t="s">
        <v>135</v>
      </c>
      <c r="E527" s="238" t="s">
        <v>19</v>
      </c>
      <c r="F527" s="239" t="s">
        <v>575</v>
      </c>
      <c r="G527" s="237"/>
      <c r="H527" s="240">
        <v>8.9100000000000001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135</v>
      </c>
      <c r="AU527" s="246" t="s">
        <v>82</v>
      </c>
      <c r="AV527" s="14" t="s">
        <v>82</v>
      </c>
      <c r="AW527" s="14" t="s">
        <v>33</v>
      </c>
      <c r="AX527" s="14" t="s">
        <v>80</v>
      </c>
      <c r="AY527" s="246" t="s">
        <v>121</v>
      </c>
    </row>
    <row r="528" s="2" customFormat="1" ht="16.5" customHeight="1">
      <c r="A528" s="40"/>
      <c r="B528" s="41"/>
      <c r="C528" s="258" t="s">
        <v>576</v>
      </c>
      <c r="D528" s="258" t="s">
        <v>161</v>
      </c>
      <c r="E528" s="259" t="s">
        <v>577</v>
      </c>
      <c r="F528" s="260" t="s">
        <v>578</v>
      </c>
      <c r="G528" s="261" t="s">
        <v>555</v>
      </c>
      <c r="H528" s="262">
        <v>40</v>
      </c>
      <c r="I528" s="263"/>
      <c r="J528" s="264">
        <f>ROUND(I528*H528,2)</f>
        <v>0</v>
      </c>
      <c r="K528" s="260" t="s">
        <v>412</v>
      </c>
      <c r="L528" s="265"/>
      <c r="M528" s="266" t="s">
        <v>19</v>
      </c>
      <c r="N528" s="267" t="s">
        <v>43</v>
      </c>
      <c r="O528" s="86"/>
      <c r="P528" s="215">
        <f>O528*H528</f>
        <v>0</v>
      </c>
      <c r="Q528" s="215">
        <v>0.00032000000000000003</v>
      </c>
      <c r="R528" s="215">
        <f>Q528*H528</f>
        <v>0.012800000000000001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187</v>
      </c>
      <c r="AT528" s="217" t="s">
        <v>161</v>
      </c>
      <c r="AU528" s="217" t="s">
        <v>82</v>
      </c>
      <c r="AY528" s="19" t="s">
        <v>121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80</v>
      </c>
      <c r="BK528" s="218">
        <f>ROUND(I528*H528,2)</f>
        <v>0</v>
      </c>
      <c r="BL528" s="19" t="s">
        <v>188</v>
      </c>
      <c r="BM528" s="217" t="s">
        <v>579</v>
      </c>
    </row>
    <row r="529" s="2" customFormat="1">
      <c r="A529" s="40"/>
      <c r="B529" s="41"/>
      <c r="C529" s="42"/>
      <c r="D529" s="219" t="s">
        <v>131</v>
      </c>
      <c r="E529" s="42"/>
      <c r="F529" s="220" t="s">
        <v>578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131</v>
      </c>
      <c r="AU529" s="19" t="s">
        <v>82</v>
      </c>
    </row>
    <row r="530" s="2" customFormat="1" ht="16.5" customHeight="1">
      <c r="A530" s="40"/>
      <c r="B530" s="41"/>
      <c r="C530" s="206" t="s">
        <v>580</v>
      </c>
      <c r="D530" s="206" t="s">
        <v>124</v>
      </c>
      <c r="E530" s="207" t="s">
        <v>581</v>
      </c>
      <c r="F530" s="208" t="s">
        <v>582</v>
      </c>
      <c r="G530" s="209" t="s">
        <v>555</v>
      </c>
      <c r="H530" s="210">
        <v>12</v>
      </c>
      <c r="I530" s="211"/>
      <c r="J530" s="212">
        <f>ROUND(I530*H530,2)</f>
        <v>0</v>
      </c>
      <c r="K530" s="208" t="s">
        <v>128</v>
      </c>
      <c r="L530" s="46"/>
      <c r="M530" s="213" t="s">
        <v>19</v>
      </c>
      <c r="N530" s="214" t="s">
        <v>43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188</v>
      </c>
      <c r="AT530" s="217" t="s">
        <v>124</v>
      </c>
      <c r="AU530" s="217" t="s">
        <v>82</v>
      </c>
      <c r="AY530" s="19" t="s">
        <v>121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80</v>
      </c>
      <c r="BK530" s="218">
        <f>ROUND(I530*H530,2)</f>
        <v>0</v>
      </c>
      <c r="BL530" s="19" t="s">
        <v>188</v>
      </c>
      <c r="BM530" s="217" t="s">
        <v>583</v>
      </c>
    </row>
    <row r="531" s="2" customFormat="1">
      <c r="A531" s="40"/>
      <c r="B531" s="41"/>
      <c r="C531" s="42"/>
      <c r="D531" s="219" t="s">
        <v>131</v>
      </c>
      <c r="E531" s="42"/>
      <c r="F531" s="220" t="s">
        <v>584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131</v>
      </c>
      <c r="AU531" s="19" t="s">
        <v>82</v>
      </c>
    </row>
    <row r="532" s="2" customFormat="1">
      <c r="A532" s="40"/>
      <c r="B532" s="41"/>
      <c r="C532" s="42"/>
      <c r="D532" s="224" t="s">
        <v>133</v>
      </c>
      <c r="E532" s="42"/>
      <c r="F532" s="225" t="s">
        <v>585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133</v>
      </c>
      <c r="AU532" s="19" t="s">
        <v>82</v>
      </c>
    </row>
    <row r="533" s="2" customFormat="1" ht="16.5" customHeight="1">
      <c r="A533" s="40"/>
      <c r="B533" s="41"/>
      <c r="C533" s="258" t="s">
        <v>586</v>
      </c>
      <c r="D533" s="258" t="s">
        <v>161</v>
      </c>
      <c r="E533" s="259" t="s">
        <v>587</v>
      </c>
      <c r="F533" s="260" t="s">
        <v>588</v>
      </c>
      <c r="G533" s="261" t="s">
        <v>555</v>
      </c>
      <c r="H533" s="262">
        <v>12</v>
      </c>
      <c r="I533" s="263"/>
      <c r="J533" s="264">
        <f>ROUND(I533*H533,2)</f>
        <v>0</v>
      </c>
      <c r="K533" s="260" t="s">
        <v>128</v>
      </c>
      <c r="L533" s="265"/>
      <c r="M533" s="266" t="s">
        <v>19</v>
      </c>
      <c r="N533" s="267" t="s">
        <v>43</v>
      </c>
      <c r="O533" s="86"/>
      <c r="P533" s="215">
        <f>O533*H533</f>
        <v>0</v>
      </c>
      <c r="Q533" s="215">
        <v>0.00023000000000000001</v>
      </c>
      <c r="R533" s="215">
        <f>Q533*H533</f>
        <v>0.0027600000000000003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187</v>
      </c>
      <c r="AT533" s="217" t="s">
        <v>161</v>
      </c>
      <c r="AU533" s="217" t="s">
        <v>82</v>
      </c>
      <c r="AY533" s="19" t="s">
        <v>121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188</v>
      </c>
      <c r="BM533" s="217" t="s">
        <v>589</v>
      </c>
    </row>
    <row r="534" s="2" customFormat="1">
      <c r="A534" s="40"/>
      <c r="B534" s="41"/>
      <c r="C534" s="42"/>
      <c r="D534" s="219" t="s">
        <v>131</v>
      </c>
      <c r="E534" s="42"/>
      <c r="F534" s="220" t="s">
        <v>588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131</v>
      </c>
      <c r="AU534" s="19" t="s">
        <v>82</v>
      </c>
    </row>
    <row r="535" s="2" customFormat="1" ht="24.15" customHeight="1">
      <c r="A535" s="40"/>
      <c r="B535" s="41"/>
      <c r="C535" s="206" t="s">
        <v>590</v>
      </c>
      <c r="D535" s="206" t="s">
        <v>124</v>
      </c>
      <c r="E535" s="207" t="s">
        <v>591</v>
      </c>
      <c r="F535" s="208" t="s">
        <v>592</v>
      </c>
      <c r="G535" s="209" t="s">
        <v>555</v>
      </c>
      <c r="H535" s="210">
        <v>6</v>
      </c>
      <c r="I535" s="211"/>
      <c r="J535" s="212">
        <f>ROUND(I535*H535,2)</f>
        <v>0</v>
      </c>
      <c r="K535" s="208" t="s">
        <v>128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188</v>
      </c>
      <c r="AT535" s="217" t="s">
        <v>124</v>
      </c>
      <c r="AU535" s="217" t="s">
        <v>82</v>
      </c>
      <c r="AY535" s="19" t="s">
        <v>121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188</v>
      </c>
      <c r="BM535" s="217" t="s">
        <v>593</v>
      </c>
    </row>
    <row r="536" s="2" customFormat="1">
      <c r="A536" s="40"/>
      <c r="B536" s="41"/>
      <c r="C536" s="42"/>
      <c r="D536" s="219" t="s">
        <v>131</v>
      </c>
      <c r="E536" s="42"/>
      <c r="F536" s="220" t="s">
        <v>594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131</v>
      </c>
      <c r="AU536" s="19" t="s">
        <v>82</v>
      </c>
    </row>
    <row r="537" s="2" customFormat="1">
      <c r="A537" s="40"/>
      <c r="B537" s="41"/>
      <c r="C537" s="42"/>
      <c r="D537" s="224" t="s">
        <v>133</v>
      </c>
      <c r="E537" s="42"/>
      <c r="F537" s="225" t="s">
        <v>595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133</v>
      </c>
      <c r="AU537" s="19" t="s">
        <v>82</v>
      </c>
    </row>
    <row r="538" s="2" customFormat="1" ht="21.75" customHeight="1">
      <c r="A538" s="40"/>
      <c r="B538" s="41"/>
      <c r="C538" s="258" t="s">
        <v>596</v>
      </c>
      <c r="D538" s="258" t="s">
        <v>161</v>
      </c>
      <c r="E538" s="259" t="s">
        <v>597</v>
      </c>
      <c r="F538" s="260" t="s">
        <v>598</v>
      </c>
      <c r="G538" s="261" t="s">
        <v>555</v>
      </c>
      <c r="H538" s="262">
        <v>6</v>
      </c>
      <c r="I538" s="263"/>
      <c r="J538" s="264">
        <f>ROUND(I538*H538,2)</f>
        <v>0</v>
      </c>
      <c r="K538" s="260" t="s">
        <v>128</v>
      </c>
      <c r="L538" s="265"/>
      <c r="M538" s="266" t="s">
        <v>19</v>
      </c>
      <c r="N538" s="267" t="s">
        <v>43</v>
      </c>
      <c r="O538" s="86"/>
      <c r="P538" s="215">
        <f>O538*H538</f>
        <v>0</v>
      </c>
      <c r="Q538" s="215">
        <v>0.0041999999999999997</v>
      </c>
      <c r="R538" s="215">
        <f>Q538*H538</f>
        <v>0.0252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187</v>
      </c>
      <c r="AT538" s="217" t="s">
        <v>161</v>
      </c>
      <c r="AU538" s="217" t="s">
        <v>82</v>
      </c>
      <c r="AY538" s="19" t="s">
        <v>121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80</v>
      </c>
      <c r="BK538" s="218">
        <f>ROUND(I538*H538,2)</f>
        <v>0</v>
      </c>
      <c r="BL538" s="19" t="s">
        <v>188</v>
      </c>
      <c r="BM538" s="217" t="s">
        <v>599</v>
      </c>
    </row>
    <row r="539" s="2" customFormat="1">
      <c r="A539" s="40"/>
      <c r="B539" s="41"/>
      <c r="C539" s="42"/>
      <c r="D539" s="219" t="s">
        <v>131</v>
      </c>
      <c r="E539" s="42"/>
      <c r="F539" s="220" t="s">
        <v>598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131</v>
      </c>
      <c r="AU539" s="19" t="s">
        <v>82</v>
      </c>
    </row>
    <row r="540" s="2" customFormat="1" ht="21.75" customHeight="1">
      <c r="A540" s="40"/>
      <c r="B540" s="41"/>
      <c r="C540" s="206" t="s">
        <v>600</v>
      </c>
      <c r="D540" s="206" t="s">
        <v>124</v>
      </c>
      <c r="E540" s="207" t="s">
        <v>601</v>
      </c>
      <c r="F540" s="208" t="s">
        <v>602</v>
      </c>
      <c r="G540" s="209" t="s">
        <v>555</v>
      </c>
      <c r="H540" s="210">
        <v>6</v>
      </c>
      <c r="I540" s="211"/>
      <c r="J540" s="212">
        <f>ROUND(I540*H540,2)</f>
        <v>0</v>
      </c>
      <c r="K540" s="208" t="s">
        <v>128</v>
      </c>
      <c r="L540" s="46"/>
      <c r="M540" s="213" t="s">
        <v>19</v>
      </c>
      <c r="N540" s="214" t="s">
        <v>43</v>
      </c>
      <c r="O540" s="86"/>
      <c r="P540" s="215">
        <f>O540*H540</f>
        <v>0</v>
      </c>
      <c r="Q540" s="215">
        <v>0</v>
      </c>
      <c r="R540" s="215">
        <f>Q540*H540</f>
        <v>0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188</v>
      </c>
      <c r="AT540" s="217" t="s">
        <v>124</v>
      </c>
      <c r="AU540" s="217" t="s">
        <v>82</v>
      </c>
      <c r="AY540" s="19" t="s">
        <v>121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80</v>
      </c>
      <c r="BK540" s="218">
        <f>ROUND(I540*H540,2)</f>
        <v>0</v>
      </c>
      <c r="BL540" s="19" t="s">
        <v>188</v>
      </c>
      <c r="BM540" s="217" t="s">
        <v>603</v>
      </c>
    </row>
    <row r="541" s="2" customFormat="1">
      <c r="A541" s="40"/>
      <c r="B541" s="41"/>
      <c r="C541" s="42"/>
      <c r="D541" s="219" t="s">
        <v>131</v>
      </c>
      <c r="E541" s="42"/>
      <c r="F541" s="220" t="s">
        <v>604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131</v>
      </c>
      <c r="AU541" s="19" t="s">
        <v>82</v>
      </c>
    </row>
    <row r="542" s="2" customFormat="1">
      <c r="A542" s="40"/>
      <c r="B542" s="41"/>
      <c r="C542" s="42"/>
      <c r="D542" s="224" t="s">
        <v>133</v>
      </c>
      <c r="E542" s="42"/>
      <c r="F542" s="225" t="s">
        <v>605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133</v>
      </c>
      <c r="AU542" s="19" t="s">
        <v>82</v>
      </c>
    </row>
    <row r="543" s="2" customFormat="1" ht="16.5" customHeight="1">
      <c r="A543" s="40"/>
      <c r="B543" s="41"/>
      <c r="C543" s="258" t="s">
        <v>606</v>
      </c>
      <c r="D543" s="258" t="s">
        <v>161</v>
      </c>
      <c r="E543" s="259" t="s">
        <v>607</v>
      </c>
      <c r="F543" s="260" t="s">
        <v>608</v>
      </c>
      <c r="G543" s="261" t="s">
        <v>555</v>
      </c>
      <c r="H543" s="262">
        <v>6</v>
      </c>
      <c r="I543" s="263"/>
      <c r="J543" s="264">
        <f>ROUND(I543*H543,2)</f>
        <v>0</v>
      </c>
      <c r="K543" s="260" t="s">
        <v>128</v>
      </c>
      <c r="L543" s="265"/>
      <c r="M543" s="266" t="s">
        <v>19</v>
      </c>
      <c r="N543" s="267" t="s">
        <v>43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187</v>
      </c>
      <c r="AT543" s="217" t="s">
        <v>161</v>
      </c>
      <c r="AU543" s="217" t="s">
        <v>82</v>
      </c>
      <c r="AY543" s="19" t="s">
        <v>121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80</v>
      </c>
      <c r="BK543" s="218">
        <f>ROUND(I543*H543,2)</f>
        <v>0</v>
      </c>
      <c r="BL543" s="19" t="s">
        <v>188</v>
      </c>
      <c r="BM543" s="217" t="s">
        <v>609</v>
      </c>
    </row>
    <row r="544" s="2" customFormat="1">
      <c r="A544" s="40"/>
      <c r="B544" s="41"/>
      <c r="C544" s="42"/>
      <c r="D544" s="219" t="s">
        <v>131</v>
      </c>
      <c r="E544" s="42"/>
      <c r="F544" s="220" t="s">
        <v>608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131</v>
      </c>
      <c r="AU544" s="19" t="s">
        <v>82</v>
      </c>
    </row>
    <row r="545" s="2" customFormat="1" ht="24.15" customHeight="1">
      <c r="A545" s="40"/>
      <c r="B545" s="41"/>
      <c r="C545" s="206" t="s">
        <v>610</v>
      </c>
      <c r="D545" s="206" t="s">
        <v>124</v>
      </c>
      <c r="E545" s="207" t="s">
        <v>611</v>
      </c>
      <c r="F545" s="208" t="s">
        <v>612</v>
      </c>
      <c r="G545" s="209" t="s">
        <v>298</v>
      </c>
      <c r="H545" s="210">
        <v>60</v>
      </c>
      <c r="I545" s="211"/>
      <c r="J545" s="212">
        <f>ROUND(I545*H545,2)</f>
        <v>0</v>
      </c>
      <c r="K545" s="208" t="s">
        <v>128</v>
      </c>
      <c r="L545" s="46"/>
      <c r="M545" s="213" t="s">
        <v>19</v>
      </c>
      <c r="N545" s="214" t="s">
        <v>43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0.00040000000000000002</v>
      </c>
      <c r="T545" s="216">
        <f>S545*H545</f>
        <v>0.024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188</v>
      </c>
      <c r="AT545" s="217" t="s">
        <v>124</v>
      </c>
      <c r="AU545" s="217" t="s">
        <v>82</v>
      </c>
      <c r="AY545" s="19" t="s">
        <v>121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80</v>
      </c>
      <c r="BK545" s="218">
        <f>ROUND(I545*H545,2)</f>
        <v>0</v>
      </c>
      <c r="BL545" s="19" t="s">
        <v>188</v>
      </c>
      <c r="BM545" s="217" t="s">
        <v>613</v>
      </c>
    </row>
    <row r="546" s="2" customFormat="1">
      <c r="A546" s="40"/>
      <c r="B546" s="41"/>
      <c r="C546" s="42"/>
      <c r="D546" s="219" t="s">
        <v>131</v>
      </c>
      <c r="E546" s="42"/>
      <c r="F546" s="220" t="s">
        <v>614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131</v>
      </c>
      <c r="AU546" s="19" t="s">
        <v>82</v>
      </c>
    </row>
    <row r="547" s="2" customFormat="1">
      <c r="A547" s="40"/>
      <c r="B547" s="41"/>
      <c r="C547" s="42"/>
      <c r="D547" s="224" t="s">
        <v>133</v>
      </c>
      <c r="E547" s="42"/>
      <c r="F547" s="225" t="s">
        <v>615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133</v>
      </c>
      <c r="AU547" s="19" t="s">
        <v>82</v>
      </c>
    </row>
    <row r="548" s="14" customFormat="1">
      <c r="A548" s="14"/>
      <c r="B548" s="236"/>
      <c r="C548" s="237"/>
      <c r="D548" s="219" t="s">
        <v>135</v>
      </c>
      <c r="E548" s="238" t="s">
        <v>19</v>
      </c>
      <c r="F548" s="239" t="s">
        <v>616</v>
      </c>
      <c r="G548" s="237"/>
      <c r="H548" s="240">
        <v>60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135</v>
      </c>
      <c r="AU548" s="246" t="s">
        <v>82</v>
      </c>
      <c r="AV548" s="14" t="s">
        <v>82</v>
      </c>
      <c r="AW548" s="14" t="s">
        <v>33</v>
      </c>
      <c r="AX548" s="14" t="s">
        <v>80</v>
      </c>
      <c r="AY548" s="246" t="s">
        <v>121</v>
      </c>
    </row>
    <row r="549" s="2" customFormat="1" ht="21.75" customHeight="1">
      <c r="A549" s="40"/>
      <c r="B549" s="41"/>
      <c r="C549" s="206" t="s">
        <v>617</v>
      </c>
      <c r="D549" s="206" t="s">
        <v>124</v>
      </c>
      <c r="E549" s="207" t="s">
        <v>618</v>
      </c>
      <c r="F549" s="208" t="s">
        <v>619</v>
      </c>
      <c r="G549" s="209" t="s">
        <v>555</v>
      </c>
      <c r="H549" s="210">
        <v>12</v>
      </c>
      <c r="I549" s="211"/>
      <c r="J549" s="212">
        <f>ROUND(I549*H549,2)</f>
        <v>0</v>
      </c>
      <c r="K549" s="208" t="s">
        <v>128</v>
      </c>
      <c r="L549" s="46"/>
      <c r="M549" s="213" t="s">
        <v>19</v>
      </c>
      <c r="N549" s="214" t="s">
        <v>43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0.00025000000000000001</v>
      </c>
      <c r="T549" s="216">
        <f>S549*H549</f>
        <v>0.0030000000000000001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188</v>
      </c>
      <c r="AT549" s="217" t="s">
        <v>124</v>
      </c>
      <c r="AU549" s="217" t="s">
        <v>82</v>
      </c>
      <c r="AY549" s="19" t="s">
        <v>121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188</v>
      </c>
      <c r="BM549" s="217" t="s">
        <v>620</v>
      </c>
    </row>
    <row r="550" s="2" customFormat="1">
      <c r="A550" s="40"/>
      <c r="B550" s="41"/>
      <c r="C550" s="42"/>
      <c r="D550" s="219" t="s">
        <v>131</v>
      </c>
      <c r="E550" s="42"/>
      <c r="F550" s="220" t="s">
        <v>621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131</v>
      </c>
      <c r="AU550" s="19" t="s">
        <v>82</v>
      </c>
    </row>
    <row r="551" s="2" customFormat="1">
      <c r="A551" s="40"/>
      <c r="B551" s="41"/>
      <c r="C551" s="42"/>
      <c r="D551" s="224" t="s">
        <v>133</v>
      </c>
      <c r="E551" s="42"/>
      <c r="F551" s="225" t="s">
        <v>622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133</v>
      </c>
      <c r="AU551" s="19" t="s">
        <v>82</v>
      </c>
    </row>
    <row r="552" s="2" customFormat="1" ht="24.15" customHeight="1">
      <c r="A552" s="40"/>
      <c r="B552" s="41"/>
      <c r="C552" s="206" t="s">
        <v>623</v>
      </c>
      <c r="D552" s="206" t="s">
        <v>124</v>
      </c>
      <c r="E552" s="207" t="s">
        <v>624</v>
      </c>
      <c r="F552" s="208" t="s">
        <v>625</v>
      </c>
      <c r="G552" s="209" t="s">
        <v>555</v>
      </c>
      <c r="H552" s="210">
        <v>48</v>
      </c>
      <c r="I552" s="211"/>
      <c r="J552" s="212">
        <f>ROUND(I552*H552,2)</f>
        <v>0</v>
      </c>
      <c r="K552" s="208" t="s">
        <v>128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0.00021000000000000001</v>
      </c>
      <c r="T552" s="216">
        <f>S552*H552</f>
        <v>0.01008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188</v>
      </c>
      <c r="AT552" s="217" t="s">
        <v>124</v>
      </c>
      <c r="AU552" s="217" t="s">
        <v>82</v>
      </c>
      <c r="AY552" s="19" t="s">
        <v>121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188</v>
      </c>
      <c r="BM552" s="217" t="s">
        <v>626</v>
      </c>
    </row>
    <row r="553" s="2" customFormat="1">
      <c r="A553" s="40"/>
      <c r="B553" s="41"/>
      <c r="C553" s="42"/>
      <c r="D553" s="219" t="s">
        <v>131</v>
      </c>
      <c r="E553" s="42"/>
      <c r="F553" s="220" t="s">
        <v>627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131</v>
      </c>
      <c r="AU553" s="19" t="s">
        <v>82</v>
      </c>
    </row>
    <row r="554" s="2" customFormat="1">
      <c r="A554" s="40"/>
      <c r="B554" s="41"/>
      <c r="C554" s="42"/>
      <c r="D554" s="224" t="s">
        <v>133</v>
      </c>
      <c r="E554" s="42"/>
      <c r="F554" s="225" t="s">
        <v>628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133</v>
      </c>
      <c r="AU554" s="19" t="s">
        <v>82</v>
      </c>
    </row>
    <row r="555" s="14" customFormat="1">
      <c r="A555" s="14"/>
      <c r="B555" s="236"/>
      <c r="C555" s="237"/>
      <c r="D555" s="219" t="s">
        <v>135</v>
      </c>
      <c r="E555" s="238" t="s">
        <v>19</v>
      </c>
      <c r="F555" s="239" t="s">
        <v>629</v>
      </c>
      <c r="G555" s="237"/>
      <c r="H555" s="240">
        <v>48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135</v>
      </c>
      <c r="AU555" s="246" t="s">
        <v>82</v>
      </c>
      <c r="AV555" s="14" t="s">
        <v>82</v>
      </c>
      <c r="AW555" s="14" t="s">
        <v>33</v>
      </c>
      <c r="AX555" s="14" t="s">
        <v>80</v>
      </c>
      <c r="AY555" s="246" t="s">
        <v>121</v>
      </c>
    </row>
    <row r="556" s="2" customFormat="1" ht="24.15" customHeight="1">
      <c r="A556" s="40"/>
      <c r="B556" s="41"/>
      <c r="C556" s="206" t="s">
        <v>630</v>
      </c>
      <c r="D556" s="206" t="s">
        <v>124</v>
      </c>
      <c r="E556" s="207" t="s">
        <v>631</v>
      </c>
      <c r="F556" s="208" t="s">
        <v>632</v>
      </c>
      <c r="G556" s="209" t="s">
        <v>555</v>
      </c>
      <c r="H556" s="210">
        <v>4</v>
      </c>
      <c r="I556" s="211"/>
      <c r="J556" s="212">
        <f>ROUND(I556*H556,2)</f>
        <v>0</v>
      </c>
      <c r="K556" s="208" t="s">
        <v>128</v>
      </c>
      <c r="L556" s="46"/>
      <c r="M556" s="213" t="s">
        <v>19</v>
      </c>
      <c r="N556" s="214" t="s">
        <v>43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0.0022100000000000002</v>
      </c>
      <c r="T556" s="216">
        <f>S556*H556</f>
        <v>0.0088400000000000006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188</v>
      </c>
      <c r="AT556" s="217" t="s">
        <v>124</v>
      </c>
      <c r="AU556" s="217" t="s">
        <v>82</v>
      </c>
      <c r="AY556" s="19" t="s">
        <v>121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80</v>
      </c>
      <c r="BK556" s="218">
        <f>ROUND(I556*H556,2)</f>
        <v>0</v>
      </c>
      <c r="BL556" s="19" t="s">
        <v>188</v>
      </c>
      <c r="BM556" s="217" t="s">
        <v>633</v>
      </c>
    </row>
    <row r="557" s="2" customFormat="1">
      <c r="A557" s="40"/>
      <c r="B557" s="41"/>
      <c r="C557" s="42"/>
      <c r="D557" s="219" t="s">
        <v>131</v>
      </c>
      <c r="E557" s="42"/>
      <c r="F557" s="220" t="s">
        <v>634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131</v>
      </c>
      <c r="AU557" s="19" t="s">
        <v>82</v>
      </c>
    </row>
    <row r="558" s="2" customFormat="1">
      <c r="A558" s="40"/>
      <c r="B558" s="41"/>
      <c r="C558" s="42"/>
      <c r="D558" s="224" t="s">
        <v>133</v>
      </c>
      <c r="E558" s="42"/>
      <c r="F558" s="225" t="s">
        <v>635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133</v>
      </c>
      <c r="AU558" s="19" t="s">
        <v>82</v>
      </c>
    </row>
    <row r="559" s="2" customFormat="1" ht="24.15" customHeight="1">
      <c r="A559" s="40"/>
      <c r="B559" s="41"/>
      <c r="C559" s="206" t="s">
        <v>636</v>
      </c>
      <c r="D559" s="206" t="s">
        <v>124</v>
      </c>
      <c r="E559" s="207" t="s">
        <v>637</v>
      </c>
      <c r="F559" s="208" t="s">
        <v>638</v>
      </c>
      <c r="G559" s="209" t="s">
        <v>555</v>
      </c>
      <c r="H559" s="210">
        <v>1</v>
      </c>
      <c r="I559" s="211"/>
      <c r="J559" s="212">
        <f>ROUND(I559*H559,2)</f>
        <v>0</v>
      </c>
      <c r="K559" s="208" t="s">
        <v>128</v>
      </c>
      <c r="L559" s="46"/>
      <c r="M559" s="213" t="s">
        <v>19</v>
      </c>
      <c r="N559" s="214" t="s">
        <v>43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188</v>
      </c>
      <c r="AT559" s="217" t="s">
        <v>124</v>
      </c>
      <c r="AU559" s="217" t="s">
        <v>82</v>
      </c>
      <c r="AY559" s="19" t="s">
        <v>121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80</v>
      </c>
      <c r="BK559" s="218">
        <f>ROUND(I559*H559,2)</f>
        <v>0</v>
      </c>
      <c r="BL559" s="19" t="s">
        <v>188</v>
      </c>
      <c r="BM559" s="217" t="s">
        <v>639</v>
      </c>
    </row>
    <row r="560" s="2" customFormat="1">
      <c r="A560" s="40"/>
      <c r="B560" s="41"/>
      <c r="C560" s="42"/>
      <c r="D560" s="219" t="s">
        <v>131</v>
      </c>
      <c r="E560" s="42"/>
      <c r="F560" s="220" t="s">
        <v>640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131</v>
      </c>
      <c r="AU560" s="19" t="s">
        <v>82</v>
      </c>
    </row>
    <row r="561" s="2" customFormat="1">
      <c r="A561" s="40"/>
      <c r="B561" s="41"/>
      <c r="C561" s="42"/>
      <c r="D561" s="224" t="s">
        <v>133</v>
      </c>
      <c r="E561" s="42"/>
      <c r="F561" s="225" t="s">
        <v>641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133</v>
      </c>
      <c r="AU561" s="19" t="s">
        <v>82</v>
      </c>
    </row>
    <row r="562" s="13" customFormat="1">
      <c r="A562" s="13"/>
      <c r="B562" s="226"/>
      <c r="C562" s="227"/>
      <c r="D562" s="219" t="s">
        <v>135</v>
      </c>
      <c r="E562" s="228" t="s">
        <v>19</v>
      </c>
      <c r="F562" s="229" t="s">
        <v>642</v>
      </c>
      <c r="G562" s="227"/>
      <c r="H562" s="228" t="s">
        <v>19</v>
      </c>
      <c r="I562" s="230"/>
      <c r="J562" s="227"/>
      <c r="K562" s="227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135</v>
      </c>
      <c r="AU562" s="235" t="s">
        <v>82</v>
      </c>
      <c r="AV562" s="13" t="s">
        <v>80</v>
      </c>
      <c r="AW562" s="13" t="s">
        <v>33</v>
      </c>
      <c r="AX562" s="13" t="s">
        <v>72</v>
      </c>
      <c r="AY562" s="235" t="s">
        <v>121</v>
      </c>
    </row>
    <row r="563" s="14" customFormat="1">
      <c r="A563" s="14"/>
      <c r="B563" s="236"/>
      <c r="C563" s="237"/>
      <c r="D563" s="219" t="s">
        <v>135</v>
      </c>
      <c r="E563" s="238" t="s">
        <v>19</v>
      </c>
      <c r="F563" s="239" t="s">
        <v>80</v>
      </c>
      <c r="G563" s="237"/>
      <c r="H563" s="240">
        <v>1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135</v>
      </c>
      <c r="AU563" s="246" t="s">
        <v>82</v>
      </c>
      <c r="AV563" s="14" t="s">
        <v>82</v>
      </c>
      <c r="AW563" s="14" t="s">
        <v>33</v>
      </c>
      <c r="AX563" s="14" t="s">
        <v>80</v>
      </c>
      <c r="AY563" s="246" t="s">
        <v>121</v>
      </c>
    </row>
    <row r="564" s="2" customFormat="1" ht="16.5" customHeight="1">
      <c r="A564" s="40"/>
      <c r="B564" s="41"/>
      <c r="C564" s="206" t="s">
        <v>643</v>
      </c>
      <c r="D564" s="206" t="s">
        <v>124</v>
      </c>
      <c r="E564" s="207" t="s">
        <v>644</v>
      </c>
      <c r="F564" s="208" t="s">
        <v>645</v>
      </c>
      <c r="G564" s="209" t="s">
        <v>555</v>
      </c>
      <c r="H564" s="210">
        <v>6</v>
      </c>
      <c r="I564" s="211"/>
      <c r="J564" s="212">
        <f>ROUND(I564*H564,2)</f>
        <v>0</v>
      </c>
      <c r="K564" s="208" t="s">
        <v>128</v>
      </c>
      <c r="L564" s="46"/>
      <c r="M564" s="213" t="s">
        <v>19</v>
      </c>
      <c r="N564" s="214" t="s">
        <v>43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188</v>
      </c>
      <c r="AT564" s="217" t="s">
        <v>124</v>
      </c>
      <c r="AU564" s="217" t="s">
        <v>82</v>
      </c>
      <c r="AY564" s="19" t="s">
        <v>121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80</v>
      </c>
      <c r="BK564" s="218">
        <f>ROUND(I564*H564,2)</f>
        <v>0</v>
      </c>
      <c r="BL564" s="19" t="s">
        <v>188</v>
      </c>
      <c r="BM564" s="217" t="s">
        <v>646</v>
      </c>
    </row>
    <row r="565" s="2" customFormat="1">
      <c r="A565" s="40"/>
      <c r="B565" s="41"/>
      <c r="C565" s="42"/>
      <c r="D565" s="219" t="s">
        <v>131</v>
      </c>
      <c r="E565" s="42"/>
      <c r="F565" s="220" t="s">
        <v>645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131</v>
      </c>
      <c r="AU565" s="19" t="s">
        <v>82</v>
      </c>
    </row>
    <row r="566" s="2" customFormat="1">
      <c r="A566" s="40"/>
      <c r="B566" s="41"/>
      <c r="C566" s="42"/>
      <c r="D566" s="224" t="s">
        <v>133</v>
      </c>
      <c r="E566" s="42"/>
      <c r="F566" s="225" t="s">
        <v>647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133</v>
      </c>
      <c r="AU566" s="19" t="s">
        <v>82</v>
      </c>
    </row>
    <row r="567" s="2" customFormat="1" ht="24.15" customHeight="1">
      <c r="A567" s="40"/>
      <c r="B567" s="41"/>
      <c r="C567" s="206" t="s">
        <v>648</v>
      </c>
      <c r="D567" s="206" t="s">
        <v>124</v>
      </c>
      <c r="E567" s="207" t="s">
        <v>649</v>
      </c>
      <c r="F567" s="208" t="s">
        <v>650</v>
      </c>
      <c r="G567" s="209" t="s">
        <v>494</v>
      </c>
      <c r="H567" s="210">
        <v>0.050000000000000003</v>
      </c>
      <c r="I567" s="211"/>
      <c r="J567" s="212">
        <f>ROUND(I567*H567,2)</f>
        <v>0</v>
      </c>
      <c r="K567" s="208" t="s">
        <v>128</v>
      </c>
      <c r="L567" s="46"/>
      <c r="M567" s="213" t="s">
        <v>19</v>
      </c>
      <c r="N567" s="214" t="s">
        <v>43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188</v>
      </c>
      <c r="AT567" s="217" t="s">
        <v>124</v>
      </c>
      <c r="AU567" s="217" t="s">
        <v>82</v>
      </c>
      <c r="AY567" s="19" t="s">
        <v>121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80</v>
      </c>
      <c r="BK567" s="218">
        <f>ROUND(I567*H567,2)</f>
        <v>0</v>
      </c>
      <c r="BL567" s="19" t="s">
        <v>188</v>
      </c>
      <c r="BM567" s="217" t="s">
        <v>651</v>
      </c>
    </row>
    <row r="568" s="2" customFormat="1">
      <c r="A568" s="40"/>
      <c r="B568" s="41"/>
      <c r="C568" s="42"/>
      <c r="D568" s="219" t="s">
        <v>131</v>
      </c>
      <c r="E568" s="42"/>
      <c r="F568" s="220" t="s">
        <v>652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131</v>
      </c>
      <c r="AU568" s="19" t="s">
        <v>82</v>
      </c>
    </row>
    <row r="569" s="2" customFormat="1">
      <c r="A569" s="40"/>
      <c r="B569" s="41"/>
      <c r="C569" s="42"/>
      <c r="D569" s="224" t="s">
        <v>133</v>
      </c>
      <c r="E569" s="42"/>
      <c r="F569" s="225" t="s">
        <v>653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133</v>
      </c>
      <c r="AU569" s="19" t="s">
        <v>82</v>
      </c>
    </row>
    <row r="570" s="2" customFormat="1" ht="24.15" customHeight="1">
      <c r="A570" s="40"/>
      <c r="B570" s="41"/>
      <c r="C570" s="206" t="s">
        <v>654</v>
      </c>
      <c r="D570" s="206" t="s">
        <v>124</v>
      </c>
      <c r="E570" s="207" t="s">
        <v>655</v>
      </c>
      <c r="F570" s="208" t="s">
        <v>656</v>
      </c>
      <c r="G570" s="209" t="s">
        <v>494</v>
      </c>
      <c r="H570" s="210">
        <v>0.050000000000000003</v>
      </c>
      <c r="I570" s="211"/>
      <c r="J570" s="212">
        <f>ROUND(I570*H570,2)</f>
        <v>0</v>
      </c>
      <c r="K570" s="208" t="s">
        <v>128</v>
      </c>
      <c r="L570" s="46"/>
      <c r="M570" s="213" t="s">
        <v>19</v>
      </c>
      <c r="N570" s="214" t="s">
        <v>43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188</v>
      </c>
      <c r="AT570" s="217" t="s">
        <v>124</v>
      </c>
      <c r="AU570" s="217" t="s">
        <v>82</v>
      </c>
      <c r="AY570" s="19" t="s">
        <v>121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80</v>
      </c>
      <c r="BK570" s="218">
        <f>ROUND(I570*H570,2)</f>
        <v>0</v>
      </c>
      <c r="BL570" s="19" t="s">
        <v>188</v>
      </c>
      <c r="BM570" s="217" t="s">
        <v>657</v>
      </c>
    </row>
    <row r="571" s="2" customFormat="1">
      <c r="A571" s="40"/>
      <c r="B571" s="41"/>
      <c r="C571" s="42"/>
      <c r="D571" s="219" t="s">
        <v>131</v>
      </c>
      <c r="E571" s="42"/>
      <c r="F571" s="220" t="s">
        <v>658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131</v>
      </c>
      <c r="AU571" s="19" t="s">
        <v>82</v>
      </c>
    </row>
    <row r="572" s="2" customFormat="1">
      <c r="A572" s="40"/>
      <c r="B572" s="41"/>
      <c r="C572" s="42"/>
      <c r="D572" s="224" t="s">
        <v>133</v>
      </c>
      <c r="E572" s="42"/>
      <c r="F572" s="225" t="s">
        <v>659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133</v>
      </c>
      <c r="AU572" s="19" t="s">
        <v>82</v>
      </c>
    </row>
    <row r="573" s="12" customFormat="1" ht="22.8" customHeight="1">
      <c r="A573" s="12"/>
      <c r="B573" s="190"/>
      <c r="C573" s="191"/>
      <c r="D573" s="192" t="s">
        <v>71</v>
      </c>
      <c r="E573" s="204" t="s">
        <v>660</v>
      </c>
      <c r="F573" s="204" t="s">
        <v>661</v>
      </c>
      <c r="G573" s="191"/>
      <c r="H573" s="191"/>
      <c r="I573" s="194"/>
      <c r="J573" s="205">
        <f>BK573</f>
        <v>0</v>
      </c>
      <c r="K573" s="191"/>
      <c r="L573" s="196"/>
      <c r="M573" s="197"/>
      <c r="N573" s="198"/>
      <c r="O573" s="198"/>
      <c r="P573" s="199">
        <f>SUM(P574:P579)</f>
        <v>0</v>
      </c>
      <c r="Q573" s="198"/>
      <c r="R573" s="199">
        <f>SUM(R574:R579)</f>
        <v>0</v>
      </c>
      <c r="S573" s="198"/>
      <c r="T573" s="200">
        <f>SUM(T574:T579)</f>
        <v>0.001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1" t="s">
        <v>82</v>
      </c>
      <c r="AT573" s="202" t="s">
        <v>71</v>
      </c>
      <c r="AU573" s="202" t="s">
        <v>80</v>
      </c>
      <c r="AY573" s="201" t="s">
        <v>121</v>
      </c>
      <c r="BK573" s="203">
        <f>SUM(BK574:BK579)</f>
        <v>0</v>
      </c>
    </row>
    <row r="574" s="2" customFormat="1" ht="21.75" customHeight="1">
      <c r="A574" s="40"/>
      <c r="B574" s="41"/>
      <c r="C574" s="206" t="s">
        <v>662</v>
      </c>
      <c r="D574" s="206" t="s">
        <v>124</v>
      </c>
      <c r="E574" s="207" t="s">
        <v>663</v>
      </c>
      <c r="F574" s="208" t="s">
        <v>664</v>
      </c>
      <c r="G574" s="209" t="s">
        <v>555</v>
      </c>
      <c r="H574" s="210">
        <v>1</v>
      </c>
      <c r="I574" s="211"/>
      <c r="J574" s="212">
        <f>ROUND(I574*H574,2)</f>
        <v>0</v>
      </c>
      <c r="K574" s="208" t="s">
        <v>128</v>
      </c>
      <c r="L574" s="46"/>
      <c r="M574" s="213" t="s">
        <v>19</v>
      </c>
      <c r="N574" s="214" t="s">
        <v>43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188</v>
      </c>
      <c r="AT574" s="217" t="s">
        <v>124</v>
      </c>
      <c r="AU574" s="217" t="s">
        <v>82</v>
      </c>
      <c r="AY574" s="19" t="s">
        <v>121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80</v>
      </c>
      <c r="BK574" s="218">
        <f>ROUND(I574*H574,2)</f>
        <v>0</v>
      </c>
      <c r="BL574" s="19" t="s">
        <v>188</v>
      </c>
      <c r="BM574" s="217" t="s">
        <v>665</v>
      </c>
    </row>
    <row r="575" s="2" customFormat="1">
      <c r="A575" s="40"/>
      <c r="B575" s="41"/>
      <c r="C575" s="42"/>
      <c r="D575" s="219" t="s">
        <v>131</v>
      </c>
      <c r="E575" s="42"/>
      <c r="F575" s="220" t="s">
        <v>666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131</v>
      </c>
      <c r="AU575" s="19" t="s">
        <v>82</v>
      </c>
    </row>
    <row r="576" s="2" customFormat="1">
      <c r="A576" s="40"/>
      <c r="B576" s="41"/>
      <c r="C576" s="42"/>
      <c r="D576" s="224" t="s">
        <v>133</v>
      </c>
      <c r="E576" s="42"/>
      <c r="F576" s="225" t="s">
        <v>667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133</v>
      </c>
      <c r="AU576" s="19" t="s">
        <v>82</v>
      </c>
    </row>
    <row r="577" s="2" customFormat="1" ht="21.75" customHeight="1">
      <c r="A577" s="40"/>
      <c r="B577" s="41"/>
      <c r="C577" s="206" t="s">
        <v>668</v>
      </c>
      <c r="D577" s="206" t="s">
        <v>124</v>
      </c>
      <c r="E577" s="207" t="s">
        <v>669</v>
      </c>
      <c r="F577" s="208" t="s">
        <v>670</v>
      </c>
      <c r="G577" s="209" t="s">
        <v>555</v>
      </c>
      <c r="H577" s="210">
        <v>1</v>
      </c>
      <c r="I577" s="211"/>
      <c r="J577" s="212">
        <f>ROUND(I577*H577,2)</f>
        <v>0</v>
      </c>
      <c r="K577" s="208" t="s">
        <v>128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0.001</v>
      </c>
      <c r="T577" s="216">
        <f>S577*H577</f>
        <v>0.001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188</v>
      </c>
      <c r="AT577" s="217" t="s">
        <v>124</v>
      </c>
      <c r="AU577" s="217" t="s">
        <v>82</v>
      </c>
      <c r="AY577" s="19" t="s">
        <v>121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188</v>
      </c>
      <c r="BM577" s="217" t="s">
        <v>671</v>
      </c>
    </row>
    <row r="578" s="2" customFormat="1">
      <c r="A578" s="40"/>
      <c r="B578" s="41"/>
      <c r="C578" s="42"/>
      <c r="D578" s="219" t="s">
        <v>131</v>
      </c>
      <c r="E578" s="42"/>
      <c r="F578" s="220" t="s">
        <v>672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131</v>
      </c>
      <c r="AU578" s="19" t="s">
        <v>82</v>
      </c>
    </row>
    <row r="579" s="2" customFormat="1">
      <c r="A579" s="40"/>
      <c r="B579" s="41"/>
      <c r="C579" s="42"/>
      <c r="D579" s="224" t="s">
        <v>133</v>
      </c>
      <c r="E579" s="42"/>
      <c r="F579" s="225" t="s">
        <v>673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133</v>
      </c>
      <c r="AU579" s="19" t="s">
        <v>82</v>
      </c>
    </row>
    <row r="580" s="12" customFormat="1" ht="22.8" customHeight="1">
      <c r="A580" s="12"/>
      <c r="B580" s="190"/>
      <c r="C580" s="191"/>
      <c r="D580" s="192" t="s">
        <v>71</v>
      </c>
      <c r="E580" s="204" t="s">
        <v>674</v>
      </c>
      <c r="F580" s="204" t="s">
        <v>675</v>
      </c>
      <c r="G580" s="191"/>
      <c r="H580" s="191"/>
      <c r="I580" s="194"/>
      <c r="J580" s="205">
        <f>BK580</f>
        <v>0</v>
      </c>
      <c r="K580" s="191"/>
      <c r="L580" s="196"/>
      <c r="M580" s="197"/>
      <c r="N580" s="198"/>
      <c r="O580" s="198"/>
      <c r="P580" s="199">
        <f>SUM(P581:P658)</f>
        <v>0</v>
      </c>
      <c r="Q580" s="198"/>
      <c r="R580" s="199">
        <f>SUM(R581:R658)</f>
        <v>0.1741094</v>
      </c>
      <c r="S580" s="198"/>
      <c r="T580" s="200">
        <f>SUM(T581:T658)</f>
        <v>0.71079519999999996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1" t="s">
        <v>82</v>
      </c>
      <c r="AT580" s="202" t="s">
        <v>71</v>
      </c>
      <c r="AU580" s="202" t="s">
        <v>80</v>
      </c>
      <c r="AY580" s="201" t="s">
        <v>121</v>
      </c>
      <c r="BK580" s="203">
        <f>SUM(BK581:BK658)</f>
        <v>0</v>
      </c>
    </row>
    <row r="581" s="2" customFormat="1" ht="16.5" customHeight="1">
      <c r="A581" s="40"/>
      <c r="B581" s="41"/>
      <c r="C581" s="206" t="s">
        <v>676</v>
      </c>
      <c r="D581" s="206" t="s">
        <v>124</v>
      </c>
      <c r="E581" s="207" t="s">
        <v>677</v>
      </c>
      <c r="F581" s="208" t="s">
        <v>678</v>
      </c>
      <c r="G581" s="209" t="s">
        <v>127</v>
      </c>
      <c r="H581" s="210">
        <v>4</v>
      </c>
      <c r="I581" s="211"/>
      <c r="J581" s="212">
        <f>ROUND(I581*H581,2)</f>
        <v>0</v>
      </c>
      <c r="K581" s="208" t="s">
        <v>128</v>
      </c>
      <c r="L581" s="46"/>
      <c r="M581" s="213" t="s">
        <v>19</v>
      </c>
      <c r="N581" s="214" t="s">
        <v>43</v>
      </c>
      <c r="O581" s="86"/>
      <c r="P581" s="215">
        <f>O581*H581</f>
        <v>0</v>
      </c>
      <c r="Q581" s="215">
        <v>0</v>
      </c>
      <c r="R581" s="215">
        <f>Q581*H581</f>
        <v>0</v>
      </c>
      <c r="S581" s="215">
        <v>0.00594</v>
      </c>
      <c r="T581" s="216">
        <f>S581*H581</f>
        <v>0.02376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188</v>
      </c>
      <c r="AT581" s="217" t="s">
        <v>124</v>
      </c>
      <c r="AU581" s="217" t="s">
        <v>82</v>
      </c>
      <c r="AY581" s="19" t="s">
        <v>121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80</v>
      </c>
      <c r="BK581" s="218">
        <f>ROUND(I581*H581,2)</f>
        <v>0</v>
      </c>
      <c r="BL581" s="19" t="s">
        <v>188</v>
      </c>
      <c r="BM581" s="217" t="s">
        <v>679</v>
      </c>
    </row>
    <row r="582" s="2" customFormat="1">
      <c r="A582" s="40"/>
      <c r="B582" s="41"/>
      <c r="C582" s="42"/>
      <c r="D582" s="219" t="s">
        <v>131</v>
      </c>
      <c r="E582" s="42"/>
      <c r="F582" s="220" t="s">
        <v>680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131</v>
      </c>
      <c r="AU582" s="19" t="s">
        <v>82</v>
      </c>
    </row>
    <row r="583" s="2" customFormat="1">
      <c r="A583" s="40"/>
      <c r="B583" s="41"/>
      <c r="C583" s="42"/>
      <c r="D583" s="224" t="s">
        <v>133</v>
      </c>
      <c r="E583" s="42"/>
      <c r="F583" s="225" t="s">
        <v>681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133</v>
      </c>
      <c r="AU583" s="19" t="s">
        <v>82</v>
      </c>
    </row>
    <row r="584" s="14" customFormat="1">
      <c r="A584" s="14"/>
      <c r="B584" s="236"/>
      <c r="C584" s="237"/>
      <c r="D584" s="219" t="s">
        <v>135</v>
      </c>
      <c r="E584" s="238" t="s">
        <v>19</v>
      </c>
      <c r="F584" s="239" t="s">
        <v>139</v>
      </c>
      <c r="G584" s="237"/>
      <c r="H584" s="240">
        <v>2.5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135</v>
      </c>
      <c r="AU584" s="246" t="s">
        <v>82</v>
      </c>
      <c r="AV584" s="14" t="s">
        <v>82</v>
      </c>
      <c r="AW584" s="14" t="s">
        <v>33</v>
      </c>
      <c r="AX584" s="14" t="s">
        <v>72</v>
      </c>
      <c r="AY584" s="246" t="s">
        <v>121</v>
      </c>
    </row>
    <row r="585" s="14" customFormat="1">
      <c r="A585" s="14"/>
      <c r="B585" s="236"/>
      <c r="C585" s="237"/>
      <c r="D585" s="219" t="s">
        <v>135</v>
      </c>
      <c r="E585" s="238" t="s">
        <v>19</v>
      </c>
      <c r="F585" s="239" t="s">
        <v>140</v>
      </c>
      <c r="G585" s="237"/>
      <c r="H585" s="240">
        <v>1.5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135</v>
      </c>
      <c r="AU585" s="246" t="s">
        <v>82</v>
      </c>
      <c r="AV585" s="14" t="s">
        <v>82</v>
      </c>
      <c r="AW585" s="14" t="s">
        <v>33</v>
      </c>
      <c r="AX585" s="14" t="s">
        <v>72</v>
      </c>
      <c r="AY585" s="246" t="s">
        <v>121</v>
      </c>
    </row>
    <row r="586" s="15" customFormat="1">
      <c r="A586" s="15"/>
      <c r="B586" s="247"/>
      <c r="C586" s="248"/>
      <c r="D586" s="219" t="s">
        <v>135</v>
      </c>
      <c r="E586" s="249" t="s">
        <v>19</v>
      </c>
      <c r="F586" s="250" t="s">
        <v>141</v>
      </c>
      <c r="G586" s="248"/>
      <c r="H586" s="251">
        <v>4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7" t="s">
        <v>135</v>
      </c>
      <c r="AU586" s="257" t="s">
        <v>82</v>
      </c>
      <c r="AV586" s="15" t="s">
        <v>129</v>
      </c>
      <c r="AW586" s="15" t="s">
        <v>33</v>
      </c>
      <c r="AX586" s="15" t="s">
        <v>80</v>
      </c>
      <c r="AY586" s="257" t="s">
        <v>121</v>
      </c>
    </row>
    <row r="587" s="2" customFormat="1" ht="16.5" customHeight="1">
      <c r="A587" s="40"/>
      <c r="B587" s="41"/>
      <c r="C587" s="206" t="s">
        <v>682</v>
      </c>
      <c r="D587" s="206" t="s">
        <v>124</v>
      </c>
      <c r="E587" s="207" t="s">
        <v>683</v>
      </c>
      <c r="F587" s="208" t="s">
        <v>684</v>
      </c>
      <c r="G587" s="209" t="s">
        <v>298</v>
      </c>
      <c r="H587" s="210">
        <v>69.439999999999998</v>
      </c>
      <c r="I587" s="211"/>
      <c r="J587" s="212">
        <f>ROUND(I587*H587,2)</f>
        <v>0</v>
      </c>
      <c r="K587" s="208" t="s">
        <v>128</v>
      </c>
      <c r="L587" s="46"/>
      <c r="M587" s="213" t="s">
        <v>19</v>
      </c>
      <c r="N587" s="214" t="s">
        <v>43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0.00167</v>
      </c>
      <c r="T587" s="216">
        <f>S587*H587</f>
        <v>0.11596479999999999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188</v>
      </c>
      <c r="AT587" s="217" t="s">
        <v>124</v>
      </c>
      <c r="AU587" s="217" t="s">
        <v>82</v>
      </c>
      <c r="AY587" s="19" t="s">
        <v>121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188</v>
      </c>
      <c r="BM587" s="217" t="s">
        <v>685</v>
      </c>
    </row>
    <row r="588" s="2" customFormat="1">
      <c r="A588" s="40"/>
      <c r="B588" s="41"/>
      <c r="C588" s="42"/>
      <c r="D588" s="219" t="s">
        <v>131</v>
      </c>
      <c r="E588" s="42"/>
      <c r="F588" s="220" t="s">
        <v>686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131</v>
      </c>
      <c r="AU588" s="19" t="s">
        <v>82</v>
      </c>
    </row>
    <row r="589" s="2" customFormat="1">
      <c r="A589" s="40"/>
      <c r="B589" s="41"/>
      <c r="C589" s="42"/>
      <c r="D589" s="224" t="s">
        <v>133</v>
      </c>
      <c r="E589" s="42"/>
      <c r="F589" s="225" t="s">
        <v>687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133</v>
      </c>
      <c r="AU589" s="19" t="s">
        <v>82</v>
      </c>
    </row>
    <row r="590" s="14" customFormat="1">
      <c r="A590" s="14"/>
      <c r="B590" s="236"/>
      <c r="C590" s="237"/>
      <c r="D590" s="219" t="s">
        <v>135</v>
      </c>
      <c r="E590" s="238" t="s">
        <v>19</v>
      </c>
      <c r="F590" s="239" t="s">
        <v>688</v>
      </c>
      <c r="G590" s="237"/>
      <c r="H590" s="240">
        <v>60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135</v>
      </c>
      <c r="AU590" s="246" t="s">
        <v>82</v>
      </c>
      <c r="AV590" s="14" t="s">
        <v>82</v>
      </c>
      <c r="AW590" s="14" t="s">
        <v>33</v>
      </c>
      <c r="AX590" s="14" t="s">
        <v>72</v>
      </c>
      <c r="AY590" s="246" t="s">
        <v>121</v>
      </c>
    </row>
    <row r="591" s="14" customFormat="1">
      <c r="A591" s="14"/>
      <c r="B591" s="236"/>
      <c r="C591" s="237"/>
      <c r="D591" s="219" t="s">
        <v>135</v>
      </c>
      <c r="E591" s="238" t="s">
        <v>19</v>
      </c>
      <c r="F591" s="239" t="s">
        <v>689</v>
      </c>
      <c r="G591" s="237"/>
      <c r="H591" s="240">
        <v>9.4399999999999995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135</v>
      </c>
      <c r="AU591" s="246" t="s">
        <v>82</v>
      </c>
      <c r="AV591" s="14" t="s">
        <v>82</v>
      </c>
      <c r="AW591" s="14" t="s">
        <v>33</v>
      </c>
      <c r="AX591" s="14" t="s">
        <v>72</v>
      </c>
      <c r="AY591" s="246" t="s">
        <v>121</v>
      </c>
    </row>
    <row r="592" s="15" customFormat="1">
      <c r="A592" s="15"/>
      <c r="B592" s="247"/>
      <c r="C592" s="248"/>
      <c r="D592" s="219" t="s">
        <v>135</v>
      </c>
      <c r="E592" s="249" t="s">
        <v>19</v>
      </c>
      <c r="F592" s="250" t="s">
        <v>141</v>
      </c>
      <c r="G592" s="248"/>
      <c r="H592" s="251">
        <v>69.439999999999998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7" t="s">
        <v>135</v>
      </c>
      <c r="AU592" s="257" t="s">
        <v>82</v>
      </c>
      <c r="AV592" s="15" t="s">
        <v>129</v>
      </c>
      <c r="AW592" s="15" t="s">
        <v>33</v>
      </c>
      <c r="AX592" s="15" t="s">
        <v>80</v>
      </c>
      <c r="AY592" s="257" t="s">
        <v>121</v>
      </c>
    </row>
    <row r="593" s="2" customFormat="1" ht="21.75" customHeight="1">
      <c r="A593" s="40"/>
      <c r="B593" s="41"/>
      <c r="C593" s="206" t="s">
        <v>690</v>
      </c>
      <c r="D593" s="206" t="s">
        <v>124</v>
      </c>
      <c r="E593" s="207" t="s">
        <v>691</v>
      </c>
      <c r="F593" s="208" t="s">
        <v>692</v>
      </c>
      <c r="G593" s="209" t="s">
        <v>298</v>
      </c>
      <c r="H593" s="210">
        <v>80.480000000000004</v>
      </c>
      <c r="I593" s="211"/>
      <c r="J593" s="212">
        <f>ROUND(I593*H593,2)</f>
        <v>0</v>
      </c>
      <c r="K593" s="208" t="s">
        <v>128</v>
      </c>
      <c r="L593" s="46"/>
      <c r="M593" s="213" t="s">
        <v>19</v>
      </c>
      <c r="N593" s="214" t="s">
        <v>43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0.0022300000000000002</v>
      </c>
      <c r="T593" s="216">
        <f>S593*H593</f>
        <v>0.17947040000000003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188</v>
      </c>
      <c r="AT593" s="217" t="s">
        <v>124</v>
      </c>
      <c r="AU593" s="217" t="s">
        <v>82</v>
      </c>
      <c r="AY593" s="19" t="s">
        <v>121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80</v>
      </c>
      <c r="BK593" s="218">
        <f>ROUND(I593*H593,2)</f>
        <v>0</v>
      </c>
      <c r="BL593" s="19" t="s">
        <v>188</v>
      </c>
      <c r="BM593" s="217" t="s">
        <v>693</v>
      </c>
    </row>
    <row r="594" s="2" customFormat="1">
      <c r="A594" s="40"/>
      <c r="B594" s="41"/>
      <c r="C594" s="42"/>
      <c r="D594" s="219" t="s">
        <v>131</v>
      </c>
      <c r="E594" s="42"/>
      <c r="F594" s="220" t="s">
        <v>694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131</v>
      </c>
      <c r="AU594" s="19" t="s">
        <v>82</v>
      </c>
    </row>
    <row r="595" s="2" customFormat="1">
      <c r="A595" s="40"/>
      <c r="B595" s="41"/>
      <c r="C595" s="42"/>
      <c r="D595" s="224" t="s">
        <v>133</v>
      </c>
      <c r="E595" s="42"/>
      <c r="F595" s="225" t="s">
        <v>695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133</v>
      </c>
      <c r="AU595" s="19" t="s">
        <v>82</v>
      </c>
    </row>
    <row r="596" s="13" customFormat="1">
      <c r="A596" s="13"/>
      <c r="B596" s="226"/>
      <c r="C596" s="227"/>
      <c r="D596" s="219" t="s">
        <v>135</v>
      </c>
      <c r="E596" s="228" t="s">
        <v>19</v>
      </c>
      <c r="F596" s="229" t="s">
        <v>696</v>
      </c>
      <c r="G596" s="227"/>
      <c r="H596" s="228" t="s">
        <v>19</v>
      </c>
      <c r="I596" s="230"/>
      <c r="J596" s="227"/>
      <c r="K596" s="227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135</v>
      </c>
      <c r="AU596" s="235" t="s">
        <v>82</v>
      </c>
      <c r="AV596" s="13" t="s">
        <v>80</v>
      </c>
      <c r="AW596" s="13" t="s">
        <v>33</v>
      </c>
      <c r="AX596" s="13" t="s">
        <v>72</v>
      </c>
      <c r="AY596" s="235" t="s">
        <v>121</v>
      </c>
    </row>
    <row r="597" s="14" customFormat="1">
      <c r="A597" s="14"/>
      <c r="B597" s="236"/>
      <c r="C597" s="237"/>
      <c r="D597" s="219" t="s">
        <v>135</v>
      </c>
      <c r="E597" s="238" t="s">
        <v>19</v>
      </c>
      <c r="F597" s="239" t="s">
        <v>697</v>
      </c>
      <c r="G597" s="237"/>
      <c r="H597" s="240">
        <v>59.600000000000001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135</v>
      </c>
      <c r="AU597" s="246" t="s">
        <v>82</v>
      </c>
      <c r="AV597" s="14" t="s">
        <v>82</v>
      </c>
      <c r="AW597" s="14" t="s">
        <v>33</v>
      </c>
      <c r="AX597" s="14" t="s">
        <v>72</v>
      </c>
      <c r="AY597" s="246" t="s">
        <v>121</v>
      </c>
    </row>
    <row r="598" s="14" customFormat="1">
      <c r="A598" s="14"/>
      <c r="B598" s="236"/>
      <c r="C598" s="237"/>
      <c r="D598" s="219" t="s">
        <v>135</v>
      </c>
      <c r="E598" s="238" t="s">
        <v>19</v>
      </c>
      <c r="F598" s="239" t="s">
        <v>698</v>
      </c>
      <c r="G598" s="237"/>
      <c r="H598" s="240">
        <v>25.600000000000001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135</v>
      </c>
      <c r="AU598" s="246" t="s">
        <v>82</v>
      </c>
      <c r="AV598" s="14" t="s">
        <v>82</v>
      </c>
      <c r="AW598" s="14" t="s">
        <v>33</v>
      </c>
      <c r="AX598" s="14" t="s">
        <v>72</v>
      </c>
      <c r="AY598" s="246" t="s">
        <v>121</v>
      </c>
    </row>
    <row r="599" s="14" customFormat="1">
      <c r="A599" s="14"/>
      <c r="B599" s="236"/>
      <c r="C599" s="237"/>
      <c r="D599" s="219" t="s">
        <v>135</v>
      </c>
      <c r="E599" s="238" t="s">
        <v>19</v>
      </c>
      <c r="F599" s="239" t="s">
        <v>699</v>
      </c>
      <c r="G599" s="237"/>
      <c r="H599" s="240">
        <v>-4.7199999999999998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135</v>
      </c>
      <c r="AU599" s="246" t="s">
        <v>82</v>
      </c>
      <c r="AV599" s="14" t="s">
        <v>82</v>
      </c>
      <c r="AW599" s="14" t="s">
        <v>33</v>
      </c>
      <c r="AX599" s="14" t="s">
        <v>72</v>
      </c>
      <c r="AY599" s="246" t="s">
        <v>121</v>
      </c>
    </row>
    <row r="600" s="15" customFormat="1">
      <c r="A600" s="15"/>
      <c r="B600" s="247"/>
      <c r="C600" s="248"/>
      <c r="D600" s="219" t="s">
        <v>135</v>
      </c>
      <c r="E600" s="249" t="s">
        <v>19</v>
      </c>
      <c r="F600" s="250" t="s">
        <v>141</v>
      </c>
      <c r="G600" s="248"/>
      <c r="H600" s="251">
        <v>80.480000000000004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7" t="s">
        <v>135</v>
      </c>
      <c r="AU600" s="257" t="s">
        <v>82</v>
      </c>
      <c r="AV600" s="15" t="s">
        <v>129</v>
      </c>
      <c r="AW600" s="15" t="s">
        <v>33</v>
      </c>
      <c r="AX600" s="15" t="s">
        <v>80</v>
      </c>
      <c r="AY600" s="257" t="s">
        <v>121</v>
      </c>
    </row>
    <row r="601" s="2" customFormat="1" ht="16.5" customHeight="1">
      <c r="A601" s="40"/>
      <c r="B601" s="41"/>
      <c r="C601" s="206" t="s">
        <v>700</v>
      </c>
      <c r="D601" s="206" t="s">
        <v>124</v>
      </c>
      <c r="E601" s="207" t="s">
        <v>701</v>
      </c>
      <c r="F601" s="208" t="s">
        <v>702</v>
      </c>
      <c r="G601" s="209" t="s">
        <v>298</v>
      </c>
      <c r="H601" s="210">
        <v>90</v>
      </c>
      <c r="I601" s="211"/>
      <c r="J601" s="212">
        <f>ROUND(I601*H601,2)</f>
        <v>0</v>
      </c>
      <c r="K601" s="208" t="s">
        <v>128</v>
      </c>
      <c r="L601" s="46"/>
      <c r="M601" s="213" t="s">
        <v>19</v>
      </c>
      <c r="N601" s="214" t="s">
        <v>43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0.0025999999999999999</v>
      </c>
      <c r="T601" s="216">
        <f>S601*H601</f>
        <v>0.23399999999999999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188</v>
      </c>
      <c r="AT601" s="217" t="s">
        <v>124</v>
      </c>
      <c r="AU601" s="217" t="s">
        <v>82</v>
      </c>
      <c r="AY601" s="19" t="s">
        <v>121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80</v>
      </c>
      <c r="BK601" s="218">
        <f>ROUND(I601*H601,2)</f>
        <v>0</v>
      </c>
      <c r="BL601" s="19" t="s">
        <v>188</v>
      </c>
      <c r="BM601" s="217" t="s">
        <v>703</v>
      </c>
    </row>
    <row r="602" s="2" customFormat="1">
      <c r="A602" s="40"/>
      <c r="B602" s="41"/>
      <c r="C602" s="42"/>
      <c r="D602" s="219" t="s">
        <v>131</v>
      </c>
      <c r="E602" s="42"/>
      <c r="F602" s="220" t="s">
        <v>704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131</v>
      </c>
      <c r="AU602" s="19" t="s">
        <v>82</v>
      </c>
    </row>
    <row r="603" s="2" customFormat="1">
      <c r="A603" s="40"/>
      <c r="B603" s="41"/>
      <c r="C603" s="42"/>
      <c r="D603" s="224" t="s">
        <v>133</v>
      </c>
      <c r="E603" s="42"/>
      <c r="F603" s="225" t="s">
        <v>705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133</v>
      </c>
      <c r="AU603" s="19" t="s">
        <v>82</v>
      </c>
    </row>
    <row r="604" s="14" customFormat="1">
      <c r="A604" s="14"/>
      <c r="B604" s="236"/>
      <c r="C604" s="237"/>
      <c r="D604" s="219" t="s">
        <v>135</v>
      </c>
      <c r="E604" s="238" t="s">
        <v>19</v>
      </c>
      <c r="F604" s="239" t="s">
        <v>706</v>
      </c>
      <c r="G604" s="237"/>
      <c r="H604" s="240">
        <v>28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135</v>
      </c>
      <c r="AU604" s="246" t="s">
        <v>82</v>
      </c>
      <c r="AV604" s="14" t="s">
        <v>82</v>
      </c>
      <c r="AW604" s="14" t="s">
        <v>33</v>
      </c>
      <c r="AX604" s="14" t="s">
        <v>72</v>
      </c>
      <c r="AY604" s="246" t="s">
        <v>121</v>
      </c>
    </row>
    <row r="605" s="14" customFormat="1">
      <c r="A605" s="14"/>
      <c r="B605" s="236"/>
      <c r="C605" s="237"/>
      <c r="D605" s="219" t="s">
        <v>135</v>
      </c>
      <c r="E605" s="238" t="s">
        <v>19</v>
      </c>
      <c r="F605" s="239" t="s">
        <v>707</v>
      </c>
      <c r="G605" s="237"/>
      <c r="H605" s="240">
        <v>62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135</v>
      </c>
      <c r="AU605" s="246" t="s">
        <v>82</v>
      </c>
      <c r="AV605" s="14" t="s">
        <v>82</v>
      </c>
      <c r="AW605" s="14" t="s">
        <v>33</v>
      </c>
      <c r="AX605" s="14" t="s">
        <v>72</v>
      </c>
      <c r="AY605" s="246" t="s">
        <v>121</v>
      </c>
    </row>
    <row r="606" s="15" customFormat="1">
      <c r="A606" s="15"/>
      <c r="B606" s="247"/>
      <c r="C606" s="248"/>
      <c r="D606" s="219" t="s">
        <v>135</v>
      </c>
      <c r="E606" s="249" t="s">
        <v>19</v>
      </c>
      <c r="F606" s="250" t="s">
        <v>141</v>
      </c>
      <c r="G606" s="248"/>
      <c r="H606" s="251">
        <v>90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7" t="s">
        <v>135</v>
      </c>
      <c r="AU606" s="257" t="s">
        <v>82</v>
      </c>
      <c r="AV606" s="15" t="s">
        <v>129</v>
      </c>
      <c r="AW606" s="15" t="s">
        <v>33</v>
      </c>
      <c r="AX606" s="15" t="s">
        <v>80</v>
      </c>
      <c r="AY606" s="257" t="s">
        <v>121</v>
      </c>
    </row>
    <row r="607" s="2" customFormat="1" ht="16.5" customHeight="1">
      <c r="A607" s="40"/>
      <c r="B607" s="41"/>
      <c r="C607" s="206" t="s">
        <v>708</v>
      </c>
      <c r="D607" s="206" t="s">
        <v>124</v>
      </c>
      <c r="E607" s="207" t="s">
        <v>709</v>
      </c>
      <c r="F607" s="208" t="s">
        <v>710</v>
      </c>
      <c r="G607" s="209" t="s">
        <v>298</v>
      </c>
      <c r="H607" s="210">
        <v>40</v>
      </c>
      <c r="I607" s="211"/>
      <c r="J607" s="212">
        <f>ROUND(I607*H607,2)</f>
        <v>0</v>
      </c>
      <c r="K607" s="208" t="s">
        <v>128</v>
      </c>
      <c r="L607" s="46"/>
      <c r="M607" s="213" t="s">
        <v>19</v>
      </c>
      <c r="N607" s="214" t="s">
        <v>43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0.0039399999999999999</v>
      </c>
      <c r="T607" s="216">
        <f>S607*H607</f>
        <v>0.15759999999999999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188</v>
      </c>
      <c r="AT607" s="217" t="s">
        <v>124</v>
      </c>
      <c r="AU607" s="217" t="s">
        <v>82</v>
      </c>
      <c r="AY607" s="19" t="s">
        <v>121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80</v>
      </c>
      <c r="BK607" s="218">
        <f>ROUND(I607*H607,2)</f>
        <v>0</v>
      </c>
      <c r="BL607" s="19" t="s">
        <v>188</v>
      </c>
      <c r="BM607" s="217" t="s">
        <v>711</v>
      </c>
    </row>
    <row r="608" s="2" customFormat="1">
      <c r="A608" s="40"/>
      <c r="B608" s="41"/>
      <c r="C608" s="42"/>
      <c r="D608" s="219" t="s">
        <v>131</v>
      </c>
      <c r="E608" s="42"/>
      <c r="F608" s="220" t="s">
        <v>712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131</v>
      </c>
      <c r="AU608" s="19" t="s">
        <v>82</v>
      </c>
    </row>
    <row r="609" s="2" customFormat="1">
      <c r="A609" s="40"/>
      <c r="B609" s="41"/>
      <c r="C609" s="42"/>
      <c r="D609" s="224" t="s">
        <v>133</v>
      </c>
      <c r="E609" s="42"/>
      <c r="F609" s="225" t="s">
        <v>713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133</v>
      </c>
      <c r="AU609" s="19" t="s">
        <v>82</v>
      </c>
    </row>
    <row r="610" s="2" customFormat="1" ht="24.15" customHeight="1">
      <c r="A610" s="40"/>
      <c r="B610" s="41"/>
      <c r="C610" s="206" t="s">
        <v>714</v>
      </c>
      <c r="D610" s="206" t="s">
        <v>124</v>
      </c>
      <c r="E610" s="207" t="s">
        <v>715</v>
      </c>
      <c r="F610" s="208" t="s">
        <v>716</v>
      </c>
      <c r="G610" s="209" t="s">
        <v>127</v>
      </c>
      <c r="H610" s="210">
        <v>4</v>
      </c>
      <c r="I610" s="211"/>
      <c r="J610" s="212">
        <f>ROUND(I610*H610,2)</f>
        <v>0</v>
      </c>
      <c r="K610" s="208" t="s">
        <v>128</v>
      </c>
      <c r="L610" s="46"/>
      <c r="M610" s="213" t="s">
        <v>19</v>
      </c>
      <c r="N610" s="214" t="s">
        <v>43</v>
      </c>
      <c r="O610" s="86"/>
      <c r="P610" s="215">
        <f>O610*H610</f>
        <v>0</v>
      </c>
      <c r="Q610" s="215">
        <v>0.0066</v>
      </c>
      <c r="R610" s="215">
        <f>Q610*H610</f>
        <v>0.0264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188</v>
      </c>
      <c r="AT610" s="217" t="s">
        <v>124</v>
      </c>
      <c r="AU610" s="217" t="s">
        <v>82</v>
      </c>
      <c r="AY610" s="19" t="s">
        <v>121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80</v>
      </c>
      <c r="BK610" s="218">
        <f>ROUND(I610*H610,2)</f>
        <v>0</v>
      </c>
      <c r="BL610" s="19" t="s">
        <v>188</v>
      </c>
      <c r="BM610" s="217" t="s">
        <v>717</v>
      </c>
    </row>
    <row r="611" s="2" customFormat="1">
      <c r="A611" s="40"/>
      <c r="B611" s="41"/>
      <c r="C611" s="42"/>
      <c r="D611" s="219" t="s">
        <v>131</v>
      </c>
      <c r="E611" s="42"/>
      <c r="F611" s="220" t="s">
        <v>718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131</v>
      </c>
      <c r="AU611" s="19" t="s">
        <v>82</v>
      </c>
    </row>
    <row r="612" s="2" customFormat="1">
      <c r="A612" s="40"/>
      <c r="B612" s="41"/>
      <c r="C612" s="42"/>
      <c r="D612" s="224" t="s">
        <v>133</v>
      </c>
      <c r="E612" s="42"/>
      <c r="F612" s="225" t="s">
        <v>719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133</v>
      </c>
      <c r="AU612" s="19" t="s">
        <v>82</v>
      </c>
    </row>
    <row r="613" s="2" customFormat="1" ht="33" customHeight="1">
      <c r="A613" s="40"/>
      <c r="B613" s="41"/>
      <c r="C613" s="206" t="s">
        <v>720</v>
      </c>
      <c r="D613" s="206" t="s">
        <v>124</v>
      </c>
      <c r="E613" s="207" t="s">
        <v>721</v>
      </c>
      <c r="F613" s="208" t="s">
        <v>722</v>
      </c>
      <c r="G613" s="209" t="s">
        <v>127</v>
      </c>
      <c r="H613" s="210">
        <v>4</v>
      </c>
      <c r="I613" s="211"/>
      <c r="J613" s="212">
        <f>ROUND(I613*H613,2)</f>
        <v>0</v>
      </c>
      <c r="K613" s="208" t="s">
        <v>128</v>
      </c>
      <c r="L613" s="46"/>
      <c r="M613" s="213" t="s">
        <v>19</v>
      </c>
      <c r="N613" s="214" t="s">
        <v>43</v>
      </c>
      <c r="O613" s="86"/>
      <c r="P613" s="215">
        <f>O613*H613</f>
        <v>0</v>
      </c>
      <c r="Q613" s="215">
        <v>0.00035</v>
      </c>
      <c r="R613" s="215">
        <f>Q613*H613</f>
        <v>0.0014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188</v>
      </c>
      <c r="AT613" s="217" t="s">
        <v>124</v>
      </c>
      <c r="AU613" s="217" t="s">
        <v>82</v>
      </c>
      <c r="AY613" s="19" t="s">
        <v>121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80</v>
      </c>
      <c r="BK613" s="218">
        <f>ROUND(I613*H613,2)</f>
        <v>0</v>
      </c>
      <c r="BL613" s="19" t="s">
        <v>188</v>
      </c>
      <c r="BM613" s="217" t="s">
        <v>723</v>
      </c>
    </row>
    <row r="614" s="2" customFormat="1">
      <c r="A614" s="40"/>
      <c r="B614" s="41"/>
      <c r="C614" s="42"/>
      <c r="D614" s="219" t="s">
        <v>131</v>
      </c>
      <c r="E614" s="42"/>
      <c r="F614" s="220" t="s">
        <v>724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131</v>
      </c>
      <c r="AU614" s="19" t="s">
        <v>82</v>
      </c>
    </row>
    <row r="615" s="2" customFormat="1">
      <c r="A615" s="40"/>
      <c r="B615" s="41"/>
      <c r="C615" s="42"/>
      <c r="D615" s="224" t="s">
        <v>133</v>
      </c>
      <c r="E615" s="42"/>
      <c r="F615" s="225" t="s">
        <v>725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133</v>
      </c>
      <c r="AU615" s="19" t="s">
        <v>82</v>
      </c>
    </row>
    <row r="616" s="2" customFormat="1" ht="37.8" customHeight="1">
      <c r="A616" s="40"/>
      <c r="B616" s="41"/>
      <c r="C616" s="206" t="s">
        <v>726</v>
      </c>
      <c r="D616" s="206" t="s">
        <v>124</v>
      </c>
      <c r="E616" s="207" t="s">
        <v>727</v>
      </c>
      <c r="F616" s="208" t="s">
        <v>728</v>
      </c>
      <c r="G616" s="209" t="s">
        <v>298</v>
      </c>
      <c r="H616" s="210">
        <v>81.140000000000001</v>
      </c>
      <c r="I616" s="211"/>
      <c r="J616" s="212">
        <f>ROUND(I616*H616,2)</f>
        <v>0</v>
      </c>
      <c r="K616" s="208" t="s">
        <v>412</v>
      </c>
      <c r="L616" s="46"/>
      <c r="M616" s="213" t="s">
        <v>19</v>
      </c>
      <c r="N616" s="214" t="s">
        <v>43</v>
      </c>
      <c r="O616" s="86"/>
      <c r="P616" s="215">
        <f>O616*H616</f>
        <v>0</v>
      </c>
      <c r="Q616" s="215">
        <v>0.0017099999999999999</v>
      </c>
      <c r="R616" s="215">
        <f>Q616*H616</f>
        <v>0.1387494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188</v>
      </c>
      <c r="AT616" s="217" t="s">
        <v>124</v>
      </c>
      <c r="AU616" s="217" t="s">
        <v>82</v>
      </c>
      <c r="AY616" s="19" t="s">
        <v>121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80</v>
      </c>
      <c r="BK616" s="218">
        <f>ROUND(I616*H616,2)</f>
        <v>0</v>
      </c>
      <c r="BL616" s="19" t="s">
        <v>188</v>
      </c>
      <c r="BM616" s="217" t="s">
        <v>729</v>
      </c>
    </row>
    <row r="617" s="2" customFormat="1">
      <c r="A617" s="40"/>
      <c r="B617" s="41"/>
      <c r="C617" s="42"/>
      <c r="D617" s="219" t="s">
        <v>131</v>
      </c>
      <c r="E617" s="42"/>
      <c r="F617" s="220" t="s">
        <v>728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131</v>
      </c>
      <c r="AU617" s="19" t="s">
        <v>82</v>
      </c>
    </row>
    <row r="618" s="14" customFormat="1">
      <c r="A618" s="14"/>
      <c r="B618" s="236"/>
      <c r="C618" s="237"/>
      <c r="D618" s="219" t="s">
        <v>135</v>
      </c>
      <c r="E618" s="238" t="s">
        <v>19</v>
      </c>
      <c r="F618" s="239" t="s">
        <v>688</v>
      </c>
      <c r="G618" s="237"/>
      <c r="H618" s="240">
        <v>60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135</v>
      </c>
      <c r="AU618" s="246" t="s">
        <v>82</v>
      </c>
      <c r="AV618" s="14" t="s">
        <v>82</v>
      </c>
      <c r="AW618" s="14" t="s">
        <v>33</v>
      </c>
      <c r="AX618" s="14" t="s">
        <v>72</v>
      </c>
      <c r="AY618" s="246" t="s">
        <v>121</v>
      </c>
    </row>
    <row r="619" s="14" customFormat="1">
      <c r="A619" s="14"/>
      <c r="B619" s="236"/>
      <c r="C619" s="237"/>
      <c r="D619" s="219" t="s">
        <v>135</v>
      </c>
      <c r="E619" s="238" t="s">
        <v>19</v>
      </c>
      <c r="F619" s="239" t="s">
        <v>689</v>
      </c>
      <c r="G619" s="237"/>
      <c r="H619" s="240">
        <v>9.4399999999999995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135</v>
      </c>
      <c r="AU619" s="246" t="s">
        <v>82</v>
      </c>
      <c r="AV619" s="14" t="s">
        <v>82</v>
      </c>
      <c r="AW619" s="14" t="s">
        <v>33</v>
      </c>
      <c r="AX619" s="14" t="s">
        <v>72</v>
      </c>
      <c r="AY619" s="246" t="s">
        <v>121</v>
      </c>
    </row>
    <row r="620" s="14" customFormat="1">
      <c r="A620" s="14"/>
      <c r="B620" s="236"/>
      <c r="C620" s="237"/>
      <c r="D620" s="219" t="s">
        <v>135</v>
      </c>
      <c r="E620" s="238" t="s">
        <v>19</v>
      </c>
      <c r="F620" s="239" t="s">
        <v>730</v>
      </c>
      <c r="G620" s="237"/>
      <c r="H620" s="240">
        <v>11.699999999999999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135</v>
      </c>
      <c r="AU620" s="246" t="s">
        <v>82</v>
      </c>
      <c r="AV620" s="14" t="s">
        <v>82</v>
      </c>
      <c r="AW620" s="14" t="s">
        <v>33</v>
      </c>
      <c r="AX620" s="14" t="s">
        <v>72</v>
      </c>
      <c r="AY620" s="246" t="s">
        <v>121</v>
      </c>
    </row>
    <row r="621" s="15" customFormat="1">
      <c r="A621" s="15"/>
      <c r="B621" s="247"/>
      <c r="C621" s="248"/>
      <c r="D621" s="219" t="s">
        <v>135</v>
      </c>
      <c r="E621" s="249" t="s">
        <v>19</v>
      </c>
      <c r="F621" s="250" t="s">
        <v>141</v>
      </c>
      <c r="G621" s="248"/>
      <c r="H621" s="251">
        <v>81.140000000000001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7" t="s">
        <v>135</v>
      </c>
      <c r="AU621" s="257" t="s">
        <v>82</v>
      </c>
      <c r="AV621" s="15" t="s">
        <v>129</v>
      </c>
      <c r="AW621" s="15" t="s">
        <v>33</v>
      </c>
      <c r="AX621" s="15" t="s">
        <v>80</v>
      </c>
      <c r="AY621" s="257" t="s">
        <v>121</v>
      </c>
    </row>
    <row r="622" s="2" customFormat="1" ht="24.15" customHeight="1">
      <c r="A622" s="40"/>
      <c r="B622" s="41"/>
      <c r="C622" s="206" t="s">
        <v>731</v>
      </c>
      <c r="D622" s="206" t="s">
        <v>124</v>
      </c>
      <c r="E622" s="207" t="s">
        <v>732</v>
      </c>
      <c r="F622" s="208" t="s">
        <v>733</v>
      </c>
      <c r="G622" s="209" t="s">
        <v>555</v>
      </c>
      <c r="H622" s="210">
        <v>130</v>
      </c>
      <c r="I622" s="211"/>
      <c r="J622" s="212">
        <f>ROUND(I622*H622,2)</f>
        <v>0</v>
      </c>
      <c r="K622" s="208" t="s">
        <v>412</v>
      </c>
      <c r="L622" s="46"/>
      <c r="M622" s="213" t="s">
        <v>19</v>
      </c>
      <c r="N622" s="214" t="s">
        <v>43</v>
      </c>
      <c r="O622" s="86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188</v>
      </c>
      <c r="AT622" s="217" t="s">
        <v>124</v>
      </c>
      <c r="AU622" s="217" t="s">
        <v>82</v>
      </c>
      <c r="AY622" s="19" t="s">
        <v>121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80</v>
      </c>
      <c r="BK622" s="218">
        <f>ROUND(I622*H622,2)</f>
        <v>0</v>
      </c>
      <c r="BL622" s="19" t="s">
        <v>188</v>
      </c>
      <c r="BM622" s="217" t="s">
        <v>734</v>
      </c>
    </row>
    <row r="623" s="2" customFormat="1">
      <c r="A623" s="40"/>
      <c r="B623" s="41"/>
      <c r="C623" s="42"/>
      <c r="D623" s="219" t="s">
        <v>131</v>
      </c>
      <c r="E623" s="42"/>
      <c r="F623" s="220" t="s">
        <v>735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131</v>
      </c>
      <c r="AU623" s="19" t="s">
        <v>82</v>
      </c>
    </row>
    <row r="624" s="14" customFormat="1">
      <c r="A624" s="14"/>
      <c r="B624" s="236"/>
      <c r="C624" s="237"/>
      <c r="D624" s="219" t="s">
        <v>135</v>
      </c>
      <c r="E624" s="238" t="s">
        <v>19</v>
      </c>
      <c r="F624" s="239" t="s">
        <v>736</v>
      </c>
      <c r="G624" s="237"/>
      <c r="H624" s="240">
        <v>96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135</v>
      </c>
      <c r="AU624" s="246" t="s">
        <v>82</v>
      </c>
      <c r="AV624" s="14" t="s">
        <v>82</v>
      </c>
      <c r="AW624" s="14" t="s">
        <v>33</v>
      </c>
      <c r="AX624" s="14" t="s">
        <v>72</v>
      </c>
      <c r="AY624" s="246" t="s">
        <v>121</v>
      </c>
    </row>
    <row r="625" s="14" customFormat="1">
      <c r="A625" s="14"/>
      <c r="B625" s="236"/>
      <c r="C625" s="237"/>
      <c r="D625" s="219" t="s">
        <v>135</v>
      </c>
      <c r="E625" s="238" t="s">
        <v>19</v>
      </c>
      <c r="F625" s="239" t="s">
        <v>737</v>
      </c>
      <c r="G625" s="237"/>
      <c r="H625" s="240">
        <v>8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135</v>
      </c>
      <c r="AU625" s="246" t="s">
        <v>82</v>
      </c>
      <c r="AV625" s="14" t="s">
        <v>82</v>
      </c>
      <c r="AW625" s="14" t="s">
        <v>33</v>
      </c>
      <c r="AX625" s="14" t="s">
        <v>72</v>
      </c>
      <c r="AY625" s="246" t="s">
        <v>121</v>
      </c>
    </row>
    <row r="626" s="14" customFormat="1">
      <c r="A626" s="14"/>
      <c r="B626" s="236"/>
      <c r="C626" s="237"/>
      <c r="D626" s="219" t="s">
        <v>135</v>
      </c>
      <c r="E626" s="238" t="s">
        <v>19</v>
      </c>
      <c r="F626" s="239" t="s">
        <v>738</v>
      </c>
      <c r="G626" s="237"/>
      <c r="H626" s="240">
        <v>26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135</v>
      </c>
      <c r="AU626" s="246" t="s">
        <v>82</v>
      </c>
      <c r="AV626" s="14" t="s">
        <v>82</v>
      </c>
      <c r="AW626" s="14" t="s">
        <v>33</v>
      </c>
      <c r="AX626" s="14" t="s">
        <v>72</v>
      </c>
      <c r="AY626" s="246" t="s">
        <v>121</v>
      </c>
    </row>
    <row r="627" s="15" customFormat="1">
      <c r="A627" s="15"/>
      <c r="B627" s="247"/>
      <c r="C627" s="248"/>
      <c r="D627" s="219" t="s">
        <v>135</v>
      </c>
      <c r="E627" s="249" t="s">
        <v>19</v>
      </c>
      <c r="F627" s="250" t="s">
        <v>141</v>
      </c>
      <c r="G627" s="248"/>
      <c r="H627" s="251">
        <v>130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135</v>
      </c>
      <c r="AU627" s="257" t="s">
        <v>82</v>
      </c>
      <c r="AV627" s="15" t="s">
        <v>129</v>
      </c>
      <c r="AW627" s="15" t="s">
        <v>33</v>
      </c>
      <c r="AX627" s="15" t="s">
        <v>80</v>
      </c>
      <c r="AY627" s="257" t="s">
        <v>121</v>
      </c>
    </row>
    <row r="628" s="2" customFormat="1" ht="16.5" customHeight="1">
      <c r="A628" s="40"/>
      <c r="B628" s="41"/>
      <c r="C628" s="206" t="s">
        <v>739</v>
      </c>
      <c r="D628" s="206" t="s">
        <v>124</v>
      </c>
      <c r="E628" s="207" t="s">
        <v>740</v>
      </c>
      <c r="F628" s="208" t="s">
        <v>741</v>
      </c>
      <c r="G628" s="209" t="s">
        <v>298</v>
      </c>
      <c r="H628" s="210">
        <v>90</v>
      </c>
      <c r="I628" s="211"/>
      <c r="J628" s="212">
        <f>ROUND(I628*H628,2)</f>
        <v>0</v>
      </c>
      <c r="K628" s="208" t="s">
        <v>128</v>
      </c>
      <c r="L628" s="46"/>
      <c r="M628" s="213" t="s">
        <v>19</v>
      </c>
      <c r="N628" s="214" t="s">
        <v>43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188</v>
      </c>
      <c r="AT628" s="217" t="s">
        <v>124</v>
      </c>
      <c r="AU628" s="217" t="s">
        <v>82</v>
      </c>
      <c r="AY628" s="19" t="s">
        <v>121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80</v>
      </c>
      <c r="BK628" s="218">
        <f>ROUND(I628*H628,2)</f>
        <v>0</v>
      </c>
      <c r="BL628" s="19" t="s">
        <v>188</v>
      </c>
      <c r="BM628" s="217" t="s">
        <v>742</v>
      </c>
    </row>
    <row r="629" s="2" customFormat="1">
      <c r="A629" s="40"/>
      <c r="B629" s="41"/>
      <c r="C629" s="42"/>
      <c r="D629" s="219" t="s">
        <v>131</v>
      </c>
      <c r="E629" s="42"/>
      <c r="F629" s="220" t="s">
        <v>743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131</v>
      </c>
      <c r="AU629" s="19" t="s">
        <v>82</v>
      </c>
    </row>
    <row r="630" s="2" customFormat="1">
      <c r="A630" s="40"/>
      <c r="B630" s="41"/>
      <c r="C630" s="42"/>
      <c r="D630" s="224" t="s">
        <v>133</v>
      </c>
      <c r="E630" s="42"/>
      <c r="F630" s="225" t="s">
        <v>744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133</v>
      </c>
      <c r="AU630" s="19" t="s">
        <v>82</v>
      </c>
    </row>
    <row r="631" s="2" customFormat="1" ht="21.75" customHeight="1">
      <c r="A631" s="40"/>
      <c r="B631" s="41"/>
      <c r="C631" s="206" t="s">
        <v>745</v>
      </c>
      <c r="D631" s="206" t="s">
        <v>124</v>
      </c>
      <c r="E631" s="207" t="s">
        <v>746</v>
      </c>
      <c r="F631" s="208" t="s">
        <v>747</v>
      </c>
      <c r="G631" s="209" t="s">
        <v>555</v>
      </c>
      <c r="H631" s="210">
        <v>4</v>
      </c>
      <c r="I631" s="211"/>
      <c r="J631" s="212">
        <f>ROUND(I631*H631,2)</f>
        <v>0</v>
      </c>
      <c r="K631" s="208" t="s">
        <v>128</v>
      </c>
      <c r="L631" s="46"/>
      <c r="M631" s="213" t="s">
        <v>19</v>
      </c>
      <c r="N631" s="214" t="s">
        <v>43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188</v>
      </c>
      <c r="AT631" s="217" t="s">
        <v>124</v>
      </c>
      <c r="AU631" s="217" t="s">
        <v>82</v>
      </c>
      <c r="AY631" s="19" t="s">
        <v>121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80</v>
      </c>
      <c r="BK631" s="218">
        <f>ROUND(I631*H631,2)</f>
        <v>0</v>
      </c>
      <c r="BL631" s="19" t="s">
        <v>188</v>
      </c>
      <c r="BM631" s="217" t="s">
        <v>748</v>
      </c>
    </row>
    <row r="632" s="2" customFormat="1">
      <c r="A632" s="40"/>
      <c r="B632" s="41"/>
      <c r="C632" s="42"/>
      <c r="D632" s="219" t="s">
        <v>131</v>
      </c>
      <c r="E632" s="42"/>
      <c r="F632" s="220" t="s">
        <v>749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131</v>
      </c>
      <c r="AU632" s="19" t="s">
        <v>82</v>
      </c>
    </row>
    <row r="633" s="2" customFormat="1">
      <c r="A633" s="40"/>
      <c r="B633" s="41"/>
      <c r="C633" s="42"/>
      <c r="D633" s="224" t="s">
        <v>133</v>
      </c>
      <c r="E633" s="42"/>
      <c r="F633" s="225" t="s">
        <v>750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133</v>
      </c>
      <c r="AU633" s="19" t="s">
        <v>82</v>
      </c>
    </row>
    <row r="634" s="2" customFormat="1" ht="24.15" customHeight="1">
      <c r="A634" s="40"/>
      <c r="B634" s="41"/>
      <c r="C634" s="206" t="s">
        <v>751</v>
      </c>
      <c r="D634" s="206" t="s">
        <v>124</v>
      </c>
      <c r="E634" s="207" t="s">
        <v>752</v>
      </c>
      <c r="F634" s="208" t="s">
        <v>753</v>
      </c>
      <c r="G634" s="209" t="s">
        <v>555</v>
      </c>
      <c r="H634" s="210">
        <v>4</v>
      </c>
      <c r="I634" s="211"/>
      <c r="J634" s="212">
        <f>ROUND(I634*H634,2)</f>
        <v>0</v>
      </c>
      <c r="K634" s="208" t="s">
        <v>128</v>
      </c>
      <c r="L634" s="46"/>
      <c r="M634" s="213" t="s">
        <v>19</v>
      </c>
      <c r="N634" s="214" t="s">
        <v>43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188</v>
      </c>
      <c r="AT634" s="217" t="s">
        <v>124</v>
      </c>
      <c r="AU634" s="217" t="s">
        <v>82</v>
      </c>
      <c r="AY634" s="19" t="s">
        <v>121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80</v>
      </c>
      <c r="BK634" s="218">
        <f>ROUND(I634*H634,2)</f>
        <v>0</v>
      </c>
      <c r="BL634" s="19" t="s">
        <v>188</v>
      </c>
      <c r="BM634" s="217" t="s">
        <v>754</v>
      </c>
    </row>
    <row r="635" s="2" customFormat="1">
      <c r="A635" s="40"/>
      <c r="B635" s="41"/>
      <c r="C635" s="42"/>
      <c r="D635" s="219" t="s">
        <v>131</v>
      </c>
      <c r="E635" s="42"/>
      <c r="F635" s="220" t="s">
        <v>755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131</v>
      </c>
      <c r="AU635" s="19" t="s">
        <v>82</v>
      </c>
    </row>
    <row r="636" s="2" customFormat="1">
      <c r="A636" s="40"/>
      <c r="B636" s="41"/>
      <c r="C636" s="42"/>
      <c r="D636" s="224" t="s">
        <v>133</v>
      </c>
      <c r="E636" s="42"/>
      <c r="F636" s="225" t="s">
        <v>756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133</v>
      </c>
      <c r="AU636" s="19" t="s">
        <v>82</v>
      </c>
    </row>
    <row r="637" s="2" customFormat="1" ht="16.5" customHeight="1">
      <c r="A637" s="40"/>
      <c r="B637" s="41"/>
      <c r="C637" s="206" t="s">
        <v>757</v>
      </c>
      <c r="D637" s="206" t="s">
        <v>124</v>
      </c>
      <c r="E637" s="207" t="s">
        <v>758</v>
      </c>
      <c r="F637" s="208" t="s">
        <v>759</v>
      </c>
      <c r="G637" s="209" t="s">
        <v>298</v>
      </c>
      <c r="H637" s="210">
        <v>40</v>
      </c>
      <c r="I637" s="211"/>
      <c r="J637" s="212">
        <f>ROUND(I637*H637,2)</f>
        <v>0</v>
      </c>
      <c r="K637" s="208" t="s">
        <v>128</v>
      </c>
      <c r="L637" s="46"/>
      <c r="M637" s="213" t="s">
        <v>19</v>
      </c>
      <c r="N637" s="214" t="s">
        <v>43</v>
      </c>
      <c r="O637" s="86"/>
      <c r="P637" s="215">
        <f>O637*H637</f>
        <v>0</v>
      </c>
      <c r="Q637" s="215">
        <v>0</v>
      </c>
      <c r="R637" s="215">
        <f>Q637*H637</f>
        <v>0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188</v>
      </c>
      <c r="AT637" s="217" t="s">
        <v>124</v>
      </c>
      <c r="AU637" s="217" t="s">
        <v>82</v>
      </c>
      <c r="AY637" s="19" t="s">
        <v>121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80</v>
      </c>
      <c r="BK637" s="218">
        <f>ROUND(I637*H637,2)</f>
        <v>0</v>
      </c>
      <c r="BL637" s="19" t="s">
        <v>188</v>
      </c>
      <c r="BM637" s="217" t="s">
        <v>760</v>
      </c>
    </row>
    <row r="638" s="2" customFormat="1">
      <c r="A638" s="40"/>
      <c r="B638" s="41"/>
      <c r="C638" s="42"/>
      <c r="D638" s="219" t="s">
        <v>131</v>
      </c>
      <c r="E638" s="42"/>
      <c r="F638" s="220" t="s">
        <v>761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131</v>
      </c>
      <c r="AU638" s="19" t="s">
        <v>82</v>
      </c>
    </row>
    <row r="639" s="2" customFormat="1">
      <c r="A639" s="40"/>
      <c r="B639" s="41"/>
      <c r="C639" s="42"/>
      <c r="D639" s="224" t="s">
        <v>133</v>
      </c>
      <c r="E639" s="42"/>
      <c r="F639" s="225" t="s">
        <v>762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133</v>
      </c>
      <c r="AU639" s="19" t="s">
        <v>82</v>
      </c>
    </row>
    <row r="640" s="2" customFormat="1" ht="16.5" customHeight="1">
      <c r="A640" s="40"/>
      <c r="B640" s="41"/>
      <c r="C640" s="206" t="s">
        <v>763</v>
      </c>
      <c r="D640" s="206" t="s">
        <v>124</v>
      </c>
      <c r="E640" s="207" t="s">
        <v>764</v>
      </c>
      <c r="F640" s="208" t="s">
        <v>765</v>
      </c>
      <c r="G640" s="209" t="s">
        <v>555</v>
      </c>
      <c r="H640" s="210">
        <v>20</v>
      </c>
      <c r="I640" s="211"/>
      <c r="J640" s="212">
        <f>ROUND(I640*H640,2)</f>
        <v>0</v>
      </c>
      <c r="K640" s="208" t="s">
        <v>128</v>
      </c>
      <c r="L640" s="46"/>
      <c r="M640" s="213" t="s">
        <v>19</v>
      </c>
      <c r="N640" s="214" t="s">
        <v>43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188</v>
      </c>
      <c r="AT640" s="217" t="s">
        <v>124</v>
      </c>
      <c r="AU640" s="217" t="s">
        <v>82</v>
      </c>
      <c r="AY640" s="19" t="s">
        <v>121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80</v>
      </c>
      <c r="BK640" s="218">
        <f>ROUND(I640*H640,2)</f>
        <v>0</v>
      </c>
      <c r="BL640" s="19" t="s">
        <v>188</v>
      </c>
      <c r="BM640" s="217" t="s">
        <v>766</v>
      </c>
    </row>
    <row r="641" s="2" customFormat="1">
      <c r="A641" s="40"/>
      <c r="B641" s="41"/>
      <c r="C641" s="42"/>
      <c r="D641" s="219" t="s">
        <v>131</v>
      </c>
      <c r="E641" s="42"/>
      <c r="F641" s="220" t="s">
        <v>767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131</v>
      </c>
      <c r="AU641" s="19" t="s">
        <v>82</v>
      </c>
    </row>
    <row r="642" s="2" customFormat="1">
      <c r="A642" s="40"/>
      <c r="B642" s="41"/>
      <c r="C642" s="42"/>
      <c r="D642" s="224" t="s">
        <v>133</v>
      </c>
      <c r="E642" s="42"/>
      <c r="F642" s="225" t="s">
        <v>768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133</v>
      </c>
      <c r="AU642" s="19" t="s">
        <v>82</v>
      </c>
    </row>
    <row r="643" s="2" customFormat="1" ht="24.15" customHeight="1">
      <c r="A643" s="40"/>
      <c r="B643" s="41"/>
      <c r="C643" s="258" t="s">
        <v>769</v>
      </c>
      <c r="D643" s="258" t="s">
        <v>161</v>
      </c>
      <c r="E643" s="259" t="s">
        <v>770</v>
      </c>
      <c r="F643" s="260" t="s">
        <v>771</v>
      </c>
      <c r="G643" s="261" t="s">
        <v>555</v>
      </c>
      <c r="H643" s="262">
        <v>20</v>
      </c>
      <c r="I643" s="263"/>
      <c r="J643" s="264">
        <f>ROUND(I643*H643,2)</f>
        <v>0</v>
      </c>
      <c r="K643" s="260" t="s">
        <v>412</v>
      </c>
      <c r="L643" s="265"/>
      <c r="M643" s="266" t="s">
        <v>19</v>
      </c>
      <c r="N643" s="267" t="s">
        <v>43</v>
      </c>
      <c r="O643" s="86"/>
      <c r="P643" s="215">
        <f>O643*H643</f>
        <v>0</v>
      </c>
      <c r="Q643" s="215">
        <v>0.00025000000000000001</v>
      </c>
      <c r="R643" s="215">
        <f>Q643*H643</f>
        <v>0.0050000000000000001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187</v>
      </c>
      <c r="AT643" s="217" t="s">
        <v>161</v>
      </c>
      <c r="AU643" s="217" t="s">
        <v>82</v>
      </c>
      <c r="AY643" s="19" t="s">
        <v>121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80</v>
      </c>
      <c r="BK643" s="218">
        <f>ROUND(I643*H643,2)</f>
        <v>0</v>
      </c>
      <c r="BL643" s="19" t="s">
        <v>188</v>
      </c>
      <c r="BM643" s="217" t="s">
        <v>772</v>
      </c>
    </row>
    <row r="644" s="2" customFormat="1">
      <c r="A644" s="40"/>
      <c r="B644" s="41"/>
      <c r="C644" s="42"/>
      <c r="D644" s="219" t="s">
        <v>131</v>
      </c>
      <c r="E644" s="42"/>
      <c r="F644" s="220" t="s">
        <v>771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131</v>
      </c>
      <c r="AU644" s="19" t="s">
        <v>82</v>
      </c>
    </row>
    <row r="645" s="2" customFormat="1" ht="21.75" customHeight="1">
      <c r="A645" s="40"/>
      <c r="B645" s="41"/>
      <c r="C645" s="206" t="s">
        <v>773</v>
      </c>
      <c r="D645" s="206" t="s">
        <v>124</v>
      </c>
      <c r="E645" s="207" t="s">
        <v>774</v>
      </c>
      <c r="F645" s="208" t="s">
        <v>775</v>
      </c>
      <c r="G645" s="209" t="s">
        <v>555</v>
      </c>
      <c r="H645" s="210">
        <v>4</v>
      </c>
      <c r="I645" s="211"/>
      <c r="J645" s="212">
        <f>ROUND(I645*H645,2)</f>
        <v>0</v>
      </c>
      <c r="K645" s="208" t="s">
        <v>128</v>
      </c>
      <c r="L645" s="46"/>
      <c r="M645" s="213" t="s">
        <v>19</v>
      </c>
      <c r="N645" s="214" t="s">
        <v>43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188</v>
      </c>
      <c r="AT645" s="217" t="s">
        <v>124</v>
      </c>
      <c r="AU645" s="217" t="s">
        <v>82</v>
      </c>
      <c r="AY645" s="19" t="s">
        <v>121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80</v>
      </c>
      <c r="BK645" s="218">
        <f>ROUND(I645*H645,2)</f>
        <v>0</v>
      </c>
      <c r="BL645" s="19" t="s">
        <v>188</v>
      </c>
      <c r="BM645" s="217" t="s">
        <v>776</v>
      </c>
    </row>
    <row r="646" s="2" customFormat="1">
      <c r="A646" s="40"/>
      <c r="B646" s="41"/>
      <c r="C646" s="42"/>
      <c r="D646" s="219" t="s">
        <v>131</v>
      </c>
      <c r="E646" s="42"/>
      <c r="F646" s="220" t="s">
        <v>777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131</v>
      </c>
      <c r="AU646" s="19" t="s">
        <v>82</v>
      </c>
    </row>
    <row r="647" s="2" customFormat="1">
      <c r="A647" s="40"/>
      <c r="B647" s="41"/>
      <c r="C647" s="42"/>
      <c r="D647" s="224" t="s">
        <v>133</v>
      </c>
      <c r="E647" s="42"/>
      <c r="F647" s="225" t="s">
        <v>778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133</v>
      </c>
      <c r="AU647" s="19" t="s">
        <v>82</v>
      </c>
    </row>
    <row r="648" s="2" customFormat="1" ht="16.5" customHeight="1">
      <c r="A648" s="40"/>
      <c r="B648" s="41"/>
      <c r="C648" s="206" t="s">
        <v>779</v>
      </c>
      <c r="D648" s="206" t="s">
        <v>124</v>
      </c>
      <c r="E648" s="207" t="s">
        <v>780</v>
      </c>
      <c r="F648" s="208" t="s">
        <v>781</v>
      </c>
      <c r="G648" s="209" t="s">
        <v>555</v>
      </c>
      <c r="H648" s="210">
        <v>4</v>
      </c>
      <c r="I648" s="211"/>
      <c r="J648" s="212">
        <f>ROUND(I648*H648,2)</f>
        <v>0</v>
      </c>
      <c r="K648" s="208" t="s">
        <v>128</v>
      </c>
      <c r="L648" s="46"/>
      <c r="M648" s="213" t="s">
        <v>19</v>
      </c>
      <c r="N648" s="214" t="s">
        <v>43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188</v>
      </c>
      <c r="AT648" s="217" t="s">
        <v>124</v>
      </c>
      <c r="AU648" s="217" t="s">
        <v>82</v>
      </c>
      <c r="AY648" s="19" t="s">
        <v>121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80</v>
      </c>
      <c r="BK648" s="218">
        <f>ROUND(I648*H648,2)</f>
        <v>0</v>
      </c>
      <c r="BL648" s="19" t="s">
        <v>188</v>
      </c>
      <c r="BM648" s="217" t="s">
        <v>782</v>
      </c>
    </row>
    <row r="649" s="2" customFormat="1">
      <c r="A649" s="40"/>
      <c r="B649" s="41"/>
      <c r="C649" s="42"/>
      <c r="D649" s="219" t="s">
        <v>131</v>
      </c>
      <c r="E649" s="42"/>
      <c r="F649" s="220" t="s">
        <v>783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131</v>
      </c>
      <c r="AU649" s="19" t="s">
        <v>82</v>
      </c>
    </row>
    <row r="650" s="2" customFormat="1">
      <c r="A650" s="40"/>
      <c r="B650" s="41"/>
      <c r="C650" s="42"/>
      <c r="D650" s="224" t="s">
        <v>133</v>
      </c>
      <c r="E650" s="42"/>
      <c r="F650" s="225" t="s">
        <v>784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133</v>
      </c>
      <c r="AU650" s="19" t="s">
        <v>82</v>
      </c>
    </row>
    <row r="651" s="2" customFormat="1" ht="24.15" customHeight="1">
      <c r="A651" s="40"/>
      <c r="B651" s="41"/>
      <c r="C651" s="258" t="s">
        <v>785</v>
      </c>
      <c r="D651" s="258" t="s">
        <v>161</v>
      </c>
      <c r="E651" s="259" t="s">
        <v>786</v>
      </c>
      <c r="F651" s="260" t="s">
        <v>787</v>
      </c>
      <c r="G651" s="261" t="s">
        <v>555</v>
      </c>
      <c r="H651" s="262">
        <v>4</v>
      </c>
      <c r="I651" s="263"/>
      <c r="J651" s="264">
        <f>ROUND(I651*H651,2)</f>
        <v>0</v>
      </c>
      <c r="K651" s="260" t="s">
        <v>412</v>
      </c>
      <c r="L651" s="265"/>
      <c r="M651" s="266" t="s">
        <v>19</v>
      </c>
      <c r="N651" s="267" t="s">
        <v>43</v>
      </c>
      <c r="O651" s="86"/>
      <c r="P651" s="215">
        <f>O651*H651</f>
        <v>0</v>
      </c>
      <c r="Q651" s="215">
        <v>0.00064000000000000005</v>
      </c>
      <c r="R651" s="215">
        <f>Q651*H651</f>
        <v>0.0025600000000000002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187</v>
      </c>
      <c r="AT651" s="217" t="s">
        <v>161</v>
      </c>
      <c r="AU651" s="217" t="s">
        <v>82</v>
      </c>
      <c r="AY651" s="19" t="s">
        <v>121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80</v>
      </c>
      <c r="BK651" s="218">
        <f>ROUND(I651*H651,2)</f>
        <v>0</v>
      </c>
      <c r="BL651" s="19" t="s">
        <v>188</v>
      </c>
      <c r="BM651" s="217" t="s">
        <v>788</v>
      </c>
    </row>
    <row r="652" s="2" customFormat="1">
      <c r="A652" s="40"/>
      <c r="B652" s="41"/>
      <c r="C652" s="42"/>
      <c r="D652" s="219" t="s">
        <v>131</v>
      </c>
      <c r="E652" s="42"/>
      <c r="F652" s="220" t="s">
        <v>787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131</v>
      </c>
      <c r="AU652" s="19" t="s">
        <v>82</v>
      </c>
    </row>
    <row r="653" s="2" customFormat="1" ht="24.15" customHeight="1">
      <c r="A653" s="40"/>
      <c r="B653" s="41"/>
      <c r="C653" s="206" t="s">
        <v>789</v>
      </c>
      <c r="D653" s="206" t="s">
        <v>124</v>
      </c>
      <c r="E653" s="207" t="s">
        <v>790</v>
      </c>
      <c r="F653" s="208" t="s">
        <v>791</v>
      </c>
      <c r="G653" s="209" t="s">
        <v>494</v>
      </c>
      <c r="H653" s="210">
        <v>0.17399999999999999</v>
      </c>
      <c r="I653" s="211"/>
      <c r="J653" s="212">
        <f>ROUND(I653*H653,2)</f>
        <v>0</v>
      </c>
      <c r="K653" s="208" t="s">
        <v>128</v>
      </c>
      <c r="L653" s="46"/>
      <c r="M653" s="213" t="s">
        <v>19</v>
      </c>
      <c r="N653" s="214" t="s">
        <v>43</v>
      </c>
      <c r="O653" s="86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188</v>
      </c>
      <c r="AT653" s="217" t="s">
        <v>124</v>
      </c>
      <c r="AU653" s="217" t="s">
        <v>82</v>
      </c>
      <c r="AY653" s="19" t="s">
        <v>121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80</v>
      </c>
      <c r="BK653" s="218">
        <f>ROUND(I653*H653,2)</f>
        <v>0</v>
      </c>
      <c r="BL653" s="19" t="s">
        <v>188</v>
      </c>
      <c r="BM653" s="217" t="s">
        <v>792</v>
      </c>
    </row>
    <row r="654" s="2" customFormat="1">
      <c r="A654" s="40"/>
      <c r="B654" s="41"/>
      <c r="C654" s="42"/>
      <c r="D654" s="219" t="s">
        <v>131</v>
      </c>
      <c r="E654" s="42"/>
      <c r="F654" s="220" t="s">
        <v>793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131</v>
      </c>
      <c r="AU654" s="19" t="s">
        <v>82</v>
      </c>
    </row>
    <row r="655" s="2" customFormat="1">
      <c r="A655" s="40"/>
      <c r="B655" s="41"/>
      <c r="C655" s="42"/>
      <c r="D655" s="224" t="s">
        <v>133</v>
      </c>
      <c r="E655" s="42"/>
      <c r="F655" s="225" t="s">
        <v>794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133</v>
      </c>
      <c r="AU655" s="19" t="s">
        <v>82</v>
      </c>
    </row>
    <row r="656" s="2" customFormat="1" ht="24.15" customHeight="1">
      <c r="A656" s="40"/>
      <c r="B656" s="41"/>
      <c r="C656" s="206" t="s">
        <v>795</v>
      </c>
      <c r="D656" s="206" t="s">
        <v>124</v>
      </c>
      <c r="E656" s="207" t="s">
        <v>796</v>
      </c>
      <c r="F656" s="208" t="s">
        <v>797</v>
      </c>
      <c r="G656" s="209" t="s">
        <v>494</v>
      </c>
      <c r="H656" s="210">
        <v>0.17399999999999999</v>
      </c>
      <c r="I656" s="211"/>
      <c r="J656" s="212">
        <f>ROUND(I656*H656,2)</f>
        <v>0</v>
      </c>
      <c r="K656" s="208" t="s">
        <v>128</v>
      </c>
      <c r="L656" s="46"/>
      <c r="M656" s="213" t="s">
        <v>19</v>
      </c>
      <c r="N656" s="214" t="s">
        <v>43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188</v>
      </c>
      <c r="AT656" s="217" t="s">
        <v>124</v>
      </c>
      <c r="AU656" s="217" t="s">
        <v>82</v>
      </c>
      <c r="AY656" s="19" t="s">
        <v>121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80</v>
      </c>
      <c r="BK656" s="218">
        <f>ROUND(I656*H656,2)</f>
        <v>0</v>
      </c>
      <c r="BL656" s="19" t="s">
        <v>188</v>
      </c>
      <c r="BM656" s="217" t="s">
        <v>798</v>
      </c>
    </row>
    <row r="657" s="2" customFormat="1">
      <c r="A657" s="40"/>
      <c r="B657" s="41"/>
      <c r="C657" s="42"/>
      <c r="D657" s="219" t="s">
        <v>131</v>
      </c>
      <c r="E657" s="42"/>
      <c r="F657" s="220" t="s">
        <v>799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131</v>
      </c>
      <c r="AU657" s="19" t="s">
        <v>82</v>
      </c>
    </row>
    <row r="658" s="2" customFormat="1">
      <c r="A658" s="40"/>
      <c r="B658" s="41"/>
      <c r="C658" s="42"/>
      <c r="D658" s="224" t="s">
        <v>133</v>
      </c>
      <c r="E658" s="42"/>
      <c r="F658" s="225" t="s">
        <v>800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133</v>
      </c>
      <c r="AU658" s="19" t="s">
        <v>82</v>
      </c>
    </row>
    <row r="659" s="12" customFormat="1" ht="22.8" customHeight="1">
      <c r="A659" s="12"/>
      <c r="B659" s="190"/>
      <c r="C659" s="191"/>
      <c r="D659" s="192" t="s">
        <v>71</v>
      </c>
      <c r="E659" s="204" t="s">
        <v>801</v>
      </c>
      <c r="F659" s="204" t="s">
        <v>802</v>
      </c>
      <c r="G659" s="191"/>
      <c r="H659" s="191"/>
      <c r="I659" s="194"/>
      <c r="J659" s="205">
        <f>BK659</f>
        <v>0</v>
      </c>
      <c r="K659" s="191"/>
      <c r="L659" s="196"/>
      <c r="M659" s="197"/>
      <c r="N659" s="198"/>
      <c r="O659" s="198"/>
      <c r="P659" s="199">
        <f>SUM(P660:P674)</f>
        <v>0</v>
      </c>
      <c r="Q659" s="198"/>
      <c r="R659" s="199">
        <f>SUM(R660:R674)</f>
        <v>0.0018000000000000004</v>
      </c>
      <c r="S659" s="198"/>
      <c r="T659" s="200">
        <f>SUM(T660:T674)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1" t="s">
        <v>82</v>
      </c>
      <c r="AT659" s="202" t="s">
        <v>71</v>
      </c>
      <c r="AU659" s="202" t="s">
        <v>80</v>
      </c>
      <c r="AY659" s="201" t="s">
        <v>121</v>
      </c>
      <c r="BK659" s="203">
        <f>SUM(BK660:BK674)</f>
        <v>0</v>
      </c>
    </row>
    <row r="660" s="2" customFormat="1" ht="24.15" customHeight="1">
      <c r="A660" s="40"/>
      <c r="B660" s="41"/>
      <c r="C660" s="206" t="s">
        <v>803</v>
      </c>
      <c r="D660" s="206" t="s">
        <v>124</v>
      </c>
      <c r="E660" s="207" t="s">
        <v>804</v>
      </c>
      <c r="F660" s="208" t="s">
        <v>805</v>
      </c>
      <c r="G660" s="209" t="s">
        <v>127</v>
      </c>
      <c r="H660" s="210">
        <v>4</v>
      </c>
      <c r="I660" s="211"/>
      <c r="J660" s="212">
        <f>ROUND(I660*H660,2)</f>
        <v>0</v>
      </c>
      <c r="K660" s="208" t="s">
        <v>412</v>
      </c>
      <c r="L660" s="46"/>
      <c r="M660" s="213" t="s">
        <v>19</v>
      </c>
      <c r="N660" s="214" t="s">
        <v>43</v>
      </c>
      <c r="O660" s="86"/>
      <c r="P660" s="215">
        <f>O660*H660</f>
        <v>0</v>
      </c>
      <c r="Q660" s="215">
        <v>1.0000000000000001E-05</v>
      </c>
      <c r="R660" s="215">
        <f>Q660*H660</f>
        <v>4.0000000000000003E-05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188</v>
      </c>
      <c r="AT660" s="217" t="s">
        <v>124</v>
      </c>
      <c r="AU660" s="217" t="s">
        <v>82</v>
      </c>
      <c r="AY660" s="19" t="s">
        <v>121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80</v>
      </c>
      <c r="BK660" s="218">
        <f>ROUND(I660*H660,2)</f>
        <v>0</v>
      </c>
      <c r="BL660" s="19" t="s">
        <v>188</v>
      </c>
      <c r="BM660" s="217" t="s">
        <v>806</v>
      </c>
    </row>
    <row r="661" s="2" customFormat="1">
      <c r="A661" s="40"/>
      <c r="B661" s="41"/>
      <c r="C661" s="42"/>
      <c r="D661" s="219" t="s">
        <v>131</v>
      </c>
      <c r="E661" s="42"/>
      <c r="F661" s="220" t="s">
        <v>807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131</v>
      </c>
      <c r="AU661" s="19" t="s">
        <v>82</v>
      </c>
    </row>
    <row r="662" s="13" customFormat="1">
      <c r="A662" s="13"/>
      <c r="B662" s="226"/>
      <c r="C662" s="227"/>
      <c r="D662" s="219" t="s">
        <v>135</v>
      </c>
      <c r="E662" s="228" t="s">
        <v>19</v>
      </c>
      <c r="F662" s="229" t="s">
        <v>159</v>
      </c>
      <c r="G662" s="227"/>
      <c r="H662" s="228" t="s">
        <v>19</v>
      </c>
      <c r="I662" s="230"/>
      <c r="J662" s="227"/>
      <c r="K662" s="227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135</v>
      </c>
      <c r="AU662" s="235" t="s">
        <v>82</v>
      </c>
      <c r="AV662" s="13" t="s">
        <v>80</v>
      </c>
      <c r="AW662" s="13" t="s">
        <v>33</v>
      </c>
      <c r="AX662" s="13" t="s">
        <v>72</v>
      </c>
      <c r="AY662" s="235" t="s">
        <v>121</v>
      </c>
    </row>
    <row r="663" s="14" customFormat="1">
      <c r="A663" s="14"/>
      <c r="B663" s="236"/>
      <c r="C663" s="237"/>
      <c r="D663" s="219" t="s">
        <v>135</v>
      </c>
      <c r="E663" s="238" t="s">
        <v>19</v>
      </c>
      <c r="F663" s="239" t="s">
        <v>129</v>
      </c>
      <c r="G663" s="237"/>
      <c r="H663" s="240">
        <v>4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135</v>
      </c>
      <c r="AU663" s="246" t="s">
        <v>82</v>
      </c>
      <c r="AV663" s="14" t="s">
        <v>82</v>
      </c>
      <c r="AW663" s="14" t="s">
        <v>33</v>
      </c>
      <c r="AX663" s="14" t="s">
        <v>72</v>
      </c>
      <c r="AY663" s="246" t="s">
        <v>121</v>
      </c>
    </row>
    <row r="664" s="15" customFormat="1">
      <c r="A664" s="15"/>
      <c r="B664" s="247"/>
      <c r="C664" s="248"/>
      <c r="D664" s="219" t="s">
        <v>135</v>
      </c>
      <c r="E664" s="249" t="s">
        <v>19</v>
      </c>
      <c r="F664" s="250" t="s">
        <v>141</v>
      </c>
      <c r="G664" s="248"/>
      <c r="H664" s="251">
        <v>4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7" t="s">
        <v>135</v>
      </c>
      <c r="AU664" s="257" t="s">
        <v>82</v>
      </c>
      <c r="AV664" s="15" t="s">
        <v>129</v>
      </c>
      <c r="AW664" s="15" t="s">
        <v>33</v>
      </c>
      <c r="AX664" s="15" t="s">
        <v>80</v>
      </c>
      <c r="AY664" s="257" t="s">
        <v>121</v>
      </c>
    </row>
    <row r="665" s="2" customFormat="1" ht="44.25" customHeight="1">
      <c r="A665" s="40"/>
      <c r="B665" s="41"/>
      <c r="C665" s="258" t="s">
        <v>808</v>
      </c>
      <c r="D665" s="258" t="s">
        <v>161</v>
      </c>
      <c r="E665" s="259" t="s">
        <v>809</v>
      </c>
      <c r="F665" s="260" t="s">
        <v>810</v>
      </c>
      <c r="G665" s="261" t="s">
        <v>127</v>
      </c>
      <c r="H665" s="262">
        <v>4.4000000000000004</v>
      </c>
      <c r="I665" s="263"/>
      <c r="J665" s="264">
        <f>ROUND(I665*H665,2)</f>
        <v>0</v>
      </c>
      <c r="K665" s="260" t="s">
        <v>128</v>
      </c>
      <c r="L665" s="265"/>
      <c r="M665" s="266" t="s">
        <v>19</v>
      </c>
      <c r="N665" s="267" t="s">
        <v>43</v>
      </c>
      <c r="O665" s="86"/>
      <c r="P665" s="215">
        <f>O665*H665</f>
        <v>0</v>
      </c>
      <c r="Q665" s="215">
        <v>0.00040000000000000002</v>
      </c>
      <c r="R665" s="215">
        <f>Q665*H665</f>
        <v>0.0017600000000000003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187</v>
      </c>
      <c r="AT665" s="217" t="s">
        <v>161</v>
      </c>
      <c r="AU665" s="217" t="s">
        <v>82</v>
      </c>
      <c r="AY665" s="19" t="s">
        <v>121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80</v>
      </c>
      <c r="BK665" s="218">
        <f>ROUND(I665*H665,2)</f>
        <v>0</v>
      </c>
      <c r="BL665" s="19" t="s">
        <v>188</v>
      </c>
      <c r="BM665" s="217" t="s">
        <v>811</v>
      </c>
    </row>
    <row r="666" s="2" customFormat="1">
      <c r="A666" s="40"/>
      <c r="B666" s="41"/>
      <c r="C666" s="42"/>
      <c r="D666" s="219" t="s">
        <v>131</v>
      </c>
      <c r="E666" s="42"/>
      <c r="F666" s="220" t="s">
        <v>810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131</v>
      </c>
      <c r="AU666" s="19" t="s">
        <v>82</v>
      </c>
    </row>
    <row r="667" s="14" customFormat="1">
      <c r="A667" s="14"/>
      <c r="B667" s="236"/>
      <c r="C667" s="237"/>
      <c r="D667" s="219" t="s">
        <v>135</v>
      </c>
      <c r="E667" s="238" t="s">
        <v>19</v>
      </c>
      <c r="F667" s="239" t="s">
        <v>129</v>
      </c>
      <c r="G667" s="237"/>
      <c r="H667" s="240">
        <v>4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135</v>
      </c>
      <c r="AU667" s="246" t="s">
        <v>82</v>
      </c>
      <c r="AV667" s="14" t="s">
        <v>82</v>
      </c>
      <c r="AW667" s="14" t="s">
        <v>33</v>
      </c>
      <c r="AX667" s="14" t="s">
        <v>80</v>
      </c>
      <c r="AY667" s="246" t="s">
        <v>121</v>
      </c>
    </row>
    <row r="668" s="14" customFormat="1">
      <c r="A668" s="14"/>
      <c r="B668" s="236"/>
      <c r="C668" s="237"/>
      <c r="D668" s="219" t="s">
        <v>135</v>
      </c>
      <c r="E668" s="237"/>
      <c r="F668" s="239" t="s">
        <v>166</v>
      </c>
      <c r="G668" s="237"/>
      <c r="H668" s="240">
        <v>4.4000000000000004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135</v>
      </c>
      <c r="AU668" s="246" t="s">
        <v>82</v>
      </c>
      <c r="AV668" s="14" t="s">
        <v>82</v>
      </c>
      <c r="AW668" s="14" t="s">
        <v>4</v>
      </c>
      <c r="AX668" s="14" t="s">
        <v>80</v>
      </c>
      <c r="AY668" s="246" t="s">
        <v>121</v>
      </c>
    </row>
    <row r="669" s="2" customFormat="1" ht="24.15" customHeight="1">
      <c r="A669" s="40"/>
      <c r="B669" s="41"/>
      <c r="C669" s="206" t="s">
        <v>812</v>
      </c>
      <c r="D669" s="206" t="s">
        <v>124</v>
      </c>
      <c r="E669" s="207" t="s">
        <v>813</v>
      </c>
      <c r="F669" s="208" t="s">
        <v>814</v>
      </c>
      <c r="G669" s="209" t="s">
        <v>494</v>
      </c>
      <c r="H669" s="210">
        <v>0.002</v>
      </c>
      <c r="I669" s="211"/>
      <c r="J669" s="212">
        <f>ROUND(I669*H669,2)</f>
        <v>0</v>
      </c>
      <c r="K669" s="208" t="s">
        <v>128</v>
      </c>
      <c r="L669" s="46"/>
      <c r="M669" s="213" t="s">
        <v>19</v>
      </c>
      <c r="N669" s="214" t="s">
        <v>43</v>
      </c>
      <c r="O669" s="86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188</v>
      </c>
      <c r="AT669" s="217" t="s">
        <v>124</v>
      </c>
      <c r="AU669" s="217" t="s">
        <v>82</v>
      </c>
      <c r="AY669" s="19" t="s">
        <v>121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80</v>
      </c>
      <c r="BK669" s="218">
        <f>ROUND(I669*H669,2)</f>
        <v>0</v>
      </c>
      <c r="BL669" s="19" t="s">
        <v>188</v>
      </c>
      <c r="BM669" s="217" t="s">
        <v>815</v>
      </c>
    </row>
    <row r="670" s="2" customFormat="1">
      <c r="A670" s="40"/>
      <c r="B670" s="41"/>
      <c r="C670" s="42"/>
      <c r="D670" s="219" t="s">
        <v>131</v>
      </c>
      <c r="E670" s="42"/>
      <c r="F670" s="220" t="s">
        <v>816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131</v>
      </c>
      <c r="AU670" s="19" t="s">
        <v>82</v>
      </c>
    </row>
    <row r="671" s="2" customFormat="1">
      <c r="A671" s="40"/>
      <c r="B671" s="41"/>
      <c r="C671" s="42"/>
      <c r="D671" s="224" t="s">
        <v>133</v>
      </c>
      <c r="E671" s="42"/>
      <c r="F671" s="225" t="s">
        <v>817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133</v>
      </c>
      <c r="AU671" s="19" t="s">
        <v>82</v>
      </c>
    </row>
    <row r="672" s="2" customFormat="1" ht="24.15" customHeight="1">
      <c r="A672" s="40"/>
      <c r="B672" s="41"/>
      <c r="C672" s="206" t="s">
        <v>818</v>
      </c>
      <c r="D672" s="206" t="s">
        <v>124</v>
      </c>
      <c r="E672" s="207" t="s">
        <v>819</v>
      </c>
      <c r="F672" s="208" t="s">
        <v>820</v>
      </c>
      <c r="G672" s="209" t="s">
        <v>494</v>
      </c>
      <c r="H672" s="210">
        <v>0.002</v>
      </c>
      <c r="I672" s="211"/>
      <c r="J672" s="212">
        <f>ROUND(I672*H672,2)</f>
        <v>0</v>
      </c>
      <c r="K672" s="208" t="s">
        <v>128</v>
      </c>
      <c r="L672" s="46"/>
      <c r="M672" s="213" t="s">
        <v>19</v>
      </c>
      <c r="N672" s="214" t="s">
        <v>43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188</v>
      </c>
      <c r="AT672" s="217" t="s">
        <v>124</v>
      </c>
      <c r="AU672" s="217" t="s">
        <v>82</v>
      </c>
      <c r="AY672" s="19" t="s">
        <v>121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80</v>
      </c>
      <c r="BK672" s="218">
        <f>ROUND(I672*H672,2)</f>
        <v>0</v>
      </c>
      <c r="BL672" s="19" t="s">
        <v>188</v>
      </c>
      <c r="BM672" s="217" t="s">
        <v>821</v>
      </c>
    </row>
    <row r="673" s="2" customFormat="1">
      <c r="A673" s="40"/>
      <c r="B673" s="41"/>
      <c r="C673" s="42"/>
      <c r="D673" s="219" t="s">
        <v>131</v>
      </c>
      <c r="E673" s="42"/>
      <c r="F673" s="220" t="s">
        <v>822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131</v>
      </c>
      <c r="AU673" s="19" t="s">
        <v>82</v>
      </c>
    </row>
    <row r="674" s="2" customFormat="1">
      <c r="A674" s="40"/>
      <c r="B674" s="41"/>
      <c r="C674" s="42"/>
      <c r="D674" s="224" t="s">
        <v>133</v>
      </c>
      <c r="E674" s="42"/>
      <c r="F674" s="225" t="s">
        <v>823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133</v>
      </c>
      <c r="AU674" s="19" t="s">
        <v>82</v>
      </c>
    </row>
    <row r="675" s="12" customFormat="1" ht="22.8" customHeight="1">
      <c r="A675" s="12"/>
      <c r="B675" s="190"/>
      <c r="C675" s="191"/>
      <c r="D675" s="192" t="s">
        <v>71</v>
      </c>
      <c r="E675" s="204" t="s">
        <v>824</v>
      </c>
      <c r="F675" s="204" t="s">
        <v>825</v>
      </c>
      <c r="G675" s="191"/>
      <c r="H675" s="191"/>
      <c r="I675" s="194"/>
      <c r="J675" s="205">
        <f>BK675</f>
        <v>0</v>
      </c>
      <c r="K675" s="191"/>
      <c r="L675" s="196"/>
      <c r="M675" s="197"/>
      <c r="N675" s="198"/>
      <c r="O675" s="198"/>
      <c r="P675" s="199">
        <f>SUM(P676:P708)</f>
        <v>0</v>
      </c>
      <c r="Q675" s="198"/>
      <c r="R675" s="199">
        <f>SUM(R676:R708)</f>
        <v>0.012</v>
      </c>
      <c r="S675" s="198"/>
      <c r="T675" s="200">
        <f>SUM(T676:T708)</f>
        <v>0.66320000000000001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1" t="s">
        <v>82</v>
      </c>
      <c r="AT675" s="202" t="s">
        <v>71</v>
      </c>
      <c r="AU675" s="202" t="s">
        <v>80</v>
      </c>
      <c r="AY675" s="201" t="s">
        <v>121</v>
      </c>
      <c r="BK675" s="203">
        <f>SUM(BK676:BK708)</f>
        <v>0</v>
      </c>
    </row>
    <row r="676" s="2" customFormat="1" ht="33" customHeight="1">
      <c r="A676" s="40"/>
      <c r="B676" s="41"/>
      <c r="C676" s="206" t="s">
        <v>826</v>
      </c>
      <c r="D676" s="206" t="s">
        <v>124</v>
      </c>
      <c r="E676" s="207" t="s">
        <v>827</v>
      </c>
      <c r="F676" s="208" t="s">
        <v>828</v>
      </c>
      <c r="G676" s="209" t="s">
        <v>298</v>
      </c>
      <c r="H676" s="210">
        <v>5</v>
      </c>
      <c r="I676" s="211"/>
      <c r="J676" s="212">
        <f>ROUND(I676*H676,2)</f>
        <v>0</v>
      </c>
      <c r="K676" s="208" t="s">
        <v>128</v>
      </c>
      <c r="L676" s="46"/>
      <c r="M676" s="213" t="s">
        <v>19</v>
      </c>
      <c r="N676" s="214" t="s">
        <v>43</v>
      </c>
      <c r="O676" s="86"/>
      <c r="P676" s="215">
        <f>O676*H676</f>
        <v>0</v>
      </c>
      <c r="Q676" s="215">
        <v>0</v>
      </c>
      <c r="R676" s="215">
        <f>Q676*H676</f>
        <v>0</v>
      </c>
      <c r="S676" s="215">
        <v>0.016</v>
      </c>
      <c r="T676" s="216">
        <f>S676*H676</f>
        <v>0.080000000000000002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188</v>
      </c>
      <c r="AT676" s="217" t="s">
        <v>124</v>
      </c>
      <c r="AU676" s="217" t="s">
        <v>82</v>
      </c>
      <c r="AY676" s="19" t="s">
        <v>121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80</v>
      </c>
      <c r="BK676" s="218">
        <f>ROUND(I676*H676,2)</f>
        <v>0</v>
      </c>
      <c r="BL676" s="19" t="s">
        <v>188</v>
      </c>
      <c r="BM676" s="217" t="s">
        <v>829</v>
      </c>
    </row>
    <row r="677" s="2" customFormat="1">
      <c r="A677" s="40"/>
      <c r="B677" s="41"/>
      <c r="C677" s="42"/>
      <c r="D677" s="219" t="s">
        <v>131</v>
      </c>
      <c r="E677" s="42"/>
      <c r="F677" s="220" t="s">
        <v>830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131</v>
      </c>
      <c r="AU677" s="19" t="s">
        <v>82</v>
      </c>
    </row>
    <row r="678" s="2" customFormat="1">
      <c r="A678" s="40"/>
      <c r="B678" s="41"/>
      <c r="C678" s="42"/>
      <c r="D678" s="224" t="s">
        <v>133</v>
      </c>
      <c r="E678" s="42"/>
      <c r="F678" s="225" t="s">
        <v>831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133</v>
      </c>
      <c r="AU678" s="19" t="s">
        <v>82</v>
      </c>
    </row>
    <row r="679" s="14" customFormat="1">
      <c r="A679" s="14"/>
      <c r="B679" s="236"/>
      <c r="C679" s="237"/>
      <c r="D679" s="219" t="s">
        <v>135</v>
      </c>
      <c r="E679" s="238" t="s">
        <v>19</v>
      </c>
      <c r="F679" s="239" t="s">
        <v>832</v>
      </c>
      <c r="G679" s="237"/>
      <c r="H679" s="240">
        <v>5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135</v>
      </c>
      <c r="AU679" s="246" t="s">
        <v>82</v>
      </c>
      <c r="AV679" s="14" t="s">
        <v>82</v>
      </c>
      <c r="AW679" s="14" t="s">
        <v>33</v>
      </c>
      <c r="AX679" s="14" t="s">
        <v>80</v>
      </c>
      <c r="AY679" s="246" t="s">
        <v>121</v>
      </c>
    </row>
    <row r="680" s="2" customFormat="1" ht="33" customHeight="1">
      <c r="A680" s="40"/>
      <c r="B680" s="41"/>
      <c r="C680" s="206" t="s">
        <v>833</v>
      </c>
      <c r="D680" s="206" t="s">
        <v>124</v>
      </c>
      <c r="E680" s="207" t="s">
        <v>834</v>
      </c>
      <c r="F680" s="208" t="s">
        <v>835</v>
      </c>
      <c r="G680" s="209" t="s">
        <v>298</v>
      </c>
      <c r="H680" s="210">
        <v>5</v>
      </c>
      <c r="I680" s="211"/>
      <c r="J680" s="212">
        <f>ROUND(I680*H680,2)</f>
        <v>0</v>
      </c>
      <c r="K680" s="208" t="s">
        <v>412</v>
      </c>
      <c r="L680" s="46"/>
      <c r="M680" s="213" t="s">
        <v>19</v>
      </c>
      <c r="N680" s="214" t="s">
        <v>43</v>
      </c>
      <c r="O680" s="86"/>
      <c r="P680" s="215">
        <f>O680*H680</f>
        <v>0</v>
      </c>
      <c r="Q680" s="215">
        <v>0.00040000000000000002</v>
      </c>
      <c r="R680" s="215">
        <f>Q680*H680</f>
        <v>0.002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188</v>
      </c>
      <c r="AT680" s="217" t="s">
        <v>124</v>
      </c>
      <c r="AU680" s="217" t="s">
        <v>82</v>
      </c>
      <c r="AY680" s="19" t="s">
        <v>121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80</v>
      </c>
      <c r="BK680" s="218">
        <f>ROUND(I680*H680,2)</f>
        <v>0</v>
      </c>
      <c r="BL680" s="19" t="s">
        <v>188</v>
      </c>
      <c r="BM680" s="217" t="s">
        <v>836</v>
      </c>
    </row>
    <row r="681" s="2" customFormat="1">
      <c r="A681" s="40"/>
      <c r="B681" s="41"/>
      <c r="C681" s="42"/>
      <c r="D681" s="219" t="s">
        <v>131</v>
      </c>
      <c r="E681" s="42"/>
      <c r="F681" s="220" t="s">
        <v>837</v>
      </c>
      <c r="G681" s="42"/>
      <c r="H681" s="42"/>
      <c r="I681" s="221"/>
      <c r="J681" s="42"/>
      <c r="K681" s="42"/>
      <c r="L681" s="46"/>
      <c r="M681" s="222"/>
      <c r="N681" s="22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131</v>
      </c>
      <c r="AU681" s="19" t="s">
        <v>82</v>
      </c>
    </row>
    <row r="682" s="13" customFormat="1">
      <c r="A682" s="13"/>
      <c r="B682" s="226"/>
      <c r="C682" s="227"/>
      <c r="D682" s="219" t="s">
        <v>135</v>
      </c>
      <c r="E682" s="228" t="s">
        <v>19</v>
      </c>
      <c r="F682" s="229" t="s">
        <v>838</v>
      </c>
      <c r="G682" s="227"/>
      <c r="H682" s="228" t="s">
        <v>19</v>
      </c>
      <c r="I682" s="230"/>
      <c r="J682" s="227"/>
      <c r="K682" s="227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135</v>
      </c>
      <c r="AU682" s="235" t="s">
        <v>82</v>
      </c>
      <c r="AV682" s="13" t="s">
        <v>80</v>
      </c>
      <c r="AW682" s="13" t="s">
        <v>33</v>
      </c>
      <c r="AX682" s="13" t="s">
        <v>72</v>
      </c>
      <c r="AY682" s="235" t="s">
        <v>121</v>
      </c>
    </row>
    <row r="683" s="14" customFormat="1">
      <c r="A683" s="14"/>
      <c r="B683" s="236"/>
      <c r="C683" s="237"/>
      <c r="D683" s="219" t="s">
        <v>135</v>
      </c>
      <c r="E683" s="238" t="s">
        <v>19</v>
      </c>
      <c r="F683" s="239" t="s">
        <v>832</v>
      </c>
      <c r="G683" s="237"/>
      <c r="H683" s="240">
        <v>5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135</v>
      </c>
      <c r="AU683" s="246" t="s">
        <v>82</v>
      </c>
      <c r="AV683" s="14" t="s">
        <v>82</v>
      </c>
      <c r="AW683" s="14" t="s">
        <v>33</v>
      </c>
      <c r="AX683" s="14" t="s">
        <v>80</v>
      </c>
      <c r="AY683" s="246" t="s">
        <v>121</v>
      </c>
    </row>
    <row r="684" s="2" customFormat="1" ht="16.5" customHeight="1">
      <c r="A684" s="40"/>
      <c r="B684" s="41"/>
      <c r="C684" s="206" t="s">
        <v>839</v>
      </c>
      <c r="D684" s="206" t="s">
        <v>124</v>
      </c>
      <c r="E684" s="207" t="s">
        <v>840</v>
      </c>
      <c r="F684" s="208" t="s">
        <v>841</v>
      </c>
      <c r="G684" s="209" t="s">
        <v>127</v>
      </c>
      <c r="H684" s="210">
        <v>28.02</v>
      </c>
      <c r="I684" s="211"/>
      <c r="J684" s="212">
        <f>ROUND(I684*H684,2)</f>
        <v>0</v>
      </c>
      <c r="K684" s="208" t="s">
        <v>128</v>
      </c>
      <c r="L684" s="46"/>
      <c r="M684" s="213" t="s">
        <v>19</v>
      </c>
      <c r="N684" s="214" t="s">
        <v>43</v>
      </c>
      <c r="O684" s="86"/>
      <c r="P684" s="215">
        <f>O684*H684</f>
        <v>0</v>
      </c>
      <c r="Q684" s="215">
        <v>0</v>
      </c>
      <c r="R684" s="215">
        <f>Q684*H684</f>
        <v>0</v>
      </c>
      <c r="S684" s="215">
        <v>0.02</v>
      </c>
      <c r="T684" s="216">
        <f>S684*H684</f>
        <v>0.56040000000000001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188</v>
      </c>
      <c r="AT684" s="217" t="s">
        <v>124</v>
      </c>
      <c r="AU684" s="217" t="s">
        <v>82</v>
      </c>
      <c r="AY684" s="19" t="s">
        <v>121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80</v>
      </c>
      <c r="BK684" s="218">
        <f>ROUND(I684*H684,2)</f>
        <v>0</v>
      </c>
      <c r="BL684" s="19" t="s">
        <v>188</v>
      </c>
      <c r="BM684" s="217" t="s">
        <v>842</v>
      </c>
    </row>
    <row r="685" s="2" customFormat="1">
      <c r="A685" s="40"/>
      <c r="B685" s="41"/>
      <c r="C685" s="42"/>
      <c r="D685" s="219" t="s">
        <v>131</v>
      </c>
      <c r="E685" s="42"/>
      <c r="F685" s="220" t="s">
        <v>841</v>
      </c>
      <c r="G685" s="42"/>
      <c r="H685" s="42"/>
      <c r="I685" s="221"/>
      <c r="J685" s="42"/>
      <c r="K685" s="42"/>
      <c r="L685" s="46"/>
      <c r="M685" s="222"/>
      <c r="N685" s="223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131</v>
      </c>
      <c r="AU685" s="19" t="s">
        <v>82</v>
      </c>
    </row>
    <row r="686" s="2" customFormat="1">
      <c r="A686" s="40"/>
      <c r="B686" s="41"/>
      <c r="C686" s="42"/>
      <c r="D686" s="224" t="s">
        <v>133</v>
      </c>
      <c r="E686" s="42"/>
      <c r="F686" s="225" t="s">
        <v>843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133</v>
      </c>
      <c r="AU686" s="19" t="s">
        <v>82</v>
      </c>
    </row>
    <row r="687" s="14" customFormat="1">
      <c r="A687" s="14"/>
      <c r="B687" s="236"/>
      <c r="C687" s="237"/>
      <c r="D687" s="219" t="s">
        <v>135</v>
      </c>
      <c r="E687" s="238" t="s">
        <v>19</v>
      </c>
      <c r="F687" s="239" t="s">
        <v>844</v>
      </c>
      <c r="G687" s="237"/>
      <c r="H687" s="240">
        <v>21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135</v>
      </c>
      <c r="AU687" s="246" t="s">
        <v>82</v>
      </c>
      <c r="AV687" s="14" t="s">
        <v>82</v>
      </c>
      <c r="AW687" s="14" t="s">
        <v>33</v>
      </c>
      <c r="AX687" s="14" t="s">
        <v>72</v>
      </c>
      <c r="AY687" s="246" t="s">
        <v>121</v>
      </c>
    </row>
    <row r="688" s="14" customFormat="1">
      <c r="A688" s="14"/>
      <c r="B688" s="236"/>
      <c r="C688" s="237"/>
      <c r="D688" s="219" t="s">
        <v>135</v>
      </c>
      <c r="E688" s="238" t="s">
        <v>19</v>
      </c>
      <c r="F688" s="239" t="s">
        <v>398</v>
      </c>
      <c r="G688" s="237"/>
      <c r="H688" s="240">
        <v>7.0199999999999996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135</v>
      </c>
      <c r="AU688" s="246" t="s">
        <v>82</v>
      </c>
      <c r="AV688" s="14" t="s">
        <v>82</v>
      </c>
      <c r="AW688" s="14" t="s">
        <v>33</v>
      </c>
      <c r="AX688" s="14" t="s">
        <v>72</v>
      </c>
      <c r="AY688" s="246" t="s">
        <v>121</v>
      </c>
    </row>
    <row r="689" s="15" customFormat="1">
      <c r="A689" s="15"/>
      <c r="B689" s="247"/>
      <c r="C689" s="248"/>
      <c r="D689" s="219" t="s">
        <v>135</v>
      </c>
      <c r="E689" s="249" t="s">
        <v>19</v>
      </c>
      <c r="F689" s="250" t="s">
        <v>141</v>
      </c>
      <c r="G689" s="248"/>
      <c r="H689" s="251">
        <v>28.02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7" t="s">
        <v>135</v>
      </c>
      <c r="AU689" s="257" t="s">
        <v>82</v>
      </c>
      <c r="AV689" s="15" t="s">
        <v>129</v>
      </c>
      <c r="AW689" s="15" t="s">
        <v>33</v>
      </c>
      <c r="AX689" s="15" t="s">
        <v>80</v>
      </c>
      <c r="AY689" s="257" t="s">
        <v>121</v>
      </c>
    </row>
    <row r="690" s="2" customFormat="1" ht="24.15" customHeight="1">
      <c r="A690" s="40"/>
      <c r="B690" s="41"/>
      <c r="C690" s="206" t="s">
        <v>845</v>
      </c>
      <c r="D690" s="206" t="s">
        <v>124</v>
      </c>
      <c r="E690" s="207" t="s">
        <v>846</v>
      </c>
      <c r="F690" s="208" t="s">
        <v>847</v>
      </c>
      <c r="G690" s="209" t="s">
        <v>555</v>
      </c>
      <c r="H690" s="210">
        <v>2</v>
      </c>
      <c r="I690" s="211"/>
      <c r="J690" s="212">
        <f>ROUND(I690*H690,2)</f>
        <v>0</v>
      </c>
      <c r="K690" s="208" t="s">
        <v>128</v>
      </c>
      <c r="L690" s="46"/>
      <c r="M690" s="213" t="s">
        <v>19</v>
      </c>
      <c r="N690" s="214" t="s">
        <v>43</v>
      </c>
      <c r="O690" s="86"/>
      <c r="P690" s="215">
        <f>O690*H690</f>
        <v>0</v>
      </c>
      <c r="Q690" s="215">
        <v>0</v>
      </c>
      <c r="R690" s="215">
        <f>Q690*H690</f>
        <v>0</v>
      </c>
      <c r="S690" s="215">
        <v>0.00040000000000000002</v>
      </c>
      <c r="T690" s="216">
        <f>S690*H690</f>
        <v>0.00080000000000000004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188</v>
      </c>
      <c r="AT690" s="217" t="s">
        <v>124</v>
      </c>
      <c r="AU690" s="217" t="s">
        <v>82</v>
      </c>
      <c r="AY690" s="19" t="s">
        <v>121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80</v>
      </c>
      <c r="BK690" s="218">
        <f>ROUND(I690*H690,2)</f>
        <v>0</v>
      </c>
      <c r="BL690" s="19" t="s">
        <v>188</v>
      </c>
      <c r="BM690" s="217" t="s">
        <v>848</v>
      </c>
    </row>
    <row r="691" s="2" customFormat="1">
      <c r="A691" s="40"/>
      <c r="B691" s="41"/>
      <c r="C691" s="42"/>
      <c r="D691" s="219" t="s">
        <v>131</v>
      </c>
      <c r="E691" s="42"/>
      <c r="F691" s="220" t="s">
        <v>849</v>
      </c>
      <c r="G691" s="42"/>
      <c r="H691" s="42"/>
      <c r="I691" s="221"/>
      <c r="J691" s="42"/>
      <c r="K691" s="42"/>
      <c r="L691" s="46"/>
      <c r="M691" s="222"/>
      <c r="N691" s="22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131</v>
      </c>
      <c r="AU691" s="19" t="s">
        <v>82</v>
      </c>
    </row>
    <row r="692" s="2" customFormat="1">
      <c r="A692" s="40"/>
      <c r="B692" s="41"/>
      <c r="C692" s="42"/>
      <c r="D692" s="224" t="s">
        <v>133</v>
      </c>
      <c r="E692" s="42"/>
      <c r="F692" s="225" t="s">
        <v>850</v>
      </c>
      <c r="G692" s="42"/>
      <c r="H692" s="42"/>
      <c r="I692" s="221"/>
      <c r="J692" s="42"/>
      <c r="K692" s="42"/>
      <c r="L692" s="46"/>
      <c r="M692" s="222"/>
      <c r="N692" s="223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133</v>
      </c>
      <c r="AU692" s="19" t="s">
        <v>82</v>
      </c>
    </row>
    <row r="693" s="2" customFormat="1" ht="16.5" customHeight="1">
      <c r="A693" s="40"/>
      <c r="B693" s="41"/>
      <c r="C693" s="206" t="s">
        <v>851</v>
      </c>
      <c r="D693" s="206" t="s">
        <v>124</v>
      </c>
      <c r="E693" s="207" t="s">
        <v>852</v>
      </c>
      <c r="F693" s="208" t="s">
        <v>853</v>
      </c>
      <c r="G693" s="209" t="s">
        <v>555</v>
      </c>
      <c r="H693" s="210">
        <v>4</v>
      </c>
      <c r="I693" s="211"/>
      <c r="J693" s="212">
        <f>ROUND(I693*H693,2)</f>
        <v>0</v>
      </c>
      <c r="K693" s="208" t="s">
        <v>128</v>
      </c>
      <c r="L693" s="46"/>
      <c r="M693" s="213" t="s">
        <v>19</v>
      </c>
      <c r="N693" s="214" t="s">
        <v>43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188</v>
      </c>
      <c r="AT693" s="217" t="s">
        <v>124</v>
      </c>
      <c r="AU693" s="217" t="s">
        <v>82</v>
      </c>
      <c r="AY693" s="19" t="s">
        <v>121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80</v>
      </c>
      <c r="BK693" s="218">
        <f>ROUND(I693*H693,2)</f>
        <v>0</v>
      </c>
      <c r="BL693" s="19" t="s">
        <v>188</v>
      </c>
      <c r="BM693" s="217" t="s">
        <v>854</v>
      </c>
    </row>
    <row r="694" s="2" customFormat="1">
      <c r="A694" s="40"/>
      <c r="B694" s="41"/>
      <c r="C694" s="42"/>
      <c r="D694" s="219" t="s">
        <v>131</v>
      </c>
      <c r="E694" s="42"/>
      <c r="F694" s="220" t="s">
        <v>855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131</v>
      </c>
      <c r="AU694" s="19" t="s">
        <v>82</v>
      </c>
    </row>
    <row r="695" s="2" customFormat="1">
      <c r="A695" s="40"/>
      <c r="B695" s="41"/>
      <c r="C695" s="42"/>
      <c r="D695" s="224" t="s">
        <v>133</v>
      </c>
      <c r="E695" s="42"/>
      <c r="F695" s="225" t="s">
        <v>856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133</v>
      </c>
      <c r="AU695" s="19" t="s">
        <v>82</v>
      </c>
    </row>
    <row r="696" s="13" customFormat="1">
      <c r="A696" s="13"/>
      <c r="B696" s="226"/>
      <c r="C696" s="227"/>
      <c r="D696" s="219" t="s">
        <v>135</v>
      </c>
      <c r="E696" s="228" t="s">
        <v>19</v>
      </c>
      <c r="F696" s="229" t="s">
        <v>857</v>
      </c>
      <c r="G696" s="227"/>
      <c r="H696" s="228" t="s">
        <v>19</v>
      </c>
      <c r="I696" s="230"/>
      <c r="J696" s="227"/>
      <c r="K696" s="227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135</v>
      </c>
      <c r="AU696" s="235" t="s">
        <v>82</v>
      </c>
      <c r="AV696" s="13" t="s">
        <v>80</v>
      </c>
      <c r="AW696" s="13" t="s">
        <v>33</v>
      </c>
      <c r="AX696" s="13" t="s">
        <v>72</v>
      </c>
      <c r="AY696" s="235" t="s">
        <v>121</v>
      </c>
    </row>
    <row r="697" s="14" customFormat="1">
      <c r="A697" s="14"/>
      <c r="B697" s="236"/>
      <c r="C697" s="237"/>
      <c r="D697" s="219" t="s">
        <v>135</v>
      </c>
      <c r="E697" s="238" t="s">
        <v>19</v>
      </c>
      <c r="F697" s="239" t="s">
        <v>129</v>
      </c>
      <c r="G697" s="237"/>
      <c r="H697" s="240">
        <v>4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135</v>
      </c>
      <c r="AU697" s="246" t="s">
        <v>82</v>
      </c>
      <c r="AV697" s="14" t="s">
        <v>82</v>
      </c>
      <c r="AW697" s="14" t="s">
        <v>33</v>
      </c>
      <c r="AX697" s="14" t="s">
        <v>80</v>
      </c>
      <c r="AY697" s="246" t="s">
        <v>121</v>
      </c>
    </row>
    <row r="698" s="2" customFormat="1" ht="16.5" customHeight="1">
      <c r="A698" s="40"/>
      <c r="B698" s="41"/>
      <c r="C698" s="206" t="s">
        <v>858</v>
      </c>
      <c r="D698" s="206" t="s">
        <v>124</v>
      </c>
      <c r="E698" s="207" t="s">
        <v>859</v>
      </c>
      <c r="F698" s="208" t="s">
        <v>860</v>
      </c>
      <c r="G698" s="209" t="s">
        <v>555</v>
      </c>
      <c r="H698" s="210">
        <v>4</v>
      </c>
      <c r="I698" s="211"/>
      <c r="J698" s="212">
        <f>ROUND(I698*H698,2)</f>
        <v>0</v>
      </c>
      <c r="K698" s="208" t="s">
        <v>128</v>
      </c>
      <c r="L698" s="46"/>
      <c r="M698" s="213" t="s">
        <v>19</v>
      </c>
      <c r="N698" s="214" t="s">
        <v>43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0.0030000000000000001</v>
      </c>
      <c r="T698" s="216">
        <f>S698*H698</f>
        <v>0.012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188</v>
      </c>
      <c r="AT698" s="217" t="s">
        <v>124</v>
      </c>
      <c r="AU698" s="217" t="s">
        <v>82</v>
      </c>
      <c r="AY698" s="19" t="s">
        <v>121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80</v>
      </c>
      <c r="BK698" s="218">
        <f>ROUND(I698*H698,2)</f>
        <v>0</v>
      </c>
      <c r="BL698" s="19" t="s">
        <v>188</v>
      </c>
      <c r="BM698" s="217" t="s">
        <v>861</v>
      </c>
    </row>
    <row r="699" s="2" customFormat="1">
      <c r="A699" s="40"/>
      <c r="B699" s="41"/>
      <c r="C699" s="42"/>
      <c r="D699" s="219" t="s">
        <v>131</v>
      </c>
      <c r="E699" s="42"/>
      <c r="F699" s="220" t="s">
        <v>862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131</v>
      </c>
      <c r="AU699" s="19" t="s">
        <v>82</v>
      </c>
    </row>
    <row r="700" s="2" customFormat="1">
      <c r="A700" s="40"/>
      <c r="B700" s="41"/>
      <c r="C700" s="42"/>
      <c r="D700" s="224" t="s">
        <v>133</v>
      </c>
      <c r="E700" s="42"/>
      <c r="F700" s="225" t="s">
        <v>863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133</v>
      </c>
      <c r="AU700" s="19" t="s">
        <v>82</v>
      </c>
    </row>
    <row r="701" s="2" customFormat="1" ht="24.15" customHeight="1">
      <c r="A701" s="40"/>
      <c r="B701" s="41"/>
      <c r="C701" s="206" t="s">
        <v>864</v>
      </c>
      <c r="D701" s="206" t="s">
        <v>124</v>
      </c>
      <c r="E701" s="207" t="s">
        <v>865</v>
      </c>
      <c r="F701" s="208" t="s">
        <v>866</v>
      </c>
      <c r="G701" s="209" t="s">
        <v>867</v>
      </c>
      <c r="H701" s="210">
        <v>1</v>
      </c>
      <c r="I701" s="211"/>
      <c r="J701" s="212">
        <f>ROUND(I701*H701,2)</f>
        <v>0</v>
      </c>
      <c r="K701" s="208" t="s">
        <v>412</v>
      </c>
      <c r="L701" s="46"/>
      <c r="M701" s="213" t="s">
        <v>19</v>
      </c>
      <c r="N701" s="214" t="s">
        <v>43</v>
      </c>
      <c r="O701" s="86"/>
      <c r="P701" s="215">
        <f>O701*H701</f>
        <v>0</v>
      </c>
      <c r="Q701" s="215">
        <v>0.01</v>
      </c>
      <c r="R701" s="215">
        <f>Q701*H701</f>
        <v>0.01</v>
      </c>
      <c r="S701" s="215">
        <v>0.01</v>
      </c>
      <c r="T701" s="216">
        <f>S701*H701</f>
        <v>0.01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188</v>
      </c>
      <c r="AT701" s="217" t="s">
        <v>124</v>
      </c>
      <c r="AU701" s="217" t="s">
        <v>82</v>
      </c>
      <c r="AY701" s="19" t="s">
        <v>121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80</v>
      </c>
      <c r="BK701" s="218">
        <f>ROUND(I701*H701,2)</f>
        <v>0</v>
      </c>
      <c r="BL701" s="19" t="s">
        <v>188</v>
      </c>
      <c r="BM701" s="217" t="s">
        <v>868</v>
      </c>
    </row>
    <row r="702" s="2" customFormat="1">
      <c r="A702" s="40"/>
      <c r="B702" s="41"/>
      <c r="C702" s="42"/>
      <c r="D702" s="219" t="s">
        <v>131</v>
      </c>
      <c r="E702" s="42"/>
      <c r="F702" s="220" t="s">
        <v>869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131</v>
      </c>
      <c r="AU702" s="19" t="s">
        <v>82</v>
      </c>
    </row>
    <row r="703" s="2" customFormat="1" ht="24.15" customHeight="1">
      <c r="A703" s="40"/>
      <c r="B703" s="41"/>
      <c r="C703" s="206" t="s">
        <v>870</v>
      </c>
      <c r="D703" s="206" t="s">
        <v>124</v>
      </c>
      <c r="E703" s="207" t="s">
        <v>871</v>
      </c>
      <c r="F703" s="208" t="s">
        <v>872</v>
      </c>
      <c r="G703" s="209" t="s">
        <v>494</v>
      </c>
      <c r="H703" s="210">
        <v>0.012</v>
      </c>
      <c r="I703" s="211"/>
      <c r="J703" s="212">
        <f>ROUND(I703*H703,2)</f>
        <v>0</v>
      </c>
      <c r="K703" s="208" t="s">
        <v>128</v>
      </c>
      <c r="L703" s="46"/>
      <c r="M703" s="213" t="s">
        <v>19</v>
      </c>
      <c r="N703" s="214" t="s">
        <v>43</v>
      </c>
      <c r="O703" s="86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188</v>
      </c>
      <c r="AT703" s="217" t="s">
        <v>124</v>
      </c>
      <c r="AU703" s="217" t="s">
        <v>82</v>
      </c>
      <c r="AY703" s="19" t="s">
        <v>121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80</v>
      </c>
      <c r="BK703" s="218">
        <f>ROUND(I703*H703,2)</f>
        <v>0</v>
      </c>
      <c r="BL703" s="19" t="s">
        <v>188</v>
      </c>
      <c r="BM703" s="217" t="s">
        <v>873</v>
      </c>
    </row>
    <row r="704" s="2" customFormat="1">
      <c r="A704" s="40"/>
      <c r="B704" s="41"/>
      <c r="C704" s="42"/>
      <c r="D704" s="219" t="s">
        <v>131</v>
      </c>
      <c r="E704" s="42"/>
      <c r="F704" s="220" t="s">
        <v>874</v>
      </c>
      <c r="G704" s="42"/>
      <c r="H704" s="42"/>
      <c r="I704" s="221"/>
      <c r="J704" s="42"/>
      <c r="K704" s="42"/>
      <c r="L704" s="46"/>
      <c r="M704" s="222"/>
      <c r="N704" s="223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131</v>
      </c>
      <c r="AU704" s="19" t="s">
        <v>82</v>
      </c>
    </row>
    <row r="705" s="2" customFormat="1">
      <c r="A705" s="40"/>
      <c r="B705" s="41"/>
      <c r="C705" s="42"/>
      <c r="D705" s="224" t="s">
        <v>133</v>
      </c>
      <c r="E705" s="42"/>
      <c r="F705" s="225" t="s">
        <v>875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133</v>
      </c>
      <c r="AU705" s="19" t="s">
        <v>82</v>
      </c>
    </row>
    <row r="706" s="2" customFormat="1" ht="24.15" customHeight="1">
      <c r="A706" s="40"/>
      <c r="B706" s="41"/>
      <c r="C706" s="206" t="s">
        <v>876</v>
      </c>
      <c r="D706" s="206" t="s">
        <v>124</v>
      </c>
      <c r="E706" s="207" t="s">
        <v>877</v>
      </c>
      <c r="F706" s="208" t="s">
        <v>878</v>
      </c>
      <c r="G706" s="209" t="s">
        <v>494</v>
      </c>
      <c r="H706" s="210">
        <v>0.012</v>
      </c>
      <c r="I706" s="211"/>
      <c r="J706" s="212">
        <f>ROUND(I706*H706,2)</f>
        <v>0</v>
      </c>
      <c r="K706" s="208" t="s">
        <v>128</v>
      </c>
      <c r="L706" s="46"/>
      <c r="M706" s="213" t="s">
        <v>19</v>
      </c>
      <c r="N706" s="214" t="s">
        <v>43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188</v>
      </c>
      <c r="AT706" s="217" t="s">
        <v>124</v>
      </c>
      <c r="AU706" s="217" t="s">
        <v>82</v>
      </c>
      <c r="AY706" s="19" t="s">
        <v>121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80</v>
      </c>
      <c r="BK706" s="218">
        <f>ROUND(I706*H706,2)</f>
        <v>0</v>
      </c>
      <c r="BL706" s="19" t="s">
        <v>188</v>
      </c>
      <c r="BM706" s="217" t="s">
        <v>879</v>
      </c>
    </row>
    <row r="707" s="2" customFormat="1">
      <c r="A707" s="40"/>
      <c r="B707" s="41"/>
      <c r="C707" s="42"/>
      <c r="D707" s="219" t="s">
        <v>131</v>
      </c>
      <c r="E707" s="42"/>
      <c r="F707" s="220" t="s">
        <v>880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131</v>
      </c>
      <c r="AU707" s="19" t="s">
        <v>82</v>
      </c>
    </row>
    <row r="708" s="2" customFormat="1">
      <c r="A708" s="40"/>
      <c r="B708" s="41"/>
      <c r="C708" s="42"/>
      <c r="D708" s="224" t="s">
        <v>133</v>
      </c>
      <c r="E708" s="42"/>
      <c r="F708" s="225" t="s">
        <v>881</v>
      </c>
      <c r="G708" s="42"/>
      <c r="H708" s="42"/>
      <c r="I708" s="221"/>
      <c r="J708" s="42"/>
      <c r="K708" s="42"/>
      <c r="L708" s="46"/>
      <c r="M708" s="222"/>
      <c r="N708" s="223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133</v>
      </c>
      <c r="AU708" s="19" t="s">
        <v>82</v>
      </c>
    </row>
    <row r="709" s="12" customFormat="1" ht="22.8" customHeight="1">
      <c r="A709" s="12"/>
      <c r="B709" s="190"/>
      <c r="C709" s="191"/>
      <c r="D709" s="192" t="s">
        <v>71</v>
      </c>
      <c r="E709" s="204" t="s">
        <v>882</v>
      </c>
      <c r="F709" s="204" t="s">
        <v>883</v>
      </c>
      <c r="G709" s="191"/>
      <c r="H709" s="191"/>
      <c r="I709" s="194"/>
      <c r="J709" s="205">
        <f>BK709</f>
        <v>0</v>
      </c>
      <c r="K709" s="191"/>
      <c r="L709" s="196"/>
      <c r="M709" s="197"/>
      <c r="N709" s="198"/>
      <c r="O709" s="198"/>
      <c r="P709" s="199">
        <f>SUM(P710:P726)</f>
        <v>0</v>
      </c>
      <c r="Q709" s="198"/>
      <c r="R709" s="199">
        <f>SUM(R710:R726)</f>
        <v>0.0025500000000000002</v>
      </c>
      <c r="S709" s="198"/>
      <c r="T709" s="200">
        <f>SUM(T710:T726)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01" t="s">
        <v>82</v>
      </c>
      <c r="AT709" s="202" t="s">
        <v>71</v>
      </c>
      <c r="AU709" s="202" t="s">
        <v>80</v>
      </c>
      <c r="AY709" s="201" t="s">
        <v>121</v>
      </c>
      <c r="BK709" s="203">
        <f>SUM(BK710:BK726)</f>
        <v>0</v>
      </c>
    </row>
    <row r="710" s="2" customFormat="1" ht="16.5" customHeight="1">
      <c r="A710" s="40"/>
      <c r="B710" s="41"/>
      <c r="C710" s="206" t="s">
        <v>884</v>
      </c>
      <c r="D710" s="206" t="s">
        <v>124</v>
      </c>
      <c r="E710" s="207" t="s">
        <v>885</v>
      </c>
      <c r="F710" s="208" t="s">
        <v>886</v>
      </c>
      <c r="G710" s="209" t="s">
        <v>127</v>
      </c>
      <c r="H710" s="210">
        <v>5</v>
      </c>
      <c r="I710" s="211"/>
      <c r="J710" s="212">
        <f>ROUND(I710*H710,2)</f>
        <v>0</v>
      </c>
      <c r="K710" s="208" t="s">
        <v>128</v>
      </c>
      <c r="L710" s="46"/>
      <c r="M710" s="213" t="s">
        <v>19</v>
      </c>
      <c r="N710" s="214" t="s">
        <v>43</v>
      </c>
      <c r="O710" s="86"/>
      <c r="P710" s="215">
        <f>O710*H710</f>
        <v>0</v>
      </c>
      <c r="Q710" s="215">
        <v>6.9999999999999994E-05</v>
      </c>
      <c r="R710" s="215">
        <f>Q710*H710</f>
        <v>0.00034999999999999994</v>
      </c>
      <c r="S710" s="215">
        <v>0</v>
      </c>
      <c r="T710" s="21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7" t="s">
        <v>188</v>
      </c>
      <c r="AT710" s="217" t="s">
        <v>124</v>
      </c>
      <c r="AU710" s="217" t="s">
        <v>82</v>
      </c>
      <c r="AY710" s="19" t="s">
        <v>121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9" t="s">
        <v>80</v>
      </c>
      <c r="BK710" s="218">
        <f>ROUND(I710*H710,2)</f>
        <v>0</v>
      </c>
      <c r="BL710" s="19" t="s">
        <v>188</v>
      </c>
      <c r="BM710" s="217" t="s">
        <v>887</v>
      </c>
    </row>
    <row r="711" s="2" customFormat="1">
      <c r="A711" s="40"/>
      <c r="B711" s="41"/>
      <c r="C711" s="42"/>
      <c r="D711" s="219" t="s">
        <v>131</v>
      </c>
      <c r="E711" s="42"/>
      <c r="F711" s="220" t="s">
        <v>888</v>
      </c>
      <c r="G711" s="42"/>
      <c r="H711" s="42"/>
      <c r="I711" s="221"/>
      <c r="J711" s="42"/>
      <c r="K711" s="42"/>
      <c r="L711" s="46"/>
      <c r="M711" s="222"/>
      <c r="N711" s="223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131</v>
      </c>
      <c r="AU711" s="19" t="s">
        <v>82</v>
      </c>
    </row>
    <row r="712" s="2" customFormat="1">
      <c r="A712" s="40"/>
      <c r="B712" s="41"/>
      <c r="C712" s="42"/>
      <c r="D712" s="224" t="s">
        <v>133</v>
      </c>
      <c r="E712" s="42"/>
      <c r="F712" s="225" t="s">
        <v>889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133</v>
      </c>
      <c r="AU712" s="19" t="s">
        <v>82</v>
      </c>
    </row>
    <row r="713" s="13" customFormat="1">
      <c r="A713" s="13"/>
      <c r="B713" s="226"/>
      <c r="C713" s="227"/>
      <c r="D713" s="219" t="s">
        <v>135</v>
      </c>
      <c r="E713" s="228" t="s">
        <v>19</v>
      </c>
      <c r="F713" s="229" t="s">
        <v>890</v>
      </c>
      <c r="G713" s="227"/>
      <c r="H713" s="228" t="s">
        <v>19</v>
      </c>
      <c r="I713" s="230"/>
      <c r="J713" s="227"/>
      <c r="K713" s="227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135</v>
      </c>
      <c r="AU713" s="235" t="s">
        <v>82</v>
      </c>
      <c r="AV713" s="13" t="s">
        <v>80</v>
      </c>
      <c r="AW713" s="13" t="s">
        <v>33</v>
      </c>
      <c r="AX713" s="13" t="s">
        <v>72</v>
      </c>
      <c r="AY713" s="235" t="s">
        <v>121</v>
      </c>
    </row>
    <row r="714" s="14" customFormat="1">
      <c r="A714" s="14"/>
      <c r="B714" s="236"/>
      <c r="C714" s="237"/>
      <c r="D714" s="219" t="s">
        <v>135</v>
      </c>
      <c r="E714" s="238" t="s">
        <v>19</v>
      </c>
      <c r="F714" s="239" t="s">
        <v>160</v>
      </c>
      <c r="G714" s="237"/>
      <c r="H714" s="240">
        <v>5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135</v>
      </c>
      <c r="AU714" s="246" t="s">
        <v>82</v>
      </c>
      <c r="AV714" s="14" t="s">
        <v>82</v>
      </c>
      <c r="AW714" s="14" t="s">
        <v>33</v>
      </c>
      <c r="AX714" s="14" t="s">
        <v>80</v>
      </c>
      <c r="AY714" s="246" t="s">
        <v>121</v>
      </c>
    </row>
    <row r="715" s="2" customFormat="1" ht="24.15" customHeight="1">
      <c r="A715" s="40"/>
      <c r="B715" s="41"/>
      <c r="C715" s="206" t="s">
        <v>891</v>
      </c>
      <c r="D715" s="206" t="s">
        <v>124</v>
      </c>
      <c r="E715" s="207" t="s">
        <v>892</v>
      </c>
      <c r="F715" s="208" t="s">
        <v>893</v>
      </c>
      <c r="G715" s="209" t="s">
        <v>127</v>
      </c>
      <c r="H715" s="210">
        <v>5</v>
      </c>
      <c r="I715" s="211"/>
      <c r="J715" s="212">
        <f>ROUND(I715*H715,2)</f>
        <v>0</v>
      </c>
      <c r="K715" s="208" t="s">
        <v>128</v>
      </c>
      <c r="L715" s="46"/>
      <c r="M715" s="213" t="s">
        <v>19</v>
      </c>
      <c r="N715" s="214" t="s">
        <v>43</v>
      </c>
      <c r="O715" s="86"/>
      <c r="P715" s="215">
        <f>O715*H715</f>
        <v>0</v>
      </c>
      <c r="Q715" s="215">
        <v>6.0000000000000002E-05</v>
      </c>
      <c r="R715" s="215">
        <f>Q715*H715</f>
        <v>0.00030000000000000003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188</v>
      </c>
      <c r="AT715" s="217" t="s">
        <v>124</v>
      </c>
      <c r="AU715" s="217" t="s">
        <v>82</v>
      </c>
      <c r="AY715" s="19" t="s">
        <v>121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80</v>
      </c>
      <c r="BK715" s="218">
        <f>ROUND(I715*H715,2)</f>
        <v>0</v>
      </c>
      <c r="BL715" s="19" t="s">
        <v>188</v>
      </c>
      <c r="BM715" s="217" t="s">
        <v>894</v>
      </c>
    </row>
    <row r="716" s="2" customFormat="1">
      <c r="A716" s="40"/>
      <c r="B716" s="41"/>
      <c r="C716" s="42"/>
      <c r="D716" s="219" t="s">
        <v>131</v>
      </c>
      <c r="E716" s="42"/>
      <c r="F716" s="220" t="s">
        <v>895</v>
      </c>
      <c r="G716" s="42"/>
      <c r="H716" s="42"/>
      <c r="I716" s="221"/>
      <c r="J716" s="42"/>
      <c r="K716" s="42"/>
      <c r="L716" s="46"/>
      <c r="M716" s="222"/>
      <c r="N716" s="22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131</v>
      </c>
      <c r="AU716" s="19" t="s">
        <v>82</v>
      </c>
    </row>
    <row r="717" s="2" customFormat="1">
      <c r="A717" s="40"/>
      <c r="B717" s="41"/>
      <c r="C717" s="42"/>
      <c r="D717" s="224" t="s">
        <v>133</v>
      </c>
      <c r="E717" s="42"/>
      <c r="F717" s="225" t="s">
        <v>896</v>
      </c>
      <c r="G717" s="42"/>
      <c r="H717" s="42"/>
      <c r="I717" s="221"/>
      <c r="J717" s="42"/>
      <c r="K717" s="42"/>
      <c r="L717" s="46"/>
      <c r="M717" s="222"/>
      <c r="N717" s="22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133</v>
      </c>
      <c r="AU717" s="19" t="s">
        <v>82</v>
      </c>
    </row>
    <row r="718" s="2" customFormat="1" ht="24.15" customHeight="1">
      <c r="A718" s="40"/>
      <c r="B718" s="41"/>
      <c r="C718" s="206" t="s">
        <v>897</v>
      </c>
      <c r="D718" s="206" t="s">
        <v>124</v>
      </c>
      <c r="E718" s="207" t="s">
        <v>898</v>
      </c>
      <c r="F718" s="208" t="s">
        <v>899</v>
      </c>
      <c r="G718" s="209" t="s">
        <v>127</v>
      </c>
      <c r="H718" s="210">
        <v>5</v>
      </c>
      <c r="I718" s="211"/>
      <c r="J718" s="212">
        <f>ROUND(I718*H718,2)</f>
        <v>0</v>
      </c>
      <c r="K718" s="208" t="s">
        <v>128</v>
      </c>
      <c r="L718" s="46"/>
      <c r="M718" s="213" t="s">
        <v>19</v>
      </c>
      <c r="N718" s="214" t="s">
        <v>43</v>
      </c>
      <c r="O718" s="86"/>
      <c r="P718" s="215">
        <f>O718*H718</f>
        <v>0</v>
      </c>
      <c r="Q718" s="215">
        <v>0.00013999999999999999</v>
      </c>
      <c r="R718" s="215">
        <f>Q718*H718</f>
        <v>0.00069999999999999988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188</v>
      </c>
      <c r="AT718" s="217" t="s">
        <v>124</v>
      </c>
      <c r="AU718" s="217" t="s">
        <v>82</v>
      </c>
      <c r="AY718" s="19" t="s">
        <v>121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80</v>
      </c>
      <c r="BK718" s="218">
        <f>ROUND(I718*H718,2)</f>
        <v>0</v>
      </c>
      <c r="BL718" s="19" t="s">
        <v>188</v>
      </c>
      <c r="BM718" s="217" t="s">
        <v>900</v>
      </c>
    </row>
    <row r="719" s="2" customFormat="1">
      <c r="A719" s="40"/>
      <c r="B719" s="41"/>
      <c r="C719" s="42"/>
      <c r="D719" s="219" t="s">
        <v>131</v>
      </c>
      <c r="E719" s="42"/>
      <c r="F719" s="220" t="s">
        <v>901</v>
      </c>
      <c r="G719" s="42"/>
      <c r="H719" s="42"/>
      <c r="I719" s="221"/>
      <c r="J719" s="42"/>
      <c r="K719" s="42"/>
      <c r="L719" s="46"/>
      <c r="M719" s="222"/>
      <c r="N719" s="223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131</v>
      </c>
      <c r="AU719" s="19" t="s">
        <v>82</v>
      </c>
    </row>
    <row r="720" s="2" customFormat="1">
      <c r="A720" s="40"/>
      <c r="B720" s="41"/>
      <c r="C720" s="42"/>
      <c r="D720" s="224" t="s">
        <v>133</v>
      </c>
      <c r="E720" s="42"/>
      <c r="F720" s="225" t="s">
        <v>902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133</v>
      </c>
      <c r="AU720" s="19" t="s">
        <v>82</v>
      </c>
    </row>
    <row r="721" s="2" customFormat="1" ht="24.15" customHeight="1">
      <c r="A721" s="40"/>
      <c r="B721" s="41"/>
      <c r="C721" s="206" t="s">
        <v>903</v>
      </c>
      <c r="D721" s="206" t="s">
        <v>124</v>
      </c>
      <c r="E721" s="207" t="s">
        <v>904</v>
      </c>
      <c r="F721" s="208" t="s">
        <v>905</v>
      </c>
      <c r="G721" s="209" t="s">
        <v>127</v>
      </c>
      <c r="H721" s="210">
        <v>5</v>
      </c>
      <c r="I721" s="211"/>
      <c r="J721" s="212">
        <f>ROUND(I721*H721,2)</f>
        <v>0</v>
      </c>
      <c r="K721" s="208" t="s">
        <v>128</v>
      </c>
      <c r="L721" s="46"/>
      <c r="M721" s="213" t="s">
        <v>19</v>
      </c>
      <c r="N721" s="214" t="s">
        <v>43</v>
      </c>
      <c r="O721" s="86"/>
      <c r="P721" s="215">
        <f>O721*H721</f>
        <v>0</v>
      </c>
      <c r="Q721" s="215">
        <v>0.00012</v>
      </c>
      <c r="R721" s="215">
        <f>Q721*H721</f>
        <v>0.00060000000000000006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188</v>
      </c>
      <c r="AT721" s="217" t="s">
        <v>124</v>
      </c>
      <c r="AU721" s="217" t="s">
        <v>82</v>
      </c>
      <c r="AY721" s="19" t="s">
        <v>121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80</v>
      </c>
      <c r="BK721" s="218">
        <f>ROUND(I721*H721,2)</f>
        <v>0</v>
      </c>
      <c r="BL721" s="19" t="s">
        <v>188</v>
      </c>
      <c r="BM721" s="217" t="s">
        <v>906</v>
      </c>
    </row>
    <row r="722" s="2" customFormat="1">
      <c r="A722" s="40"/>
      <c r="B722" s="41"/>
      <c r="C722" s="42"/>
      <c r="D722" s="219" t="s">
        <v>131</v>
      </c>
      <c r="E722" s="42"/>
      <c r="F722" s="220" t="s">
        <v>907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131</v>
      </c>
      <c r="AU722" s="19" t="s">
        <v>82</v>
      </c>
    </row>
    <row r="723" s="2" customFormat="1">
      <c r="A723" s="40"/>
      <c r="B723" s="41"/>
      <c r="C723" s="42"/>
      <c r="D723" s="224" t="s">
        <v>133</v>
      </c>
      <c r="E723" s="42"/>
      <c r="F723" s="225" t="s">
        <v>908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133</v>
      </c>
      <c r="AU723" s="19" t="s">
        <v>82</v>
      </c>
    </row>
    <row r="724" s="2" customFormat="1" ht="24.15" customHeight="1">
      <c r="A724" s="40"/>
      <c r="B724" s="41"/>
      <c r="C724" s="206" t="s">
        <v>909</v>
      </c>
      <c r="D724" s="206" t="s">
        <v>124</v>
      </c>
      <c r="E724" s="207" t="s">
        <v>910</v>
      </c>
      <c r="F724" s="208" t="s">
        <v>911</v>
      </c>
      <c r="G724" s="209" t="s">
        <v>127</v>
      </c>
      <c r="H724" s="210">
        <v>5</v>
      </c>
      <c r="I724" s="211"/>
      <c r="J724" s="212">
        <f>ROUND(I724*H724,2)</f>
        <v>0</v>
      </c>
      <c r="K724" s="208" t="s">
        <v>128</v>
      </c>
      <c r="L724" s="46"/>
      <c r="M724" s="213" t="s">
        <v>19</v>
      </c>
      <c r="N724" s="214" t="s">
        <v>43</v>
      </c>
      <c r="O724" s="86"/>
      <c r="P724" s="215">
        <f>O724*H724</f>
        <v>0</v>
      </c>
      <c r="Q724" s="215">
        <v>0.00012</v>
      </c>
      <c r="R724" s="215">
        <f>Q724*H724</f>
        <v>0.00060000000000000006</v>
      </c>
      <c r="S724" s="215">
        <v>0</v>
      </c>
      <c r="T724" s="216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7" t="s">
        <v>188</v>
      </c>
      <c r="AT724" s="217" t="s">
        <v>124</v>
      </c>
      <c r="AU724" s="217" t="s">
        <v>82</v>
      </c>
      <c r="AY724" s="19" t="s">
        <v>121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80</v>
      </c>
      <c r="BK724" s="218">
        <f>ROUND(I724*H724,2)</f>
        <v>0</v>
      </c>
      <c r="BL724" s="19" t="s">
        <v>188</v>
      </c>
      <c r="BM724" s="217" t="s">
        <v>912</v>
      </c>
    </row>
    <row r="725" s="2" customFormat="1">
      <c r="A725" s="40"/>
      <c r="B725" s="41"/>
      <c r="C725" s="42"/>
      <c r="D725" s="219" t="s">
        <v>131</v>
      </c>
      <c r="E725" s="42"/>
      <c r="F725" s="220" t="s">
        <v>913</v>
      </c>
      <c r="G725" s="42"/>
      <c r="H725" s="42"/>
      <c r="I725" s="221"/>
      <c r="J725" s="42"/>
      <c r="K725" s="42"/>
      <c r="L725" s="46"/>
      <c r="M725" s="222"/>
      <c r="N725" s="223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131</v>
      </c>
      <c r="AU725" s="19" t="s">
        <v>82</v>
      </c>
    </row>
    <row r="726" s="2" customFormat="1">
      <c r="A726" s="40"/>
      <c r="B726" s="41"/>
      <c r="C726" s="42"/>
      <c r="D726" s="224" t="s">
        <v>133</v>
      </c>
      <c r="E726" s="42"/>
      <c r="F726" s="225" t="s">
        <v>914</v>
      </c>
      <c r="G726" s="42"/>
      <c r="H726" s="42"/>
      <c r="I726" s="221"/>
      <c r="J726" s="42"/>
      <c r="K726" s="42"/>
      <c r="L726" s="46"/>
      <c r="M726" s="279"/>
      <c r="N726" s="280"/>
      <c r="O726" s="281"/>
      <c r="P726" s="281"/>
      <c r="Q726" s="281"/>
      <c r="R726" s="281"/>
      <c r="S726" s="281"/>
      <c r="T726" s="282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133</v>
      </c>
      <c r="AU726" s="19" t="s">
        <v>82</v>
      </c>
    </row>
    <row r="727" s="2" customFormat="1" ht="6.96" customHeight="1">
      <c r="A727" s="40"/>
      <c r="B727" s="61"/>
      <c r="C727" s="62"/>
      <c r="D727" s="62"/>
      <c r="E727" s="62"/>
      <c r="F727" s="62"/>
      <c r="G727" s="62"/>
      <c r="H727" s="62"/>
      <c r="I727" s="62"/>
      <c r="J727" s="62"/>
      <c r="K727" s="62"/>
      <c r="L727" s="46"/>
      <c r="M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</sheetData>
  <sheetProtection sheet="1" autoFilter="0" formatColumns="0" formatRows="0" objects="1" scenarios="1" spinCount="100000" saltValue="U0NCJ6G5i3EEHy87HSSEX3KaQRJWI+sKYx/JkhtbQXZsCvpfDwu+yZLAF2DRkc0J+wtYg6VgYsMJvk109VkICQ==" hashValue="Vc9CXY+oYQvY9QHMIhTitUuKSiGWCoxLlIEmmUz7jfhKPsnCy1uvHrRl7SjI37VHlrPYyBLy8Yt4J++DBkJUuQ==" algorithmName="SHA-512" password="CC35"/>
  <autoFilter ref="C91:K72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2_02/621131121"/>
    <hyperlink ref="F106" r:id="rId2" display="https://podminky.urs.cz/item/CS_URS_2022_02/621142001"/>
    <hyperlink ref="F113" r:id="rId3" display="https://podminky.urs.cz/item/CS_URS_2022_02/621151011"/>
    <hyperlink ref="F122" r:id="rId4" display="https://podminky.urs.cz/item/CS_URS_2022_02/621221011"/>
    <hyperlink ref="F133" r:id="rId5" display="https://podminky.urs.cz/item/CS_URS_2022_02/621251105"/>
    <hyperlink ref="F136" r:id="rId6" display="https://podminky.urs.cz/item/CS_URS_2022_02/621541022"/>
    <hyperlink ref="F144" r:id="rId7" display="https://podminky.urs.cz/item/CS_URS_2022_02/622211011"/>
    <hyperlink ref="F154" r:id="rId8" display="https://podminky.urs.cz/item/CS_URS_2022_02/622211031"/>
    <hyperlink ref="F196" r:id="rId9" display="https://podminky.urs.cz/item/CS_URS_2022_02/621335103"/>
    <hyperlink ref="F203" r:id="rId10" display="https://podminky.urs.cz/item/CS_URS_2022_02/622131121"/>
    <hyperlink ref="F243" r:id="rId11" display="https://podminky.urs.cz/item/CS_URS_2022_02/622142001"/>
    <hyperlink ref="F250" r:id="rId12" display="https://podminky.urs.cz/item/CS_URS_2022_02/622151011"/>
    <hyperlink ref="F291" r:id="rId13" display="https://podminky.urs.cz/item/CS_URS_2022_02/622221031"/>
    <hyperlink ref="F311" r:id="rId14" display="https://podminky.urs.cz/item/CS_URS_2022_02/622232001"/>
    <hyperlink ref="F329" r:id="rId15" display="https://podminky.urs.cz/item/CS_URS_2022_02/622251101"/>
    <hyperlink ref="F332" r:id="rId16" display="https://podminky.urs.cz/item/CS_URS_2022_02/622252002"/>
    <hyperlink ref="F402" r:id="rId17" display="https://podminky.urs.cz/item/CS_URS_2022_02/622335101"/>
    <hyperlink ref="F405" r:id="rId18" display="https://podminky.urs.cz/item/CS_URS_2022_02/622541022"/>
    <hyperlink ref="F408" r:id="rId19" display="https://podminky.urs.cz/item/CS_URS_2022_02/622541032"/>
    <hyperlink ref="F411" r:id="rId20" display="https://podminky.urs.cz/item/CS_URS_2022_02/629991001"/>
    <hyperlink ref="F417" r:id="rId21" display="https://podminky.urs.cz/item/CS_URS_2022_02/629991011"/>
    <hyperlink ref="F426" r:id="rId22" display="https://podminky.urs.cz/item/CS_URS_2022_02/629995101"/>
    <hyperlink ref="F435" r:id="rId23" display="https://podminky.urs.cz/item/CS_URS_2022_02/941111121"/>
    <hyperlink ref="F441" r:id="rId24" display="https://podminky.urs.cz/item/CS_URS_2022_02/941111221"/>
    <hyperlink ref="F445" r:id="rId25" display="https://podminky.urs.cz/item/CS_URS_2022_02/941111821"/>
    <hyperlink ref="F448" r:id="rId26" display="https://podminky.urs.cz/item/CS_URS_2022_02/944511111"/>
    <hyperlink ref="F451" r:id="rId27" display="https://podminky.urs.cz/item/CS_URS_2022_02/944511211"/>
    <hyperlink ref="F455" r:id="rId28" display="https://podminky.urs.cz/item/CS_URS_2022_02/944511811"/>
    <hyperlink ref="F458" r:id="rId29" display="https://podminky.urs.cz/item/CS_URS_2022_02/944711111"/>
    <hyperlink ref="F461" r:id="rId30" display="https://podminky.urs.cz/item/CS_URS_2022_02/944711211"/>
    <hyperlink ref="F465" r:id="rId31" display="https://podminky.urs.cz/item/CS_URS_2022_02/944711811"/>
    <hyperlink ref="F468" r:id="rId32" display="https://podminky.urs.cz/item/CS_URS_2022_02/978015321"/>
    <hyperlink ref="F474" r:id="rId33" display="https://podminky.urs.cz/item/CS_URS_2022_02/978015361"/>
    <hyperlink ref="F482" r:id="rId34" display="https://podminky.urs.cz/item/CS_URS_2022_02/997013213"/>
    <hyperlink ref="F485" r:id="rId35" display="https://podminky.urs.cz/item/CS_URS_2022_02/997013501"/>
    <hyperlink ref="F488" r:id="rId36" display="https://podminky.urs.cz/item/CS_URS_2022_02/997013509"/>
    <hyperlink ref="F492" r:id="rId37" display="https://podminky.urs.cz/item/CS_URS_2022_02/997013631"/>
    <hyperlink ref="F496" r:id="rId38" display="https://podminky.urs.cz/item/CS_URS_2022_02/998018002"/>
    <hyperlink ref="F501" r:id="rId39" display="https://podminky.urs.cz/item/CS_URS_2022_02/713141131"/>
    <hyperlink ref="F512" r:id="rId40" display="https://podminky.urs.cz/item/CS_URS_2022_02/998713102"/>
    <hyperlink ref="F515" r:id="rId41" display="https://podminky.urs.cz/item/CS_URS_2022_02/998713181"/>
    <hyperlink ref="F521" r:id="rId42" display="https://podminky.urs.cz/item/CS_URS_2022_02/741375861"/>
    <hyperlink ref="F524" r:id="rId43" display="https://podminky.urs.cz/item/CS_URS_2022_02/741420001"/>
    <hyperlink ref="F532" r:id="rId44" display="https://podminky.urs.cz/item/CS_URS_2022_02/741420021"/>
    <hyperlink ref="F537" r:id="rId45" display="https://podminky.urs.cz/item/CS_URS_2022_02/741420051"/>
    <hyperlink ref="F542" r:id="rId46" display="https://podminky.urs.cz/item/CS_URS_2022_02/741420083"/>
    <hyperlink ref="F547" r:id="rId47" display="https://podminky.urs.cz/item/CS_URS_2022_02/741421811"/>
    <hyperlink ref="F551" r:id="rId48" display="https://podminky.urs.cz/item/CS_URS_2022_02/741421843"/>
    <hyperlink ref="F554" r:id="rId49" display="https://podminky.urs.cz/item/CS_URS_2022_02/741421863"/>
    <hyperlink ref="F558" r:id="rId50" display="https://podminky.urs.cz/item/CS_URS_2022_02/741421871"/>
    <hyperlink ref="F561" r:id="rId51" display="https://podminky.urs.cz/item/CS_URS_2022_02/741810001"/>
    <hyperlink ref="F566" r:id="rId52" display="https://podminky.urs.cz/item/CS_URS_2022_02/741820001"/>
    <hyperlink ref="F569" r:id="rId53" display="https://podminky.urs.cz/item/CS_URS_2022_02/998741102"/>
    <hyperlink ref="F572" r:id="rId54" display="https://podminky.urs.cz/item/CS_URS_2022_02/998741181"/>
    <hyperlink ref="F576" r:id="rId55" display="https://podminky.urs.cz/item/CS_URS_2022_02/742310002"/>
    <hyperlink ref="F579" r:id="rId56" display="https://podminky.urs.cz/item/CS_URS_2022_02/742310802"/>
    <hyperlink ref="F583" r:id="rId57" display="https://podminky.urs.cz/item/CS_URS_2022_02/764001821"/>
    <hyperlink ref="F589" r:id="rId58" display="https://podminky.urs.cz/item/CS_URS_2022_02/764002851"/>
    <hyperlink ref="F595" r:id="rId59" display="https://podminky.urs.cz/item/CS_URS_2022_02/764002861"/>
    <hyperlink ref="F603" r:id="rId60" display="https://podminky.urs.cz/item/CS_URS_2022_02/764004803"/>
    <hyperlink ref="F609" r:id="rId61" display="https://podminky.urs.cz/item/CS_URS_2022_02/764004863"/>
    <hyperlink ref="F612" r:id="rId62" display="https://podminky.urs.cz/item/CS_URS_2022_02/764111671"/>
    <hyperlink ref="F615" r:id="rId63" display="https://podminky.urs.cz/item/CS_URS_2022_02/764111691"/>
    <hyperlink ref="F630" r:id="rId64" display="https://podminky.urs.cz/item/CS_URS_2022_02/764501103"/>
    <hyperlink ref="F633" r:id="rId65" display="https://podminky.urs.cz/item/CS_URS_2022_02/764501107"/>
    <hyperlink ref="F636" r:id="rId66" display="https://podminky.urs.cz/item/CS_URS_2022_02/764501108"/>
    <hyperlink ref="F639" r:id="rId67" display="https://podminky.urs.cz/item/CS_URS_2022_02/764508131"/>
    <hyperlink ref="F642" r:id="rId68" display="https://podminky.urs.cz/item/CS_URS_2022_02/764508132"/>
    <hyperlink ref="F647" r:id="rId69" display="https://podminky.urs.cz/item/CS_URS_2022_02/764508134"/>
    <hyperlink ref="F650" r:id="rId70" display="https://podminky.urs.cz/item/CS_URS_2022_02/764508136"/>
    <hyperlink ref="F655" r:id="rId71" display="https://podminky.urs.cz/item/CS_URS_2022_02/998764102"/>
    <hyperlink ref="F658" r:id="rId72" display="https://podminky.urs.cz/item/CS_URS_2022_02/998764181"/>
    <hyperlink ref="F671" r:id="rId73" display="https://podminky.urs.cz/item/CS_URS_2022_02/998765101"/>
    <hyperlink ref="F674" r:id="rId74" display="https://podminky.urs.cz/item/CS_URS_2022_02/998765181"/>
    <hyperlink ref="F678" r:id="rId75" display="https://podminky.urs.cz/item/CS_URS_2022_02/767161833"/>
    <hyperlink ref="F686" r:id="rId76" display="https://podminky.urs.cz/item/CS_URS_2022_02/767661811"/>
    <hyperlink ref="F692" r:id="rId77" display="https://podminky.urs.cz/item/CS_URS_2022_02/767810811"/>
    <hyperlink ref="F695" r:id="rId78" display="https://podminky.urs.cz/item/CS_URS_2022_02/767821112"/>
    <hyperlink ref="F700" r:id="rId79" display="https://podminky.urs.cz/item/CS_URS_2022_02/767821812"/>
    <hyperlink ref="F705" r:id="rId80" display="https://podminky.urs.cz/item/CS_URS_2022_02/998767102"/>
    <hyperlink ref="F708" r:id="rId81" display="https://podminky.urs.cz/item/CS_URS_2022_02/998767181"/>
    <hyperlink ref="F712" r:id="rId82" display="https://podminky.urs.cz/item/CS_URS_2022_02/783301303"/>
    <hyperlink ref="F717" r:id="rId83" display="https://podminky.urs.cz/item/CS_URS_2022_02/783306801"/>
    <hyperlink ref="F720" r:id="rId84" display="https://podminky.urs.cz/item/CS_URS_2022_02/783314203"/>
    <hyperlink ref="F723" r:id="rId85" display="https://podminky.urs.cz/item/CS_URS_2022_02/783315101"/>
    <hyperlink ref="F726" r:id="rId86" display="https://podminky.urs.cz/item/CS_URS_2022_02/7833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Zateplení a zhotovení nové omítky budovy v Sokolově, K. H. Máchy 1276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17. 10. 2022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ROUND((SUM(BE86:BE124)),  2)</f>
        <v>0</v>
      </c>
      <c r="G33" s="40"/>
      <c r="H33" s="40"/>
      <c r="I33" s="150">
        <v>0.20999999999999999</v>
      </c>
      <c r="J33" s="149">
        <f>ROUND(((SUM(BE86:BE124))*I33),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ROUND((SUM(BF86:BF124)),  2)</f>
        <v>0</v>
      </c>
      <c r="G34" s="40"/>
      <c r="H34" s="40"/>
      <c r="I34" s="150">
        <v>0.14999999999999999</v>
      </c>
      <c r="J34" s="149">
        <f>ROUND(((SUM(BF86:BF124))*I34),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ROUND((SUM(BH86:BH124)),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Zateplení a zhotovení nové omítky budovy v Sokolově, K. H. Máchy 1276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K.H.Máchy 1276, Sokolov</v>
      </c>
      <c r="G52" s="42"/>
      <c r="H52" s="42"/>
      <c r="I52" s="34" t="s">
        <v>23</v>
      </c>
      <c r="J52" s="74" t="str">
        <f>IF(J12="","",J12)</f>
        <v>17. 10. 2022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Pedagogicko-psychologická poradna K. Vary,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916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917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918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919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920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921</v>
      </c>
      <c r="E65" s="176"/>
      <c r="F65" s="176"/>
      <c r="G65" s="176"/>
      <c r="H65" s="176"/>
      <c r="I65" s="176"/>
      <c r="J65" s="177">
        <f>J117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922</v>
      </c>
      <c r="E66" s="176"/>
      <c r="F66" s="176"/>
      <c r="G66" s="176"/>
      <c r="H66" s="176"/>
      <c r="I66" s="176"/>
      <c r="J66" s="177">
        <f>J121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>Zateplení a zhotovení nové omítky budovy v Sokolově, K. H. Máchy 1276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87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02 - Vedlejší a ostatní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K.H.Máchy 1276, Sokolov</v>
      </c>
      <c r="G80" s="42"/>
      <c r="H80" s="42"/>
      <c r="I80" s="34" t="s">
        <v>23</v>
      </c>
      <c r="J80" s="74" t="str">
        <f>IF(J12="","",J12)</f>
        <v>17. 10. 2022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Pedagogicko-psychologická poradna K. Vary, p.o.</v>
      </c>
      <c r="G82" s="42"/>
      <c r="H82" s="42"/>
      <c r="I82" s="34" t="s">
        <v>31</v>
      </c>
      <c r="J82" s="38" t="str">
        <f>E21</f>
        <v>Ing. Roman Gajdoš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Bc. Martin Frous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107</v>
      </c>
      <c r="D85" s="182" t="s">
        <v>57</v>
      </c>
      <c r="E85" s="182" t="s">
        <v>53</v>
      </c>
      <c r="F85" s="182" t="s">
        <v>54</v>
      </c>
      <c r="G85" s="182" t="s">
        <v>108</v>
      </c>
      <c r="H85" s="182" t="s">
        <v>109</v>
      </c>
      <c r="I85" s="182" t="s">
        <v>110</v>
      </c>
      <c r="J85" s="182" t="s">
        <v>91</v>
      </c>
      <c r="K85" s="183" t="s">
        <v>111</v>
      </c>
      <c r="L85" s="184"/>
      <c r="M85" s="94" t="s">
        <v>19</v>
      </c>
      <c r="N85" s="95" t="s">
        <v>42</v>
      </c>
      <c r="O85" s="95" t="s">
        <v>112</v>
      </c>
      <c r="P85" s="95" t="s">
        <v>113</v>
      </c>
      <c r="Q85" s="95" t="s">
        <v>114</v>
      </c>
      <c r="R85" s="95" t="s">
        <v>115</v>
      </c>
      <c r="S85" s="95" t="s">
        <v>116</v>
      </c>
      <c r="T85" s="96" t="s">
        <v>117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92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923</v>
      </c>
      <c r="F87" s="193" t="s">
        <v>924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P88+P92+P99+P111+P117+P121</f>
        <v>0</v>
      </c>
      <c r="Q87" s="198"/>
      <c r="R87" s="199">
        <f>R88+R92+R99+R111+R117+R121</f>
        <v>0</v>
      </c>
      <c r="S87" s="198"/>
      <c r="T87" s="200">
        <f>T88+T92+T99+T111+T117+T121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160</v>
      </c>
      <c r="AT87" s="202" t="s">
        <v>71</v>
      </c>
      <c r="AU87" s="202" t="s">
        <v>72</v>
      </c>
      <c r="AY87" s="201" t="s">
        <v>121</v>
      </c>
      <c r="BK87" s="203">
        <f>BK88+BK92+BK99+BK111+BK117+BK121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925</v>
      </c>
      <c r="F88" s="204" t="s">
        <v>926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SUM(P89:P91)</f>
        <v>0</v>
      </c>
      <c r="Q88" s="198"/>
      <c r="R88" s="199">
        <f>SUM(R89:R91)</f>
        <v>0</v>
      </c>
      <c r="S88" s="198"/>
      <c r="T88" s="200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160</v>
      </c>
      <c r="AT88" s="202" t="s">
        <v>71</v>
      </c>
      <c r="AU88" s="202" t="s">
        <v>80</v>
      </c>
      <c r="AY88" s="201" t="s">
        <v>121</v>
      </c>
      <c r="BK88" s="203">
        <f>SUM(BK89:BK91)</f>
        <v>0</v>
      </c>
    </row>
    <row r="89" s="2" customFormat="1" ht="16.5" customHeight="1">
      <c r="A89" s="40"/>
      <c r="B89" s="41"/>
      <c r="C89" s="206" t="s">
        <v>80</v>
      </c>
      <c r="D89" s="206" t="s">
        <v>124</v>
      </c>
      <c r="E89" s="207" t="s">
        <v>927</v>
      </c>
      <c r="F89" s="208" t="s">
        <v>928</v>
      </c>
      <c r="G89" s="209" t="s">
        <v>929</v>
      </c>
      <c r="H89" s="210">
        <v>1</v>
      </c>
      <c r="I89" s="211"/>
      <c r="J89" s="212">
        <f>ROUND(I89*H89,2)</f>
        <v>0</v>
      </c>
      <c r="K89" s="208" t="s">
        <v>128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930</v>
      </c>
      <c r="AT89" s="217" t="s">
        <v>124</v>
      </c>
      <c r="AU89" s="217" t="s">
        <v>82</v>
      </c>
      <c r="AY89" s="19" t="s">
        <v>121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930</v>
      </c>
      <c r="BM89" s="217" t="s">
        <v>931</v>
      </c>
    </row>
    <row r="90" s="2" customFormat="1">
      <c r="A90" s="40"/>
      <c r="B90" s="41"/>
      <c r="C90" s="42"/>
      <c r="D90" s="219" t="s">
        <v>131</v>
      </c>
      <c r="E90" s="42"/>
      <c r="F90" s="220" t="s">
        <v>928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131</v>
      </c>
      <c r="AU90" s="19" t="s">
        <v>82</v>
      </c>
    </row>
    <row r="91" s="2" customFormat="1">
      <c r="A91" s="40"/>
      <c r="B91" s="41"/>
      <c r="C91" s="42"/>
      <c r="D91" s="224" t="s">
        <v>133</v>
      </c>
      <c r="E91" s="42"/>
      <c r="F91" s="225" t="s">
        <v>932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133</v>
      </c>
      <c r="AU91" s="19" t="s">
        <v>82</v>
      </c>
    </row>
    <row r="92" s="12" customFormat="1" ht="22.8" customHeight="1">
      <c r="A92" s="12"/>
      <c r="B92" s="190"/>
      <c r="C92" s="191"/>
      <c r="D92" s="192" t="s">
        <v>71</v>
      </c>
      <c r="E92" s="204" t="s">
        <v>933</v>
      </c>
      <c r="F92" s="204" t="s">
        <v>934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SUM(P93:P98)</f>
        <v>0</v>
      </c>
      <c r="Q92" s="198"/>
      <c r="R92" s="199">
        <f>SUM(R93:R98)</f>
        <v>0</v>
      </c>
      <c r="S92" s="198"/>
      <c r="T92" s="20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160</v>
      </c>
      <c r="AT92" s="202" t="s">
        <v>71</v>
      </c>
      <c r="AU92" s="202" t="s">
        <v>80</v>
      </c>
      <c r="AY92" s="201" t="s">
        <v>121</v>
      </c>
      <c r="BK92" s="203">
        <f>SUM(BK93:BK98)</f>
        <v>0</v>
      </c>
    </row>
    <row r="93" s="2" customFormat="1" ht="16.5" customHeight="1">
      <c r="A93" s="40"/>
      <c r="B93" s="41"/>
      <c r="C93" s="206" t="s">
        <v>82</v>
      </c>
      <c r="D93" s="206" t="s">
        <v>124</v>
      </c>
      <c r="E93" s="207" t="s">
        <v>935</v>
      </c>
      <c r="F93" s="208" t="s">
        <v>934</v>
      </c>
      <c r="G93" s="209" t="s">
        <v>929</v>
      </c>
      <c r="H93" s="210">
        <v>1</v>
      </c>
      <c r="I93" s="211"/>
      <c r="J93" s="212">
        <f>ROUND(I93*H93,2)</f>
        <v>0</v>
      </c>
      <c r="K93" s="208" t="s">
        <v>128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930</v>
      </c>
      <c r="AT93" s="217" t="s">
        <v>124</v>
      </c>
      <c r="AU93" s="217" t="s">
        <v>82</v>
      </c>
      <c r="AY93" s="19" t="s">
        <v>121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930</v>
      </c>
      <c r="BM93" s="217" t="s">
        <v>936</v>
      </c>
    </row>
    <row r="94" s="2" customFormat="1">
      <c r="A94" s="40"/>
      <c r="B94" s="41"/>
      <c r="C94" s="42"/>
      <c r="D94" s="219" t="s">
        <v>131</v>
      </c>
      <c r="E94" s="42"/>
      <c r="F94" s="220" t="s">
        <v>934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131</v>
      </c>
      <c r="AU94" s="19" t="s">
        <v>82</v>
      </c>
    </row>
    <row r="95" s="2" customFormat="1">
      <c r="A95" s="40"/>
      <c r="B95" s="41"/>
      <c r="C95" s="42"/>
      <c r="D95" s="224" t="s">
        <v>133</v>
      </c>
      <c r="E95" s="42"/>
      <c r="F95" s="225" t="s">
        <v>937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82</v>
      </c>
    </row>
    <row r="96" s="2" customFormat="1" ht="16.5" customHeight="1">
      <c r="A96" s="40"/>
      <c r="B96" s="41"/>
      <c r="C96" s="206" t="s">
        <v>148</v>
      </c>
      <c r="D96" s="206" t="s">
        <v>124</v>
      </c>
      <c r="E96" s="207" t="s">
        <v>938</v>
      </c>
      <c r="F96" s="208" t="s">
        <v>939</v>
      </c>
      <c r="G96" s="209" t="s">
        <v>929</v>
      </c>
      <c r="H96" s="210">
        <v>1</v>
      </c>
      <c r="I96" s="211"/>
      <c r="J96" s="212">
        <f>ROUND(I96*H96,2)</f>
        <v>0</v>
      </c>
      <c r="K96" s="208" t="s">
        <v>128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930</v>
      </c>
      <c r="AT96" s="217" t="s">
        <v>124</v>
      </c>
      <c r="AU96" s="217" t="s">
        <v>82</v>
      </c>
      <c r="AY96" s="19" t="s">
        <v>121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930</v>
      </c>
      <c r="BM96" s="217" t="s">
        <v>940</v>
      </c>
    </row>
    <row r="97" s="2" customFormat="1">
      <c r="A97" s="40"/>
      <c r="B97" s="41"/>
      <c r="C97" s="42"/>
      <c r="D97" s="219" t="s">
        <v>131</v>
      </c>
      <c r="E97" s="42"/>
      <c r="F97" s="220" t="s">
        <v>939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131</v>
      </c>
      <c r="AU97" s="19" t="s">
        <v>82</v>
      </c>
    </row>
    <row r="98" s="2" customFormat="1">
      <c r="A98" s="40"/>
      <c r="B98" s="41"/>
      <c r="C98" s="42"/>
      <c r="D98" s="224" t="s">
        <v>133</v>
      </c>
      <c r="E98" s="42"/>
      <c r="F98" s="225" t="s">
        <v>941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133</v>
      </c>
      <c r="AU98" s="19" t="s">
        <v>82</v>
      </c>
    </row>
    <row r="99" s="12" customFormat="1" ht="22.8" customHeight="1">
      <c r="A99" s="12"/>
      <c r="B99" s="190"/>
      <c r="C99" s="191"/>
      <c r="D99" s="192" t="s">
        <v>71</v>
      </c>
      <c r="E99" s="204" t="s">
        <v>942</v>
      </c>
      <c r="F99" s="204" t="s">
        <v>943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SUM(P100:P110)</f>
        <v>0</v>
      </c>
      <c r="Q99" s="198"/>
      <c r="R99" s="199">
        <f>SUM(R100:R110)</f>
        <v>0</v>
      </c>
      <c r="S99" s="198"/>
      <c r="T99" s="200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160</v>
      </c>
      <c r="AT99" s="202" t="s">
        <v>71</v>
      </c>
      <c r="AU99" s="202" t="s">
        <v>80</v>
      </c>
      <c r="AY99" s="201" t="s">
        <v>121</v>
      </c>
      <c r="BK99" s="203">
        <f>SUM(BK100:BK110)</f>
        <v>0</v>
      </c>
    </row>
    <row r="100" s="2" customFormat="1" ht="16.5" customHeight="1">
      <c r="A100" s="40"/>
      <c r="B100" s="41"/>
      <c r="C100" s="206" t="s">
        <v>129</v>
      </c>
      <c r="D100" s="206" t="s">
        <v>124</v>
      </c>
      <c r="E100" s="207" t="s">
        <v>944</v>
      </c>
      <c r="F100" s="208" t="s">
        <v>945</v>
      </c>
      <c r="G100" s="209" t="s">
        <v>929</v>
      </c>
      <c r="H100" s="210">
        <v>1</v>
      </c>
      <c r="I100" s="211"/>
      <c r="J100" s="212">
        <f>ROUND(I100*H100,2)</f>
        <v>0</v>
      </c>
      <c r="K100" s="208" t="s">
        <v>128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930</v>
      </c>
      <c r="AT100" s="217" t="s">
        <v>124</v>
      </c>
      <c r="AU100" s="217" t="s">
        <v>82</v>
      </c>
      <c r="AY100" s="19" t="s">
        <v>121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930</v>
      </c>
      <c r="BM100" s="217" t="s">
        <v>946</v>
      </c>
    </row>
    <row r="101" s="2" customFormat="1">
      <c r="A101" s="40"/>
      <c r="B101" s="41"/>
      <c r="C101" s="42"/>
      <c r="D101" s="219" t="s">
        <v>131</v>
      </c>
      <c r="E101" s="42"/>
      <c r="F101" s="220" t="s">
        <v>945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82</v>
      </c>
    </row>
    <row r="102" s="2" customFormat="1">
      <c r="A102" s="40"/>
      <c r="B102" s="41"/>
      <c r="C102" s="42"/>
      <c r="D102" s="224" t="s">
        <v>133</v>
      </c>
      <c r="E102" s="42"/>
      <c r="F102" s="225" t="s">
        <v>947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133</v>
      </c>
      <c r="AU102" s="19" t="s">
        <v>82</v>
      </c>
    </row>
    <row r="103" s="13" customFormat="1">
      <c r="A103" s="13"/>
      <c r="B103" s="226"/>
      <c r="C103" s="227"/>
      <c r="D103" s="219" t="s">
        <v>135</v>
      </c>
      <c r="E103" s="228" t="s">
        <v>19</v>
      </c>
      <c r="F103" s="229" t="s">
        <v>948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135</v>
      </c>
      <c r="AU103" s="235" t="s">
        <v>82</v>
      </c>
      <c r="AV103" s="13" t="s">
        <v>80</v>
      </c>
      <c r="AW103" s="13" t="s">
        <v>33</v>
      </c>
      <c r="AX103" s="13" t="s">
        <v>72</v>
      </c>
      <c r="AY103" s="235" t="s">
        <v>121</v>
      </c>
    </row>
    <row r="104" s="14" customFormat="1">
      <c r="A104" s="14"/>
      <c r="B104" s="236"/>
      <c r="C104" s="237"/>
      <c r="D104" s="219" t="s">
        <v>135</v>
      </c>
      <c r="E104" s="238" t="s">
        <v>19</v>
      </c>
      <c r="F104" s="239" t="s">
        <v>80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135</v>
      </c>
      <c r="AU104" s="246" t="s">
        <v>82</v>
      </c>
      <c r="AV104" s="14" t="s">
        <v>82</v>
      </c>
      <c r="AW104" s="14" t="s">
        <v>33</v>
      </c>
      <c r="AX104" s="14" t="s">
        <v>80</v>
      </c>
      <c r="AY104" s="246" t="s">
        <v>121</v>
      </c>
    </row>
    <row r="105" s="2" customFormat="1" ht="16.5" customHeight="1">
      <c r="A105" s="40"/>
      <c r="B105" s="41"/>
      <c r="C105" s="206" t="s">
        <v>160</v>
      </c>
      <c r="D105" s="206" t="s">
        <v>124</v>
      </c>
      <c r="E105" s="207" t="s">
        <v>949</v>
      </c>
      <c r="F105" s="208" t="s">
        <v>950</v>
      </c>
      <c r="G105" s="209" t="s">
        <v>929</v>
      </c>
      <c r="H105" s="210">
        <v>1</v>
      </c>
      <c r="I105" s="211"/>
      <c r="J105" s="212">
        <f>ROUND(I105*H105,2)</f>
        <v>0</v>
      </c>
      <c r="K105" s="208" t="s">
        <v>128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930</v>
      </c>
      <c r="AT105" s="217" t="s">
        <v>124</v>
      </c>
      <c r="AU105" s="217" t="s">
        <v>82</v>
      </c>
      <c r="AY105" s="19" t="s">
        <v>121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930</v>
      </c>
      <c r="BM105" s="217" t="s">
        <v>951</v>
      </c>
    </row>
    <row r="106" s="2" customFormat="1">
      <c r="A106" s="40"/>
      <c r="B106" s="41"/>
      <c r="C106" s="42"/>
      <c r="D106" s="219" t="s">
        <v>131</v>
      </c>
      <c r="E106" s="42"/>
      <c r="F106" s="220" t="s">
        <v>950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131</v>
      </c>
      <c r="AU106" s="19" t="s">
        <v>82</v>
      </c>
    </row>
    <row r="107" s="2" customFormat="1">
      <c r="A107" s="40"/>
      <c r="B107" s="41"/>
      <c r="C107" s="42"/>
      <c r="D107" s="224" t="s">
        <v>133</v>
      </c>
      <c r="E107" s="42"/>
      <c r="F107" s="225" t="s">
        <v>952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82</v>
      </c>
    </row>
    <row r="108" s="2" customFormat="1" ht="16.5" customHeight="1">
      <c r="A108" s="40"/>
      <c r="B108" s="41"/>
      <c r="C108" s="206" t="s">
        <v>122</v>
      </c>
      <c r="D108" s="206" t="s">
        <v>124</v>
      </c>
      <c r="E108" s="207" t="s">
        <v>953</v>
      </c>
      <c r="F108" s="208" t="s">
        <v>954</v>
      </c>
      <c r="G108" s="209" t="s">
        <v>929</v>
      </c>
      <c r="H108" s="210">
        <v>1</v>
      </c>
      <c r="I108" s="211"/>
      <c r="J108" s="212">
        <f>ROUND(I108*H108,2)</f>
        <v>0</v>
      </c>
      <c r="K108" s="208" t="s">
        <v>128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930</v>
      </c>
      <c r="AT108" s="217" t="s">
        <v>124</v>
      </c>
      <c r="AU108" s="217" t="s">
        <v>82</v>
      </c>
      <c r="AY108" s="19" t="s">
        <v>121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930</v>
      </c>
      <c r="BM108" s="217" t="s">
        <v>955</v>
      </c>
    </row>
    <row r="109" s="2" customFormat="1">
      <c r="A109" s="40"/>
      <c r="B109" s="41"/>
      <c r="C109" s="42"/>
      <c r="D109" s="219" t="s">
        <v>131</v>
      </c>
      <c r="E109" s="42"/>
      <c r="F109" s="220" t="s">
        <v>954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131</v>
      </c>
      <c r="AU109" s="19" t="s">
        <v>82</v>
      </c>
    </row>
    <row r="110" s="2" customFormat="1">
      <c r="A110" s="40"/>
      <c r="B110" s="41"/>
      <c r="C110" s="42"/>
      <c r="D110" s="224" t="s">
        <v>133</v>
      </c>
      <c r="E110" s="42"/>
      <c r="F110" s="225" t="s">
        <v>956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133</v>
      </c>
      <c r="AU110" s="19" t="s">
        <v>82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957</v>
      </c>
      <c r="F111" s="204" t="s">
        <v>958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SUM(P112:P116)</f>
        <v>0</v>
      </c>
      <c r="Q111" s="198"/>
      <c r="R111" s="199">
        <f>SUM(R112:R116)</f>
        <v>0</v>
      </c>
      <c r="S111" s="198"/>
      <c r="T111" s="200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160</v>
      </c>
      <c r="AT111" s="202" t="s">
        <v>71</v>
      </c>
      <c r="AU111" s="202" t="s">
        <v>80</v>
      </c>
      <c r="AY111" s="201" t="s">
        <v>121</v>
      </c>
      <c r="BK111" s="203">
        <f>SUM(BK112:BK116)</f>
        <v>0</v>
      </c>
    </row>
    <row r="112" s="2" customFormat="1" ht="16.5" customHeight="1">
      <c r="A112" s="40"/>
      <c r="B112" s="41"/>
      <c r="C112" s="206" t="s">
        <v>172</v>
      </c>
      <c r="D112" s="206" t="s">
        <v>124</v>
      </c>
      <c r="E112" s="207" t="s">
        <v>959</v>
      </c>
      <c r="F112" s="208" t="s">
        <v>960</v>
      </c>
      <c r="G112" s="209" t="s">
        <v>929</v>
      </c>
      <c r="H112" s="210">
        <v>1</v>
      </c>
      <c r="I112" s="211"/>
      <c r="J112" s="212">
        <f>ROUND(I112*H112,2)</f>
        <v>0</v>
      </c>
      <c r="K112" s="208" t="s">
        <v>128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930</v>
      </c>
      <c r="AT112" s="217" t="s">
        <v>124</v>
      </c>
      <c r="AU112" s="217" t="s">
        <v>82</v>
      </c>
      <c r="AY112" s="19" t="s">
        <v>121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930</v>
      </c>
      <c r="BM112" s="217" t="s">
        <v>961</v>
      </c>
    </row>
    <row r="113" s="2" customFormat="1">
      <c r="A113" s="40"/>
      <c r="B113" s="41"/>
      <c r="C113" s="42"/>
      <c r="D113" s="219" t="s">
        <v>131</v>
      </c>
      <c r="E113" s="42"/>
      <c r="F113" s="220" t="s">
        <v>960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131</v>
      </c>
      <c r="AU113" s="19" t="s">
        <v>82</v>
      </c>
    </row>
    <row r="114" s="2" customFormat="1">
      <c r="A114" s="40"/>
      <c r="B114" s="41"/>
      <c r="C114" s="42"/>
      <c r="D114" s="224" t="s">
        <v>133</v>
      </c>
      <c r="E114" s="42"/>
      <c r="F114" s="225" t="s">
        <v>962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133</v>
      </c>
      <c r="AU114" s="19" t="s">
        <v>82</v>
      </c>
    </row>
    <row r="115" s="13" customFormat="1">
      <c r="A115" s="13"/>
      <c r="B115" s="226"/>
      <c r="C115" s="227"/>
      <c r="D115" s="219" t="s">
        <v>135</v>
      </c>
      <c r="E115" s="228" t="s">
        <v>19</v>
      </c>
      <c r="F115" s="229" t="s">
        <v>963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135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121</v>
      </c>
    </row>
    <row r="116" s="14" customFormat="1">
      <c r="A116" s="14"/>
      <c r="B116" s="236"/>
      <c r="C116" s="237"/>
      <c r="D116" s="219" t="s">
        <v>135</v>
      </c>
      <c r="E116" s="238" t="s">
        <v>19</v>
      </c>
      <c r="F116" s="239" t="s">
        <v>80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135</v>
      </c>
      <c r="AU116" s="246" t="s">
        <v>82</v>
      </c>
      <c r="AV116" s="14" t="s">
        <v>82</v>
      </c>
      <c r="AW116" s="14" t="s">
        <v>33</v>
      </c>
      <c r="AX116" s="14" t="s">
        <v>80</v>
      </c>
      <c r="AY116" s="246" t="s">
        <v>121</v>
      </c>
    </row>
    <row r="117" s="12" customFormat="1" ht="22.8" customHeight="1">
      <c r="A117" s="12"/>
      <c r="B117" s="190"/>
      <c r="C117" s="191"/>
      <c r="D117" s="192" t="s">
        <v>71</v>
      </c>
      <c r="E117" s="204" t="s">
        <v>964</v>
      </c>
      <c r="F117" s="204" t="s">
        <v>965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SUM(P118:P120)</f>
        <v>0</v>
      </c>
      <c r="Q117" s="198"/>
      <c r="R117" s="199">
        <f>SUM(R118:R120)</f>
        <v>0</v>
      </c>
      <c r="S117" s="198"/>
      <c r="T117" s="20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160</v>
      </c>
      <c r="AT117" s="202" t="s">
        <v>71</v>
      </c>
      <c r="AU117" s="202" t="s">
        <v>80</v>
      </c>
      <c r="AY117" s="201" t="s">
        <v>121</v>
      </c>
      <c r="BK117" s="203">
        <f>SUM(BK118:BK120)</f>
        <v>0</v>
      </c>
    </row>
    <row r="118" s="2" customFormat="1" ht="16.5" customHeight="1">
      <c r="A118" s="40"/>
      <c r="B118" s="41"/>
      <c r="C118" s="206" t="s">
        <v>164</v>
      </c>
      <c r="D118" s="206" t="s">
        <v>124</v>
      </c>
      <c r="E118" s="207" t="s">
        <v>966</v>
      </c>
      <c r="F118" s="208" t="s">
        <v>967</v>
      </c>
      <c r="G118" s="209" t="s">
        <v>929</v>
      </c>
      <c r="H118" s="210">
        <v>1</v>
      </c>
      <c r="I118" s="211"/>
      <c r="J118" s="212">
        <f>ROUND(I118*H118,2)</f>
        <v>0</v>
      </c>
      <c r="K118" s="208" t="s">
        <v>128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930</v>
      </c>
      <c r="AT118" s="217" t="s">
        <v>124</v>
      </c>
      <c r="AU118" s="217" t="s">
        <v>82</v>
      </c>
      <c r="AY118" s="19" t="s">
        <v>121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930</v>
      </c>
      <c r="BM118" s="217" t="s">
        <v>968</v>
      </c>
    </row>
    <row r="119" s="2" customFormat="1">
      <c r="A119" s="40"/>
      <c r="B119" s="41"/>
      <c r="C119" s="42"/>
      <c r="D119" s="219" t="s">
        <v>131</v>
      </c>
      <c r="E119" s="42"/>
      <c r="F119" s="220" t="s">
        <v>967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82</v>
      </c>
    </row>
    <row r="120" s="2" customFormat="1">
      <c r="A120" s="40"/>
      <c r="B120" s="41"/>
      <c r="C120" s="42"/>
      <c r="D120" s="224" t="s">
        <v>133</v>
      </c>
      <c r="E120" s="42"/>
      <c r="F120" s="225" t="s">
        <v>969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133</v>
      </c>
      <c r="AU120" s="19" t="s">
        <v>82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970</v>
      </c>
      <c r="F121" s="204" t="s">
        <v>971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SUM(P122:P124)</f>
        <v>0</v>
      </c>
      <c r="Q121" s="198"/>
      <c r="R121" s="199">
        <f>SUM(R122:R124)</f>
        <v>0</v>
      </c>
      <c r="S121" s="198"/>
      <c r="T121" s="200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160</v>
      </c>
      <c r="AT121" s="202" t="s">
        <v>71</v>
      </c>
      <c r="AU121" s="202" t="s">
        <v>80</v>
      </c>
      <c r="AY121" s="201" t="s">
        <v>121</v>
      </c>
      <c r="BK121" s="203">
        <f>SUM(BK122:BK124)</f>
        <v>0</v>
      </c>
    </row>
    <row r="122" s="2" customFormat="1" ht="16.5" customHeight="1">
      <c r="A122" s="40"/>
      <c r="B122" s="41"/>
      <c r="C122" s="206" t="s">
        <v>184</v>
      </c>
      <c r="D122" s="206" t="s">
        <v>124</v>
      </c>
      <c r="E122" s="207" t="s">
        <v>972</v>
      </c>
      <c r="F122" s="208" t="s">
        <v>973</v>
      </c>
      <c r="G122" s="209" t="s">
        <v>929</v>
      </c>
      <c r="H122" s="210">
        <v>1</v>
      </c>
      <c r="I122" s="211"/>
      <c r="J122" s="212">
        <f>ROUND(I122*H122,2)</f>
        <v>0</v>
      </c>
      <c r="K122" s="208" t="s">
        <v>128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930</v>
      </c>
      <c r="AT122" s="217" t="s">
        <v>124</v>
      </c>
      <c r="AU122" s="217" t="s">
        <v>82</v>
      </c>
      <c r="AY122" s="19" t="s">
        <v>121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930</v>
      </c>
      <c r="BM122" s="217" t="s">
        <v>974</v>
      </c>
    </row>
    <row r="123" s="2" customFormat="1">
      <c r="A123" s="40"/>
      <c r="B123" s="41"/>
      <c r="C123" s="42"/>
      <c r="D123" s="219" t="s">
        <v>131</v>
      </c>
      <c r="E123" s="42"/>
      <c r="F123" s="220" t="s">
        <v>973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131</v>
      </c>
      <c r="AU123" s="19" t="s">
        <v>82</v>
      </c>
    </row>
    <row r="124" s="2" customFormat="1">
      <c r="A124" s="40"/>
      <c r="B124" s="41"/>
      <c r="C124" s="42"/>
      <c r="D124" s="224" t="s">
        <v>133</v>
      </c>
      <c r="E124" s="42"/>
      <c r="F124" s="225" t="s">
        <v>975</v>
      </c>
      <c r="G124" s="42"/>
      <c r="H124" s="42"/>
      <c r="I124" s="221"/>
      <c r="J124" s="42"/>
      <c r="K124" s="42"/>
      <c r="L124" s="46"/>
      <c r="M124" s="279"/>
      <c r="N124" s="280"/>
      <c r="O124" s="281"/>
      <c r="P124" s="281"/>
      <c r="Q124" s="281"/>
      <c r="R124" s="281"/>
      <c r="S124" s="281"/>
      <c r="T124" s="282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133</v>
      </c>
      <c r="AU124" s="19" t="s">
        <v>82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/Saxfp0wVUnea6XkCUWypLT0C3rVvM+JF2/v+03PF6SRCCk+75PwBPw/yvMixkqsB/MaNDq2kedC4c/vel7diQ==" hashValue="7bSJpfqNmyPfdFXrnMVLdnkSa9LTdX4ju8jS01vrTM90+gQ2TCjH6XHvzpyZeeggABjO+Hwi3HR74M6GlEtllQ==" algorithmName="SHA-512" password="CC35"/>
  <autoFilter ref="C85:K1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013254000"/>
    <hyperlink ref="F95" r:id="rId2" display="https://podminky.urs.cz/item/CS_URS_2022_02/030001000"/>
    <hyperlink ref="F98" r:id="rId3" display="https://podminky.urs.cz/item/CS_URS_2022_02/034103000"/>
    <hyperlink ref="F102" r:id="rId4" display="https://podminky.urs.cz/item/CS_URS_2022_02/043103000"/>
    <hyperlink ref="F107" r:id="rId5" display="https://podminky.urs.cz/item/CS_URS_2022_02/045203000"/>
    <hyperlink ref="F110" r:id="rId6" display="https://podminky.urs.cz/item/CS_URS_2022_02/045303000"/>
    <hyperlink ref="F114" r:id="rId7" display="https://podminky.urs.cz/item/CS_URS_2022_02/053002000"/>
    <hyperlink ref="F120" r:id="rId8" display="https://podminky.urs.cz/item/CS_URS_2022_02/065002000"/>
    <hyperlink ref="F124" r:id="rId9" display="https://podminky.urs.cz/item/CS_URS_2022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7" customFormat="1" ht="45" customHeight="1">
      <c r="B3" s="287"/>
      <c r="C3" s="288" t="s">
        <v>976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977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978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979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980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981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982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983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984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985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986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79</v>
      </c>
      <c r="F18" s="294" t="s">
        <v>987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988</v>
      </c>
      <c r="F19" s="294" t="s">
        <v>989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990</v>
      </c>
      <c r="F20" s="294" t="s">
        <v>991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992</v>
      </c>
      <c r="F21" s="294" t="s">
        <v>84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993</v>
      </c>
      <c r="F22" s="294" t="s">
        <v>994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995</v>
      </c>
      <c r="F23" s="294" t="s">
        <v>996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997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998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999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1000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1001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1002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1003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1004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1005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107</v>
      </c>
      <c r="F36" s="294"/>
      <c r="G36" s="294" t="s">
        <v>1006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1007</v>
      </c>
      <c r="F37" s="294"/>
      <c r="G37" s="294" t="s">
        <v>1008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53</v>
      </c>
      <c r="F38" s="294"/>
      <c r="G38" s="294" t="s">
        <v>1009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54</v>
      </c>
      <c r="F39" s="294"/>
      <c r="G39" s="294" t="s">
        <v>1010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108</v>
      </c>
      <c r="F40" s="294"/>
      <c r="G40" s="294" t="s">
        <v>1011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109</v>
      </c>
      <c r="F41" s="294"/>
      <c r="G41" s="294" t="s">
        <v>1012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1013</v>
      </c>
      <c r="F42" s="294"/>
      <c r="G42" s="294" t="s">
        <v>1014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1015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1016</v>
      </c>
      <c r="F44" s="294"/>
      <c r="G44" s="294" t="s">
        <v>1017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111</v>
      </c>
      <c r="F45" s="294"/>
      <c r="G45" s="294" t="s">
        <v>1018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1019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1020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1021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1022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1023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1024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1025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1026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1027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1028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1029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1030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1031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1032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1033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1034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1035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1036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1037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1038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1039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1040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1041</v>
      </c>
      <c r="D76" s="312"/>
      <c r="E76" s="312"/>
      <c r="F76" s="312" t="s">
        <v>1042</v>
      </c>
      <c r="G76" s="313"/>
      <c r="H76" s="312" t="s">
        <v>54</v>
      </c>
      <c r="I76" s="312" t="s">
        <v>57</v>
      </c>
      <c r="J76" s="312" t="s">
        <v>1043</v>
      </c>
      <c r="K76" s="311"/>
    </row>
    <row r="77" s="1" customFormat="1" ht="17.25" customHeight="1">
      <c r="B77" s="309"/>
      <c r="C77" s="314" t="s">
        <v>1044</v>
      </c>
      <c r="D77" s="314"/>
      <c r="E77" s="314"/>
      <c r="F77" s="315" t="s">
        <v>1045</v>
      </c>
      <c r="G77" s="316"/>
      <c r="H77" s="314"/>
      <c r="I77" s="314"/>
      <c r="J77" s="314" t="s">
        <v>1046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53</v>
      </c>
      <c r="D79" s="319"/>
      <c r="E79" s="319"/>
      <c r="F79" s="320" t="s">
        <v>1047</v>
      </c>
      <c r="G79" s="321"/>
      <c r="H79" s="297" t="s">
        <v>1048</v>
      </c>
      <c r="I79" s="297" t="s">
        <v>1049</v>
      </c>
      <c r="J79" s="297">
        <v>20</v>
      </c>
      <c r="K79" s="311"/>
    </row>
    <row r="80" s="1" customFormat="1" ht="15" customHeight="1">
      <c r="B80" s="309"/>
      <c r="C80" s="297" t="s">
        <v>1050</v>
      </c>
      <c r="D80" s="297"/>
      <c r="E80" s="297"/>
      <c r="F80" s="320" t="s">
        <v>1047</v>
      </c>
      <c r="G80" s="321"/>
      <c r="H80" s="297" t="s">
        <v>1051</v>
      </c>
      <c r="I80" s="297" t="s">
        <v>1049</v>
      </c>
      <c r="J80" s="297">
        <v>120</v>
      </c>
      <c r="K80" s="311"/>
    </row>
    <row r="81" s="1" customFormat="1" ht="15" customHeight="1">
      <c r="B81" s="322"/>
      <c r="C81" s="297" t="s">
        <v>1052</v>
      </c>
      <c r="D81" s="297"/>
      <c r="E81" s="297"/>
      <c r="F81" s="320" t="s">
        <v>1053</v>
      </c>
      <c r="G81" s="321"/>
      <c r="H81" s="297" t="s">
        <v>1054</v>
      </c>
      <c r="I81" s="297" t="s">
        <v>1049</v>
      </c>
      <c r="J81" s="297">
        <v>50</v>
      </c>
      <c r="K81" s="311"/>
    </row>
    <row r="82" s="1" customFormat="1" ht="15" customHeight="1">
      <c r="B82" s="322"/>
      <c r="C82" s="297" t="s">
        <v>1055</v>
      </c>
      <c r="D82" s="297"/>
      <c r="E82" s="297"/>
      <c r="F82" s="320" t="s">
        <v>1047</v>
      </c>
      <c r="G82" s="321"/>
      <c r="H82" s="297" t="s">
        <v>1056</v>
      </c>
      <c r="I82" s="297" t="s">
        <v>1057</v>
      </c>
      <c r="J82" s="297"/>
      <c r="K82" s="311"/>
    </row>
    <row r="83" s="1" customFormat="1" ht="15" customHeight="1">
      <c r="B83" s="322"/>
      <c r="C83" s="323" t="s">
        <v>1058</v>
      </c>
      <c r="D83" s="323"/>
      <c r="E83" s="323"/>
      <c r="F83" s="324" t="s">
        <v>1053</v>
      </c>
      <c r="G83" s="323"/>
      <c r="H83" s="323" t="s">
        <v>1059</v>
      </c>
      <c r="I83" s="323" t="s">
        <v>1049</v>
      </c>
      <c r="J83" s="323">
        <v>15</v>
      </c>
      <c r="K83" s="311"/>
    </row>
    <row r="84" s="1" customFormat="1" ht="15" customHeight="1">
      <c r="B84" s="322"/>
      <c r="C84" s="323" t="s">
        <v>1060</v>
      </c>
      <c r="D84" s="323"/>
      <c r="E84" s="323"/>
      <c r="F84" s="324" t="s">
        <v>1053</v>
      </c>
      <c r="G84" s="323"/>
      <c r="H84" s="323" t="s">
        <v>1061</v>
      </c>
      <c r="I84" s="323" t="s">
        <v>1049</v>
      </c>
      <c r="J84" s="323">
        <v>15</v>
      </c>
      <c r="K84" s="311"/>
    </row>
    <row r="85" s="1" customFormat="1" ht="15" customHeight="1">
      <c r="B85" s="322"/>
      <c r="C85" s="323" t="s">
        <v>1062</v>
      </c>
      <c r="D85" s="323"/>
      <c r="E85" s="323"/>
      <c r="F85" s="324" t="s">
        <v>1053</v>
      </c>
      <c r="G85" s="323"/>
      <c r="H85" s="323" t="s">
        <v>1063</v>
      </c>
      <c r="I85" s="323" t="s">
        <v>1049</v>
      </c>
      <c r="J85" s="323">
        <v>20</v>
      </c>
      <c r="K85" s="311"/>
    </row>
    <row r="86" s="1" customFormat="1" ht="15" customHeight="1">
      <c r="B86" s="322"/>
      <c r="C86" s="323" t="s">
        <v>1064</v>
      </c>
      <c r="D86" s="323"/>
      <c r="E86" s="323"/>
      <c r="F86" s="324" t="s">
        <v>1053</v>
      </c>
      <c r="G86" s="323"/>
      <c r="H86" s="323" t="s">
        <v>1065</v>
      </c>
      <c r="I86" s="323" t="s">
        <v>1049</v>
      </c>
      <c r="J86" s="323">
        <v>20</v>
      </c>
      <c r="K86" s="311"/>
    </row>
    <row r="87" s="1" customFormat="1" ht="15" customHeight="1">
      <c r="B87" s="322"/>
      <c r="C87" s="297" t="s">
        <v>1066</v>
      </c>
      <c r="D87" s="297"/>
      <c r="E87" s="297"/>
      <c r="F87" s="320" t="s">
        <v>1053</v>
      </c>
      <c r="G87" s="321"/>
      <c r="H87" s="297" t="s">
        <v>1067</v>
      </c>
      <c r="I87" s="297" t="s">
        <v>1049</v>
      </c>
      <c r="J87" s="297">
        <v>50</v>
      </c>
      <c r="K87" s="311"/>
    </row>
    <row r="88" s="1" customFormat="1" ht="15" customHeight="1">
      <c r="B88" s="322"/>
      <c r="C88" s="297" t="s">
        <v>1068</v>
      </c>
      <c r="D88" s="297"/>
      <c r="E88" s="297"/>
      <c r="F88" s="320" t="s">
        <v>1053</v>
      </c>
      <c r="G88" s="321"/>
      <c r="H88" s="297" t="s">
        <v>1069</v>
      </c>
      <c r="I88" s="297" t="s">
        <v>1049</v>
      </c>
      <c r="J88" s="297">
        <v>20</v>
      </c>
      <c r="K88" s="311"/>
    </row>
    <row r="89" s="1" customFormat="1" ht="15" customHeight="1">
      <c r="B89" s="322"/>
      <c r="C89" s="297" t="s">
        <v>1070</v>
      </c>
      <c r="D89" s="297"/>
      <c r="E89" s="297"/>
      <c r="F89" s="320" t="s">
        <v>1053</v>
      </c>
      <c r="G89" s="321"/>
      <c r="H89" s="297" t="s">
        <v>1071</v>
      </c>
      <c r="I89" s="297" t="s">
        <v>1049</v>
      </c>
      <c r="J89" s="297">
        <v>20</v>
      </c>
      <c r="K89" s="311"/>
    </row>
    <row r="90" s="1" customFormat="1" ht="15" customHeight="1">
      <c r="B90" s="322"/>
      <c r="C90" s="297" t="s">
        <v>1072</v>
      </c>
      <c r="D90" s="297"/>
      <c r="E90" s="297"/>
      <c r="F90" s="320" t="s">
        <v>1053</v>
      </c>
      <c r="G90" s="321"/>
      <c r="H90" s="297" t="s">
        <v>1073</v>
      </c>
      <c r="I90" s="297" t="s">
        <v>1049</v>
      </c>
      <c r="J90" s="297">
        <v>50</v>
      </c>
      <c r="K90" s="311"/>
    </row>
    <row r="91" s="1" customFormat="1" ht="15" customHeight="1">
      <c r="B91" s="322"/>
      <c r="C91" s="297" t="s">
        <v>1074</v>
      </c>
      <c r="D91" s="297"/>
      <c r="E91" s="297"/>
      <c r="F91" s="320" t="s">
        <v>1053</v>
      </c>
      <c r="G91" s="321"/>
      <c r="H91" s="297" t="s">
        <v>1074</v>
      </c>
      <c r="I91" s="297" t="s">
        <v>1049</v>
      </c>
      <c r="J91" s="297">
        <v>50</v>
      </c>
      <c r="K91" s="311"/>
    </row>
    <row r="92" s="1" customFormat="1" ht="15" customHeight="1">
      <c r="B92" s="322"/>
      <c r="C92" s="297" t="s">
        <v>1075</v>
      </c>
      <c r="D92" s="297"/>
      <c r="E92" s="297"/>
      <c r="F92" s="320" t="s">
        <v>1053</v>
      </c>
      <c r="G92" s="321"/>
      <c r="H92" s="297" t="s">
        <v>1076</v>
      </c>
      <c r="I92" s="297" t="s">
        <v>1049</v>
      </c>
      <c r="J92" s="297">
        <v>255</v>
      </c>
      <c r="K92" s="311"/>
    </row>
    <row r="93" s="1" customFormat="1" ht="15" customHeight="1">
      <c r="B93" s="322"/>
      <c r="C93" s="297" t="s">
        <v>1077</v>
      </c>
      <c r="D93" s="297"/>
      <c r="E93" s="297"/>
      <c r="F93" s="320" t="s">
        <v>1047</v>
      </c>
      <c r="G93" s="321"/>
      <c r="H93" s="297" t="s">
        <v>1078</v>
      </c>
      <c r="I93" s="297" t="s">
        <v>1079</v>
      </c>
      <c r="J93" s="297"/>
      <c r="K93" s="311"/>
    </row>
    <row r="94" s="1" customFormat="1" ht="15" customHeight="1">
      <c r="B94" s="322"/>
      <c r="C94" s="297" t="s">
        <v>1080</v>
      </c>
      <c r="D94" s="297"/>
      <c r="E94" s="297"/>
      <c r="F94" s="320" t="s">
        <v>1047</v>
      </c>
      <c r="G94" s="321"/>
      <c r="H94" s="297" t="s">
        <v>1081</v>
      </c>
      <c r="I94" s="297" t="s">
        <v>1082</v>
      </c>
      <c r="J94" s="297"/>
      <c r="K94" s="311"/>
    </row>
    <row r="95" s="1" customFormat="1" ht="15" customHeight="1">
      <c r="B95" s="322"/>
      <c r="C95" s="297" t="s">
        <v>1083</v>
      </c>
      <c r="D95" s="297"/>
      <c r="E95" s="297"/>
      <c r="F95" s="320" t="s">
        <v>1047</v>
      </c>
      <c r="G95" s="321"/>
      <c r="H95" s="297" t="s">
        <v>1083</v>
      </c>
      <c r="I95" s="297" t="s">
        <v>1082</v>
      </c>
      <c r="J95" s="297"/>
      <c r="K95" s="311"/>
    </row>
    <row r="96" s="1" customFormat="1" ht="15" customHeight="1">
      <c r="B96" s="322"/>
      <c r="C96" s="297" t="s">
        <v>38</v>
      </c>
      <c r="D96" s="297"/>
      <c r="E96" s="297"/>
      <c r="F96" s="320" t="s">
        <v>1047</v>
      </c>
      <c r="G96" s="321"/>
      <c r="H96" s="297" t="s">
        <v>1084</v>
      </c>
      <c r="I96" s="297" t="s">
        <v>1082</v>
      </c>
      <c r="J96" s="297"/>
      <c r="K96" s="311"/>
    </row>
    <row r="97" s="1" customFormat="1" ht="15" customHeight="1">
      <c r="B97" s="322"/>
      <c r="C97" s="297" t="s">
        <v>48</v>
      </c>
      <c r="D97" s="297"/>
      <c r="E97" s="297"/>
      <c r="F97" s="320" t="s">
        <v>1047</v>
      </c>
      <c r="G97" s="321"/>
      <c r="H97" s="297" t="s">
        <v>1085</v>
      </c>
      <c r="I97" s="297" t="s">
        <v>1082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1086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1041</v>
      </c>
      <c r="D103" s="312"/>
      <c r="E103" s="312"/>
      <c r="F103" s="312" t="s">
        <v>1042</v>
      </c>
      <c r="G103" s="313"/>
      <c r="H103" s="312" t="s">
        <v>54</v>
      </c>
      <c r="I103" s="312" t="s">
        <v>57</v>
      </c>
      <c r="J103" s="312" t="s">
        <v>1043</v>
      </c>
      <c r="K103" s="311"/>
    </row>
    <row r="104" s="1" customFormat="1" ht="17.25" customHeight="1">
      <c r="B104" s="309"/>
      <c r="C104" s="314" t="s">
        <v>1044</v>
      </c>
      <c r="D104" s="314"/>
      <c r="E104" s="314"/>
      <c r="F104" s="315" t="s">
        <v>1045</v>
      </c>
      <c r="G104" s="316"/>
      <c r="H104" s="314"/>
      <c r="I104" s="314"/>
      <c r="J104" s="314" t="s">
        <v>1046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53</v>
      </c>
      <c r="D106" s="319"/>
      <c r="E106" s="319"/>
      <c r="F106" s="320" t="s">
        <v>1047</v>
      </c>
      <c r="G106" s="297"/>
      <c r="H106" s="297" t="s">
        <v>1087</v>
      </c>
      <c r="I106" s="297" t="s">
        <v>1049</v>
      </c>
      <c r="J106" s="297">
        <v>20</v>
      </c>
      <c r="K106" s="311"/>
    </row>
    <row r="107" s="1" customFormat="1" ht="15" customHeight="1">
      <c r="B107" s="309"/>
      <c r="C107" s="297" t="s">
        <v>1050</v>
      </c>
      <c r="D107" s="297"/>
      <c r="E107" s="297"/>
      <c r="F107" s="320" t="s">
        <v>1047</v>
      </c>
      <c r="G107" s="297"/>
      <c r="H107" s="297" t="s">
        <v>1087</v>
      </c>
      <c r="I107" s="297" t="s">
        <v>1049</v>
      </c>
      <c r="J107" s="297">
        <v>120</v>
      </c>
      <c r="K107" s="311"/>
    </row>
    <row r="108" s="1" customFormat="1" ht="15" customHeight="1">
      <c r="B108" s="322"/>
      <c r="C108" s="297" t="s">
        <v>1052</v>
      </c>
      <c r="D108" s="297"/>
      <c r="E108" s="297"/>
      <c r="F108" s="320" t="s">
        <v>1053</v>
      </c>
      <c r="G108" s="297"/>
      <c r="H108" s="297" t="s">
        <v>1087</v>
      </c>
      <c r="I108" s="297" t="s">
        <v>1049</v>
      </c>
      <c r="J108" s="297">
        <v>50</v>
      </c>
      <c r="K108" s="311"/>
    </row>
    <row r="109" s="1" customFormat="1" ht="15" customHeight="1">
      <c r="B109" s="322"/>
      <c r="C109" s="297" t="s">
        <v>1055</v>
      </c>
      <c r="D109" s="297"/>
      <c r="E109" s="297"/>
      <c r="F109" s="320" t="s">
        <v>1047</v>
      </c>
      <c r="G109" s="297"/>
      <c r="H109" s="297" t="s">
        <v>1087</v>
      </c>
      <c r="I109" s="297" t="s">
        <v>1057</v>
      </c>
      <c r="J109" s="297"/>
      <c r="K109" s="311"/>
    </row>
    <row r="110" s="1" customFormat="1" ht="15" customHeight="1">
      <c r="B110" s="322"/>
      <c r="C110" s="297" t="s">
        <v>1066</v>
      </c>
      <c r="D110" s="297"/>
      <c r="E110" s="297"/>
      <c r="F110" s="320" t="s">
        <v>1053</v>
      </c>
      <c r="G110" s="297"/>
      <c r="H110" s="297" t="s">
        <v>1087</v>
      </c>
      <c r="I110" s="297" t="s">
        <v>1049</v>
      </c>
      <c r="J110" s="297">
        <v>50</v>
      </c>
      <c r="K110" s="311"/>
    </row>
    <row r="111" s="1" customFormat="1" ht="15" customHeight="1">
      <c r="B111" s="322"/>
      <c r="C111" s="297" t="s">
        <v>1074</v>
      </c>
      <c r="D111" s="297"/>
      <c r="E111" s="297"/>
      <c r="F111" s="320" t="s">
        <v>1053</v>
      </c>
      <c r="G111" s="297"/>
      <c r="H111" s="297" t="s">
        <v>1087</v>
      </c>
      <c r="I111" s="297" t="s">
        <v>1049</v>
      </c>
      <c r="J111" s="297">
        <v>50</v>
      </c>
      <c r="K111" s="311"/>
    </row>
    <row r="112" s="1" customFormat="1" ht="15" customHeight="1">
      <c r="B112" s="322"/>
      <c r="C112" s="297" t="s">
        <v>1072</v>
      </c>
      <c r="D112" s="297"/>
      <c r="E112" s="297"/>
      <c r="F112" s="320" t="s">
        <v>1053</v>
      </c>
      <c r="G112" s="297"/>
      <c r="H112" s="297" t="s">
        <v>1087</v>
      </c>
      <c r="I112" s="297" t="s">
        <v>1049</v>
      </c>
      <c r="J112" s="297">
        <v>50</v>
      </c>
      <c r="K112" s="311"/>
    </row>
    <row r="113" s="1" customFormat="1" ht="15" customHeight="1">
      <c r="B113" s="322"/>
      <c r="C113" s="297" t="s">
        <v>53</v>
      </c>
      <c r="D113" s="297"/>
      <c r="E113" s="297"/>
      <c r="F113" s="320" t="s">
        <v>1047</v>
      </c>
      <c r="G113" s="297"/>
      <c r="H113" s="297" t="s">
        <v>1088</v>
      </c>
      <c r="I113" s="297" t="s">
        <v>1049</v>
      </c>
      <c r="J113" s="297">
        <v>20</v>
      </c>
      <c r="K113" s="311"/>
    </row>
    <row r="114" s="1" customFormat="1" ht="15" customHeight="1">
      <c r="B114" s="322"/>
      <c r="C114" s="297" t="s">
        <v>1089</v>
      </c>
      <c r="D114" s="297"/>
      <c r="E114" s="297"/>
      <c r="F114" s="320" t="s">
        <v>1047</v>
      </c>
      <c r="G114" s="297"/>
      <c r="H114" s="297" t="s">
        <v>1090</v>
      </c>
      <c r="I114" s="297" t="s">
        <v>1049</v>
      </c>
      <c r="J114" s="297">
        <v>120</v>
      </c>
      <c r="K114" s="311"/>
    </row>
    <row r="115" s="1" customFormat="1" ht="15" customHeight="1">
      <c r="B115" s="322"/>
      <c r="C115" s="297" t="s">
        <v>38</v>
      </c>
      <c r="D115" s="297"/>
      <c r="E115" s="297"/>
      <c r="F115" s="320" t="s">
        <v>1047</v>
      </c>
      <c r="G115" s="297"/>
      <c r="H115" s="297" t="s">
        <v>1091</v>
      </c>
      <c r="I115" s="297" t="s">
        <v>1082</v>
      </c>
      <c r="J115" s="297"/>
      <c r="K115" s="311"/>
    </row>
    <row r="116" s="1" customFormat="1" ht="15" customHeight="1">
      <c r="B116" s="322"/>
      <c r="C116" s="297" t="s">
        <v>48</v>
      </c>
      <c r="D116" s="297"/>
      <c r="E116" s="297"/>
      <c r="F116" s="320" t="s">
        <v>1047</v>
      </c>
      <c r="G116" s="297"/>
      <c r="H116" s="297" t="s">
        <v>1092</v>
      </c>
      <c r="I116" s="297" t="s">
        <v>1082</v>
      </c>
      <c r="J116" s="297"/>
      <c r="K116" s="311"/>
    </row>
    <row r="117" s="1" customFormat="1" ht="15" customHeight="1">
      <c r="B117" s="322"/>
      <c r="C117" s="297" t="s">
        <v>57</v>
      </c>
      <c r="D117" s="297"/>
      <c r="E117" s="297"/>
      <c r="F117" s="320" t="s">
        <v>1047</v>
      </c>
      <c r="G117" s="297"/>
      <c r="H117" s="297" t="s">
        <v>1093</v>
      </c>
      <c r="I117" s="297" t="s">
        <v>1094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1095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1041</v>
      </c>
      <c r="D123" s="312"/>
      <c r="E123" s="312"/>
      <c r="F123" s="312" t="s">
        <v>1042</v>
      </c>
      <c r="G123" s="313"/>
      <c r="H123" s="312" t="s">
        <v>54</v>
      </c>
      <c r="I123" s="312" t="s">
        <v>57</v>
      </c>
      <c r="J123" s="312" t="s">
        <v>1043</v>
      </c>
      <c r="K123" s="341"/>
    </row>
    <row r="124" s="1" customFormat="1" ht="17.25" customHeight="1">
      <c r="B124" s="340"/>
      <c r="C124" s="314" t="s">
        <v>1044</v>
      </c>
      <c r="D124" s="314"/>
      <c r="E124" s="314"/>
      <c r="F124" s="315" t="s">
        <v>1045</v>
      </c>
      <c r="G124" s="316"/>
      <c r="H124" s="314"/>
      <c r="I124" s="314"/>
      <c r="J124" s="314" t="s">
        <v>1046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1050</v>
      </c>
      <c r="D126" s="319"/>
      <c r="E126" s="319"/>
      <c r="F126" s="320" t="s">
        <v>1047</v>
      </c>
      <c r="G126" s="297"/>
      <c r="H126" s="297" t="s">
        <v>1087</v>
      </c>
      <c r="I126" s="297" t="s">
        <v>1049</v>
      </c>
      <c r="J126" s="297">
        <v>120</v>
      </c>
      <c r="K126" s="345"/>
    </row>
    <row r="127" s="1" customFormat="1" ht="15" customHeight="1">
      <c r="B127" s="342"/>
      <c r="C127" s="297" t="s">
        <v>1096</v>
      </c>
      <c r="D127" s="297"/>
      <c r="E127" s="297"/>
      <c r="F127" s="320" t="s">
        <v>1047</v>
      </c>
      <c r="G127" s="297"/>
      <c r="H127" s="297" t="s">
        <v>1097</v>
      </c>
      <c r="I127" s="297" t="s">
        <v>1049</v>
      </c>
      <c r="J127" s="297" t="s">
        <v>1098</v>
      </c>
      <c r="K127" s="345"/>
    </row>
    <row r="128" s="1" customFormat="1" ht="15" customHeight="1">
      <c r="B128" s="342"/>
      <c r="C128" s="297" t="s">
        <v>995</v>
      </c>
      <c r="D128" s="297"/>
      <c r="E128" s="297"/>
      <c r="F128" s="320" t="s">
        <v>1047</v>
      </c>
      <c r="G128" s="297"/>
      <c r="H128" s="297" t="s">
        <v>1099</v>
      </c>
      <c r="I128" s="297" t="s">
        <v>1049</v>
      </c>
      <c r="J128" s="297" t="s">
        <v>1098</v>
      </c>
      <c r="K128" s="345"/>
    </row>
    <row r="129" s="1" customFormat="1" ht="15" customHeight="1">
      <c r="B129" s="342"/>
      <c r="C129" s="297" t="s">
        <v>1058</v>
      </c>
      <c r="D129" s="297"/>
      <c r="E129" s="297"/>
      <c r="F129" s="320" t="s">
        <v>1053</v>
      </c>
      <c r="G129" s="297"/>
      <c r="H129" s="297" t="s">
        <v>1059</v>
      </c>
      <c r="I129" s="297" t="s">
        <v>1049</v>
      </c>
      <c r="J129" s="297">
        <v>15</v>
      </c>
      <c r="K129" s="345"/>
    </row>
    <row r="130" s="1" customFormat="1" ht="15" customHeight="1">
      <c r="B130" s="342"/>
      <c r="C130" s="323" t="s">
        <v>1060</v>
      </c>
      <c r="D130" s="323"/>
      <c r="E130" s="323"/>
      <c r="F130" s="324" t="s">
        <v>1053</v>
      </c>
      <c r="G130" s="323"/>
      <c r="H130" s="323" t="s">
        <v>1061</v>
      </c>
      <c r="I130" s="323" t="s">
        <v>1049</v>
      </c>
      <c r="J130" s="323">
        <v>15</v>
      </c>
      <c r="K130" s="345"/>
    </row>
    <row r="131" s="1" customFormat="1" ht="15" customHeight="1">
      <c r="B131" s="342"/>
      <c r="C131" s="323" t="s">
        <v>1062</v>
      </c>
      <c r="D131" s="323"/>
      <c r="E131" s="323"/>
      <c r="F131" s="324" t="s">
        <v>1053</v>
      </c>
      <c r="G131" s="323"/>
      <c r="H131" s="323" t="s">
        <v>1063</v>
      </c>
      <c r="I131" s="323" t="s">
        <v>1049</v>
      </c>
      <c r="J131" s="323">
        <v>20</v>
      </c>
      <c r="K131" s="345"/>
    </row>
    <row r="132" s="1" customFormat="1" ht="15" customHeight="1">
      <c r="B132" s="342"/>
      <c r="C132" s="323" t="s">
        <v>1064</v>
      </c>
      <c r="D132" s="323"/>
      <c r="E132" s="323"/>
      <c r="F132" s="324" t="s">
        <v>1053</v>
      </c>
      <c r="G132" s="323"/>
      <c r="H132" s="323" t="s">
        <v>1065</v>
      </c>
      <c r="I132" s="323" t="s">
        <v>1049</v>
      </c>
      <c r="J132" s="323">
        <v>20</v>
      </c>
      <c r="K132" s="345"/>
    </row>
    <row r="133" s="1" customFormat="1" ht="15" customHeight="1">
      <c r="B133" s="342"/>
      <c r="C133" s="297" t="s">
        <v>1052</v>
      </c>
      <c r="D133" s="297"/>
      <c r="E133" s="297"/>
      <c r="F133" s="320" t="s">
        <v>1053</v>
      </c>
      <c r="G133" s="297"/>
      <c r="H133" s="297" t="s">
        <v>1087</v>
      </c>
      <c r="I133" s="297" t="s">
        <v>1049</v>
      </c>
      <c r="J133" s="297">
        <v>50</v>
      </c>
      <c r="K133" s="345"/>
    </row>
    <row r="134" s="1" customFormat="1" ht="15" customHeight="1">
      <c r="B134" s="342"/>
      <c r="C134" s="297" t="s">
        <v>1066</v>
      </c>
      <c r="D134" s="297"/>
      <c r="E134" s="297"/>
      <c r="F134" s="320" t="s">
        <v>1053</v>
      </c>
      <c r="G134" s="297"/>
      <c r="H134" s="297" t="s">
        <v>1087</v>
      </c>
      <c r="I134" s="297" t="s">
        <v>1049</v>
      </c>
      <c r="J134" s="297">
        <v>50</v>
      </c>
      <c r="K134" s="345"/>
    </row>
    <row r="135" s="1" customFormat="1" ht="15" customHeight="1">
      <c r="B135" s="342"/>
      <c r="C135" s="297" t="s">
        <v>1072</v>
      </c>
      <c r="D135" s="297"/>
      <c r="E135" s="297"/>
      <c r="F135" s="320" t="s">
        <v>1053</v>
      </c>
      <c r="G135" s="297"/>
      <c r="H135" s="297" t="s">
        <v>1087</v>
      </c>
      <c r="I135" s="297" t="s">
        <v>1049</v>
      </c>
      <c r="J135" s="297">
        <v>50</v>
      </c>
      <c r="K135" s="345"/>
    </row>
    <row r="136" s="1" customFormat="1" ht="15" customHeight="1">
      <c r="B136" s="342"/>
      <c r="C136" s="297" t="s">
        <v>1074</v>
      </c>
      <c r="D136" s="297"/>
      <c r="E136" s="297"/>
      <c r="F136" s="320" t="s">
        <v>1053</v>
      </c>
      <c r="G136" s="297"/>
      <c r="H136" s="297" t="s">
        <v>1087</v>
      </c>
      <c r="I136" s="297" t="s">
        <v>1049</v>
      </c>
      <c r="J136" s="297">
        <v>50</v>
      </c>
      <c r="K136" s="345"/>
    </row>
    <row r="137" s="1" customFormat="1" ht="15" customHeight="1">
      <c r="B137" s="342"/>
      <c r="C137" s="297" t="s">
        <v>1075</v>
      </c>
      <c r="D137" s="297"/>
      <c r="E137" s="297"/>
      <c r="F137" s="320" t="s">
        <v>1053</v>
      </c>
      <c r="G137" s="297"/>
      <c r="H137" s="297" t="s">
        <v>1100</v>
      </c>
      <c r="I137" s="297" t="s">
        <v>1049</v>
      </c>
      <c r="J137" s="297">
        <v>255</v>
      </c>
      <c r="K137" s="345"/>
    </row>
    <row r="138" s="1" customFormat="1" ht="15" customHeight="1">
      <c r="B138" s="342"/>
      <c r="C138" s="297" t="s">
        <v>1077</v>
      </c>
      <c r="D138" s="297"/>
      <c r="E138" s="297"/>
      <c r="F138" s="320" t="s">
        <v>1047</v>
      </c>
      <c r="G138" s="297"/>
      <c r="H138" s="297" t="s">
        <v>1101</v>
      </c>
      <c r="I138" s="297" t="s">
        <v>1079</v>
      </c>
      <c r="J138" s="297"/>
      <c r="K138" s="345"/>
    </row>
    <row r="139" s="1" customFormat="1" ht="15" customHeight="1">
      <c r="B139" s="342"/>
      <c r="C139" s="297" t="s">
        <v>1080</v>
      </c>
      <c r="D139" s="297"/>
      <c r="E139" s="297"/>
      <c r="F139" s="320" t="s">
        <v>1047</v>
      </c>
      <c r="G139" s="297"/>
      <c r="H139" s="297" t="s">
        <v>1102</v>
      </c>
      <c r="I139" s="297" t="s">
        <v>1082</v>
      </c>
      <c r="J139" s="297"/>
      <c r="K139" s="345"/>
    </row>
    <row r="140" s="1" customFormat="1" ht="15" customHeight="1">
      <c r="B140" s="342"/>
      <c r="C140" s="297" t="s">
        <v>1083</v>
      </c>
      <c r="D140" s="297"/>
      <c r="E140" s="297"/>
      <c r="F140" s="320" t="s">
        <v>1047</v>
      </c>
      <c r="G140" s="297"/>
      <c r="H140" s="297" t="s">
        <v>1083</v>
      </c>
      <c r="I140" s="297" t="s">
        <v>1082</v>
      </c>
      <c r="J140" s="297"/>
      <c r="K140" s="345"/>
    </row>
    <row r="141" s="1" customFormat="1" ht="15" customHeight="1">
      <c r="B141" s="342"/>
      <c r="C141" s="297" t="s">
        <v>38</v>
      </c>
      <c r="D141" s="297"/>
      <c r="E141" s="297"/>
      <c r="F141" s="320" t="s">
        <v>1047</v>
      </c>
      <c r="G141" s="297"/>
      <c r="H141" s="297" t="s">
        <v>1103</v>
      </c>
      <c r="I141" s="297" t="s">
        <v>1082</v>
      </c>
      <c r="J141" s="297"/>
      <c r="K141" s="345"/>
    </row>
    <row r="142" s="1" customFormat="1" ht="15" customHeight="1">
      <c r="B142" s="342"/>
      <c r="C142" s="297" t="s">
        <v>1104</v>
      </c>
      <c r="D142" s="297"/>
      <c r="E142" s="297"/>
      <c r="F142" s="320" t="s">
        <v>1047</v>
      </c>
      <c r="G142" s="297"/>
      <c r="H142" s="297" t="s">
        <v>1105</v>
      </c>
      <c r="I142" s="297" t="s">
        <v>1082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1106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1041</v>
      </c>
      <c r="D148" s="312"/>
      <c r="E148" s="312"/>
      <c r="F148" s="312" t="s">
        <v>1042</v>
      </c>
      <c r="G148" s="313"/>
      <c r="H148" s="312" t="s">
        <v>54</v>
      </c>
      <c r="I148" s="312" t="s">
        <v>57</v>
      </c>
      <c r="J148" s="312" t="s">
        <v>1043</v>
      </c>
      <c r="K148" s="311"/>
    </row>
    <row r="149" s="1" customFormat="1" ht="17.25" customHeight="1">
      <c r="B149" s="309"/>
      <c r="C149" s="314" t="s">
        <v>1044</v>
      </c>
      <c r="D149" s="314"/>
      <c r="E149" s="314"/>
      <c r="F149" s="315" t="s">
        <v>1045</v>
      </c>
      <c r="G149" s="316"/>
      <c r="H149" s="314"/>
      <c r="I149" s="314"/>
      <c r="J149" s="314" t="s">
        <v>1046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1050</v>
      </c>
      <c r="D151" s="297"/>
      <c r="E151" s="297"/>
      <c r="F151" s="350" t="s">
        <v>1047</v>
      </c>
      <c r="G151" s="297"/>
      <c r="H151" s="349" t="s">
        <v>1087</v>
      </c>
      <c r="I151" s="349" t="s">
        <v>1049</v>
      </c>
      <c r="J151" s="349">
        <v>120</v>
      </c>
      <c r="K151" s="345"/>
    </row>
    <row r="152" s="1" customFormat="1" ht="15" customHeight="1">
      <c r="B152" s="322"/>
      <c r="C152" s="349" t="s">
        <v>1096</v>
      </c>
      <c r="D152" s="297"/>
      <c r="E152" s="297"/>
      <c r="F152" s="350" t="s">
        <v>1047</v>
      </c>
      <c r="G152" s="297"/>
      <c r="H152" s="349" t="s">
        <v>1107</v>
      </c>
      <c r="I152" s="349" t="s">
        <v>1049</v>
      </c>
      <c r="J152" s="349" t="s">
        <v>1098</v>
      </c>
      <c r="K152" s="345"/>
    </row>
    <row r="153" s="1" customFormat="1" ht="15" customHeight="1">
      <c r="B153" s="322"/>
      <c r="C153" s="349" t="s">
        <v>995</v>
      </c>
      <c r="D153" s="297"/>
      <c r="E153" s="297"/>
      <c r="F153" s="350" t="s">
        <v>1047</v>
      </c>
      <c r="G153" s="297"/>
      <c r="H153" s="349" t="s">
        <v>1108</v>
      </c>
      <c r="I153" s="349" t="s">
        <v>1049</v>
      </c>
      <c r="J153" s="349" t="s">
        <v>1098</v>
      </c>
      <c r="K153" s="345"/>
    </row>
    <row r="154" s="1" customFormat="1" ht="15" customHeight="1">
      <c r="B154" s="322"/>
      <c r="C154" s="349" t="s">
        <v>1052</v>
      </c>
      <c r="D154" s="297"/>
      <c r="E154" s="297"/>
      <c r="F154" s="350" t="s">
        <v>1053</v>
      </c>
      <c r="G154" s="297"/>
      <c r="H154" s="349" t="s">
        <v>1087</v>
      </c>
      <c r="I154" s="349" t="s">
        <v>1049</v>
      </c>
      <c r="J154" s="349">
        <v>50</v>
      </c>
      <c r="K154" s="345"/>
    </row>
    <row r="155" s="1" customFormat="1" ht="15" customHeight="1">
      <c r="B155" s="322"/>
      <c r="C155" s="349" t="s">
        <v>1055</v>
      </c>
      <c r="D155" s="297"/>
      <c r="E155" s="297"/>
      <c r="F155" s="350" t="s">
        <v>1047</v>
      </c>
      <c r="G155" s="297"/>
      <c r="H155" s="349" t="s">
        <v>1087</v>
      </c>
      <c r="I155" s="349" t="s">
        <v>1057</v>
      </c>
      <c r="J155" s="349"/>
      <c r="K155" s="345"/>
    </row>
    <row r="156" s="1" customFormat="1" ht="15" customHeight="1">
      <c r="B156" s="322"/>
      <c r="C156" s="349" t="s">
        <v>1066</v>
      </c>
      <c r="D156" s="297"/>
      <c r="E156" s="297"/>
      <c r="F156" s="350" t="s">
        <v>1053</v>
      </c>
      <c r="G156" s="297"/>
      <c r="H156" s="349" t="s">
        <v>1087</v>
      </c>
      <c r="I156" s="349" t="s">
        <v>1049</v>
      </c>
      <c r="J156" s="349">
        <v>50</v>
      </c>
      <c r="K156" s="345"/>
    </row>
    <row r="157" s="1" customFormat="1" ht="15" customHeight="1">
      <c r="B157" s="322"/>
      <c r="C157" s="349" t="s">
        <v>1074</v>
      </c>
      <c r="D157" s="297"/>
      <c r="E157" s="297"/>
      <c r="F157" s="350" t="s">
        <v>1053</v>
      </c>
      <c r="G157" s="297"/>
      <c r="H157" s="349" t="s">
        <v>1087</v>
      </c>
      <c r="I157" s="349" t="s">
        <v>1049</v>
      </c>
      <c r="J157" s="349">
        <v>50</v>
      </c>
      <c r="K157" s="345"/>
    </row>
    <row r="158" s="1" customFormat="1" ht="15" customHeight="1">
      <c r="B158" s="322"/>
      <c r="C158" s="349" t="s">
        <v>1072</v>
      </c>
      <c r="D158" s="297"/>
      <c r="E158" s="297"/>
      <c r="F158" s="350" t="s">
        <v>1053</v>
      </c>
      <c r="G158" s="297"/>
      <c r="H158" s="349" t="s">
        <v>1087</v>
      </c>
      <c r="I158" s="349" t="s">
        <v>1049</v>
      </c>
      <c r="J158" s="349">
        <v>50</v>
      </c>
      <c r="K158" s="345"/>
    </row>
    <row r="159" s="1" customFormat="1" ht="15" customHeight="1">
      <c r="B159" s="322"/>
      <c r="C159" s="349" t="s">
        <v>90</v>
      </c>
      <c r="D159" s="297"/>
      <c r="E159" s="297"/>
      <c r="F159" s="350" t="s">
        <v>1047</v>
      </c>
      <c r="G159" s="297"/>
      <c r="H159" s="349" t="s">
        <v>1109</v>
      </c>
      <c r="I159" s="349" t="s">
        <v>1049</v>
      </c>
      <c r="J159" s="349" t="s">
        <v>1110</v>
      </c>
      <c r="K159" s="345"/>
    </row>
    <row r="160" s="1" customFormat="1" ht="15" customHeight="1">
      <c r="B160" s="322"/>
      <c r="C160" s="349" t="s">
        <v>1111</v>
      </c>
      <c r="D160" s="297"/>
      <c r="E160" s="297"/>
      <c r="F160" s="350" t="s">
        <v>1047</v>
      </c>
      <c r="G160" s="297"/>
      <c r="H160" s="349" t="s">
        <v>1112</v>
      </c>
      <c r="I160" s="349" t="s">
        <v>1082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1113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1041</v>
      </c>
      <c r="D166" s="312"/>
      <c r="E166" s="312"/>
      <c r="F166" s="312" t="s">
        <v>1042</v>
      </c>
      <c r="G166" s="354"/>
      <c r="H166" s="355" t="s">
        <v>54</v>
      </c>
      <c r="I166" s="355" t="s">
        <v>57</v>
      </c>
      <c r="J166" s="312" t="s">
        <v>1043</v>
      </c>
      <c r="K166" s="289"/>
    </row>
    <row r="167" s="1" customFormat="1" ht="17.25" customHeight="1">
      <c r="B167" s="290"/>
      <c r="C167" s="314" t="s">
        <v>1044</v>
      </c>
      <c r="D167" s="314"/>
      <c r="E167" s="314"/>
      <c r="F167" s="315" t="s">
        <v>1045</v>
      </c>
      <c r="G167" s="356"/>
      <c r="H167" s="357"/>
      <c r="I167" s="357"/>
      <c r="J167" s="314" t="s">
        <v>1046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1050</v>
      </c>
      <c r="D169" s="297"/>
      <c r="E169" s="297"/>
      <c r="F169" s="320" t="s">
        <v>1047</v>
      </c>
      <c r="G169" s="297"/>
      <c r="H169" s="297" t="s">
        <v>1087</v>
      </c>
      <c r="I169" s="297" t="s">
        <v>1049</v>
      </c>
      <c r="J169" s="297">
        <v>120</v>
      </c>
      <c r="K169" s="345"/>
    </row>
    <row r="170" s="1" customFormat="1" ht="15" customHeight="1">
      <c r="B170" s="322"/>
      <c r="C170" s="297" t="s">
        <v>1096</v>
      </c>
      <c r="D170" s="297"/>
      <c r="E170" s="297"/>
      <c r="F170" s="320" t="s">
        <v>1047</v>
      </c>
      <c r="G170" s="297"/>
      <c r="H170" s="297" t="s">
        <v>1097</v>
      </c>
      <c r="I170" s="297" t="s">
        <v>1049</v>
      </c>
      <c r="J170" s="297" t="s">
        <v>1098</v>
      </c>
      <c r="K170" s="345"/>
    </row>
    <row r="171" s="1" customFormat="1" ht="15" customHeight="1">
      <c r="B171" s="322"/>
      <c r="C171" s="297" t="s">
        <v>995</v>
      </c>
      <c r="D171" s="297"/>
      <c r="E171" s="297"/>
      <c r="F171" s="320" t="s">
        <v>1047</v>
      </c>
      <c r="G171" s="297"/>
      <c r="H171" s="297" t="s">
        <v>1114</v>
      </c>
      <c r="I171" s="297" t="s">
        <v>1049</v>
      </c>
      <c r="J171" s="297" t="s">
        <v>1098</v>
      </c>
      <c r="K171" s="345"/>
    </row>
    <row r="172" s="1" customFormat="1" ht="15" customHeight="1">
      <c r="B172" s="322"/>
      <c r="C172" s="297" t="s">
        <v>1052</v>
      </c>
      <c r="D172" s="297"/>
      <c r="E172" s="297"/>
      <c r="F172" s="320" t="s">
        <v>1053</v>
      </c>
      <c r="G172" s="297"/>
      <c r="H172" s="297" t="s">
        <v>1114</v>
      </c>
      <c r="I172" s="297" t="s">
        <v>1049</v>
      </c>
      <c r="J172" s="297">
        <v>50</v>
      </c>
      <c r="K172" s="345"/>
    </row>
    <row r="173" s="1" customFormat="1" ht="15" customHeight="1">
      <c r="B173" s="322"/>
      <c r="C173" s="297" t="s">
        <v>1055</v>
      </c>
      <c r="D173" s="297"/>
      <c r="E173" s="297"/>
      <c r="F173" s="320" t="s">
        <v>1047</v>
      </c>
      <c r="G173" s="297"/>
      <c r="H173" s="297" t="s">
        <v>1114</v>
      </c>
      <c r="I173" s="297" t="s">
        <v>1057</v>
      </c>
      <c r="J173" s="297"/>
      <c r="K173" s="345"/>
    </row>
    <row r="174" s="1" customFormat="1" ht="15" customHeight="1">
      <c r="B174" s="322"/>
      <c r="C174" s="297" t="s">
        <v>1066</v>
      </c>
      <c r="D174" s="297"/>
      <c r="E174" s="297"/>
      <c r="F174" s="320" t="s">
        <v>1053</v>
      </c>
      <c r="G174" s="297"/>
      <c r="H174" s="297" t="s">
        <v>1114</v>
      </c>
      <c r="I174" s="297" t="s">
        <v>1049</v>
      </c>
      <c r="J174" s="297">
        <v>50</v>
      </c>
      <c r="K174" s="345"/>
    </row>
    <row r="175" s="1" customFormat="1" ht="15" customHeight="1">
      <c r="B175" s="322"/>
      <c r="C175" s="297" t="s">
        <v>1074</v>
      </c>
      <c r="D175" s="297"/>
      <c r="E175" s="297"/>
      <c r="F175" s="320" t="s">
        <v>1053</v>
      </c>
      <c r="G175" s="297"/>
      <c r="H175" s="297" t="s">
        <v>1114</v>
      </c>
      <c r="I175" s="297" t="s">
        <v>1049</v>
      </c>
      <c r="J175" s="297">
        <v>50</v>
      </c>
      <c r="K175" s="345"/>
    </row>
    <row r="176" s="1" customFormat="1" ht="15" customHeight="1">
      <c r="B176" s="322"/>
      <c r="C176" s="297" t="s">
        <v>1072</v>
      </c>
      <c r="D176" s="297"/>
      <c r="E176" s="297"/>
      <c r="F176" s="320" t="s">
        <v>1053</v>
      </c>
      <c r="G176" s="297"/>
      <c r="H176" s="297" t="s">
        <v>1114</v>
      </c>
      <c r="I176" s="297" t="s">
        <v>1049</v>
      </c>
      <c r="J176" s="297">
        <v>50</v>
      </c>
      <c r="K176" s="345"/>
    </row>
    <row r="177" s="1" customFormat="1" ht="15" customHeight="1">
      <c r="B177" s="322"/>
      <c r="C177" s="297" t="s">
        <v>107</v>
      </c>
      <c r="D177" s="297"/>
      <c r="E177" s="297"/>
      <c r="F177" s="320" t="s">
        <v>1047</v>
      </c>
      <c r="G177" s="297"/>
      <c r="H177" s="297" t="s">
        <v>1115</v>
      </c>
      <c r="I177" s="297" t="s">
        <v>1116</v>
      </c>
      <c r="J177" s="297"/>
      <c r="K177" s="345"/>
    </row>
    <row r="178" s="1" customFormat="1" ht="15" customHeight="1">
      <c r="B178" s="322"/>
      <c r="C178" s="297" t="s">
        <v>57</v>
      </c>
      <c r="D178" s="297"/>
      <c r="E178" s="297"/>
      <c r="F178" s="320" t="s">
        <v>1047</v>
      </c>
      <c r="G178" s="297"/>
      <c r="H178" s="297" t="s">
        <v>1117</v>
      </c>
      <c r="I178" s="297" t="s">
        <v>1118</v>
      </c>
      <c r="J178" s="297">
        <v>1</v>
      </c>
      <c r="K178" s="345"/>
    </row>
    <row r="179" s="1" customFormat="1" ht="15" customHeight="1">
      <c r="B179" s="322"/>
      <c r="C179" s="297" t="s">
        <v>53</v>
      </c>
      <c r="D179" s="297"/>
      <c r="E179" s="297"/>
      <c r="F179" s="320" t="s">
        <v>1047</v>
      </c>
      <c r="G179" s="297"/>
      <c r="H179" s="297" t="s">
        <v>1119</v>
      </c>
      <c r="I179" s="297" t="s">
        <v>1049</v>
      </c>
      <c r="J179" s="297">
        <v>20</v>
      </c>
      <c r="K179" s="345"/>
    </row>
    <row r="180" s="1" customFormat="1" ht="15" customHeight="1">
      <c r="B180" s="322"/>
      <c r="C180" s="297" t="s">
        <v>54</v>
      </c>
      <c r="D180" s="297"/>
      <c r="E180" s="297"/>
      <c r="F180" s="320" t="s">
        <v>1047</v>
      </c>
      <c r="G180" s="297"/>
      <c r="H180" s="297" t="s">
        <v>1120</v>
      </c>
      <c r="I180" s="297" t="s">
        <v>1049</v>
      </c>
      <c r="J180" s="297">
        <v>255</v>
      </c>
      <c r="K180" s="345"/>
    </row>
    <row r="181" s="1" customFormat="1" ht="15" customHeight="1">
      <c r="B181" s="322"/>
      <c r="C181" s="297" t="s">
        <v>108</v>
      </c>
      <c r="D181" s="297"/>
      <c r="E181" s="297"/>
      <c r="F181" s="320" t="s">
        <v>1047</v>
      </c>
      <c r="G181" s="297"/>
      <c r="H181" s="297" t="s">
        <v>1011</v>
      </c>
      <c r="I181" s="297" t="s">
        <v>1049</v>
      </c>
      <c r="J181" s="297">
        <v>10</v>
      </c>
      <c r="K181" s="345"/>
    </row>
    <row r="182" s="1" customFormat="1" ht="15" customHeight="1">
      <c r="B182" s="322"/>
      <c r="C182" s="297" t="s">
        <v>109</v>
      </c>
      <c r="D182" s="297"/>
      <c r="E182" s="297"/>
      <c r="F182" s="320" t="s">
        <v>1047</v>
      </c>
      <c r="G182" s="297"/>
      <c r="H182" s="297" t="s">
        <v>1121</v>
      </c>
      <c r="I182" s="297" t="s">
        <v>1082</v>
      </c>
      <c r="J182" s="297"/>
      <c r="K182" s="345"/>
    </row>
    <row r="183" s="1" customFormat="1" ht="15" customHeight="1">
      <c r="B183" s="322"/>
      <c r="C183" s="297" t="s">
        <v>1122</v>
      </c>
      <c r="D183" s="297"/>
      <c r="E183" s="297"/>
      <c r="F183" s="320" t="s">
        <v>1047</v>
      </c>
      <c r="G183" s="297"/>
      <c r="H183" s="297" t="s">
        <v>1123</v>
      </c>
      <c r="I183" s="297" t="s">
        <v>1082</v>
      </c>
      <c r="J183" s="297"/>
      <c r="K183" s="345"/>
    </row>
    <row r="184" s="1" customFormat="1" ht="15" customHeight="1">
      <c r="B184" s="322"/>
      <c r="C184" s="297" t="s">
        <v>1111</v>
      </c>
      <c r="D184" s="297"/>
      <c r="E184" s="297"/>
      <c r="F184" s="320" t="s">
        <v>1047</v>
      </c>
      <c r="G184" s="297"/>
      <c r="H184" s="297" t="s">
        <v>1124</v>
      </c>
      <c r="I184" s="297" t="s">
        <v>1082</v>
      </c>
      <c r="J184" s="297"/>
      <c r="K184" s="345"/>
    </row>
    <row r="185" s="1" customFormat="1" ht="15" customHeight="1">
      <c r="B185" s="322"/>
      <c r="C185" s="297" t="s">
        <v>111</v>
      </c>
      <c r="D185" s="297"/>
      <c r="E185" s="297"/>
      <c r="F185" s="320" t="s">
        <v>1053</v>
      </c>
      <c r="G185" s="297"/>
      <c r="H185" s="297" t="s">
        <v>1125</v>
      </c>
      <c r="I185" s="297" t="s">
        <v>1049</v>
      </c>
      <c r="J185" s="297">
        <v>50</v>
      </c>
      <c r="K185" s="345"/>
    </row>
    <row r="186" s="1" customFormat="1" ht="15" customHeight="1">
      <c r="B186" s="322"/>
      <c r="C186" s="297" t="s">
        <v>1126</v>
      </c>
      <c r="D186" s="297"/>
      <c r="E186" s="297"/>
      <c r="F186" s="320" t="s">
        <v>1053</v>
      </c>
      <c r="G186" s="297"/>
      <c r="H186" s="297" t="s">
        <v>1127</v>
      </c>
      <c r="I186" s="297" t="s">
        <v>1128</v>
      </c>
      <c r="J186" s="297"/>
      <c r="K186" s="345"/>
    </row>
    <row r="187" s="1" customFormat="1" ht="15" customHeight="1">
      <c r="B187" s="322"/>
      <c r="C187" s="297" t="s">
        <v>1129</v>
      </c>
      <c r="D187" s="297"/>
      <c r="E187" s="297"/>
      <c r="F187" s="320" t="s">
        <v>1053</v>
      </c>
      <c r="G187" s="297"/>
      <c r="H187" s="297" t="s">
        <v>1130</v>
      </c>
      <c r="I187" s="297" t="s">
        <v>1128</v>
      </c>
      <c r="J187" s="297"/>
      <c r="K187" s="345"/>
    </row>
    <row r="188" s="1" customFormat="1" ht="15" customHeight="1">
      <c r="B188" s="322"/>
      <c r="C188" s="297" t="s">
        <v>1131</v>
      </c>
      <c r="D188" s="297"/>
      <c r="E188" s="297"/>
      <c r="F188" s="320" t="s">
        <v>1053</v>
      </c>
      <c r="G188" s="297"/>
      <c r="H188" s="297" t="s">
        <v>1132</v>
      </c>
      <c r="I188" s="297" t="s">
        <v>1128</v>
      </c>
      <c r="J188" s="297"/>
      <c r="K188" s="345"/>
    </row>
    <row r="189" s="1" customFormat="1" ht="15" customHeight="1">
      <c r="B189" s="322"/>
      <c r="C189" s="358" t="s">
        <v>1133</v>
      </c>
      <c r="D189" s="297"/>
      <c r="E189" s="297"/>
      <c r="F189" s="320" t="s">
        <v>1053</v>
      </c>
      <c r="G189" s="297"/>
      <c r="H189" s="297" t="s">
        <v>1134</v>
      </c>
      <c r="I189" s="297" t="s">
        <v>1135</v>
      </c>
      <c r="J189" s="359" t="s">
        <v>1136</v>
      </c>
      <c r="K189" s="345"/>
    </row>
    <row r="190" s="1" customFormat="1" ht="15" customHeight="1">
      <c r="B190" s="322"/>
      <c r="C190" s="358" t="s">
        <v>42</v>
      </c>
      <c r="D190" s="297"/>
      <c r="E190" s="297"/>
      <c r="F190" s="320" t="s">
        <v>1047</v>
      </c>
      <c r="G190" s="297"/>
      <c r="H190" s="294" t="s">
        <v>1137</v>
      </c>
      <c r="I190" s="297" t="s">
        <v>1138</v>
      </c>
      <c r="J190" s="297"/>
      <c r="K190" s="345"/>
    </row>
    <row r="191" s="1" customFormat="1" ht="15" customHeight="1">
      <c r="B191" s="322"/>
      <c r="C191" s="358" t="s">
        <v>1139</v>
      </c>
      <c r="D191" s="297"/>
      <c r="E191" s="297"/>
      <c r="F191" s="320" t="s">
        <v>1047</v>
      </c>
      <c r="G191" s="297"/>
      <c r="H191" s="297" t="s">
        <v>1140</v>
      </c>
      <c r="I191" s="297" t="s">
        <v>1082</v>
      </c>
      <c r="J191" s="297"/>
      <c r="K191" s="345"/>
    </row>
    <row r="192" s="1" customFormat="1" ht="15" customHeight="1">
      <c r="B192" s="322"/>
      <c r="C192" s="358" t="s">
        <v>1141</v>
      </c>
      <c r="D192" s="297"/>
      <c r="E192" s="297"/>
      <c r="F192" s="320" t="s">
        <v>1047</v>
      </c>
      <c r="G192" s="297"/>
      <c r="H192" s="297" t="s">
        <v>1142</v>
      </c>
      <c r="I192" s="297" t="s">
        <v>1082</v>
      </c>
      <c r="J192" s="297"/>
      <c r="K192" s="345"/>
    </row>
    <row r="193" s="1" customFormat="1" ht="15" customHeight="1">
      <c r="B193" s="322"/>
      <c r="C193" s="358" t="s">
        <v>1143</v>
      </c>
      <c r="D193" s="297"/>
      <c r="E193" s="297"/>
      <c r="F193" s="320" t="s">
        <v>1053</v>
      </c>
      <c r="G193" s="297"/>
      <c r="H193" s="297" t="s">
        <v>1144</v>
      </c>
      <c r="I193" s="297" t="s">
        <v>1082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1145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1146</v>
      </c>
      <c r="D200" s="361"/>
      <c r="E200" s="361"/>
      <c r="F200" s="361" t="s">
        <v>1147</v>
      </c>
      <c r="G200" s="362"/>
      <c r="H200" s="361" t="s">
        <v>1148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1138</v>
      </c>
      <c r="D202" s="297"/>
      <c r="E202" s="297"/>
      <c r="F202" s="320" t="s">
        <v>43</v>
      </c>
      <c r="G202" s="297"/>
      <c r="H202" s="297" t="s">
        <v>1149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44</v>
      </c>
      <c r="G203" s="297"/>
      <c r="H203" s="297" t="s">
        <v>1150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47</v>
      </c>
      <c r="G204" s="297"/>
      <c r="H204" s="297" t="s">
        <v>1151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45</v>
      </c>
      <c r="G205" s="297"/>
      <c r="H205" s="297" t="s">
        <v>1152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46</v>
      </c>
      <c r="G206" s="297"/>
      <c r="H206" s="297" t="s">
        <v>1153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1094</v>
      </c>
      <c r="D208" s="297"/>
      <c r="E208" s="297"/>
      <c r="F208" s="320" t="s">
        <v>79</v>
      </c>
      <c r="G208" s="297"/>
      <c r="H208" s="297" t="s">
        <v>1154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990</v>
      </c>
      <c r="G209" s="297"/>
      <c r="H209" s="297" t="s">
        <v>991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988</v>
      </c>
      <c r="G210" s="297"/>
      <c r="H210" s="297" t="s">
        <v>1155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992</v>
      </c>
      <c r="G211" s="358"/>
      <c r="H211" s="349" t="s">
        <v>84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993</v>
      </c>
      <c r="G212" s="358"/>
      <c r="H212" s="349" t="s">
        <v>1156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1118</v>
      </c>
      <c r="D214" s="297"/>
      <c r="E214" s="297"/>
      <c r="F214" s="320">
        <v>1</v>
      </c>
      <c r="G214" s="358"/>
      <c r="H214" s="349" t="s">
        <v>1157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1158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1159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1160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2022-10-17T15:07:33Z</dcterms:created>
  <dcterms:modified xsi:type="dcterms:W3CDTF">2022-10-17T15:07:38Z</dcterms:modified>
</cp:coreProperties>
</file>