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ikesova\.praetor\docs\d77d3e99\Tracked\f8290b8f-c572-4dc9-8259-131635e623b9\3e941216-3be4-466e-8372-eaa49d2c219f\"/>
    </mc:Choice>
  </mc:AlternateContent>
  <xr:revisionPtr revIDLastSave="0" documentId="13_ncr:1_{3D0577DE-BC69-4459-B089-940FD81AD900}" xr6:coauthVersionLast="47" xr6:coauthVersionMax="47" xr10:uidLastSave="{00000000-0000-0000-0000-000000000000}"/>
  <bookViews>
    <workbookView xWindow="4980" yWindow="900" windowWidth="22485" windowHeight="14580" xr2:uid="{00000000-000D-0000-FFFF-FFFF00000000}"/>
  </bookViews>
  <sheets>
    <sheet name="Model - nabídkové řízení" sheetId="1" r:id="rId1"/>
  </sheets>
  <definedNames>
    <definedName name="_xlnm.Print_Area" localSheetId="0">'Model - nabídkové řízení'!$A$1:$E$53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8" i="1" l="1"/>
  <c r="D37" i="1" s="1"/>
  <c r="D33" i="1"/>
  <c r="F12" i="1"/>
  <c r="F13" i="1"/>
  <c r="F14" i="1"/>
  <c r="F47" i="1"/>
  <c r="F24" i="1" l="1"/>
  <c r="F23" i="1"/>
  <c r="G23" i="1" s="1"/>
  <c r="F20" i="1"/>
  <c r="G20" i="1" s="1"/>
  <c r="F19" i="1"/>
  <c r="G19" i="1" s="1"/>
  <c r="F16" i="1"/>
  <c r="G16" i="1" s="1"/>
  <c r="F11" i="1"/>
  <c r="G11" i="1" s="1"/>
  <c r="E41" i="1"/>
  <c r="E40" i="1"/>
  <c r="E39" i="1"/>
  <c r="E36" i="1"/>
  <c r="E35" i="1"/>
  <c r="E34" i="1"/>
  <c r="E38" i="1"/>
  <c r="G43" i="1"/>
  <c r="G29" i="1"/>
  <c r="G28" i="1"/>
  <c r="G26" i="1"/>
  <c r="G24" i="1"/>
  <c r="G15" i="1"/>
  <c r="G14" i="1"/>
  <c r="G13" i="1"/>
  <c r="G12" i="1"/>
  <c r="E43" i="1"/>
  <c r="E33" i="1"/>
  <c r="E31" i="1"/>
  <c r="E30" i="1"/>
  <c r="E29" i="1"/>
  <c r="E28" i="1"/>
  <c r="E27" i="1"/>
  <c r="E26" i="1"/>
  <c r="E25" i="1"/>
  <c r="E24" i="1"/>
  <c r="E23" i="1"/>
  <c r="E21" i="1"/>
  <c r="E20" i="1"/>
  <c r="E19" i="1"/>
  <c r="E18" i="1"/>
  <c r="E17" i="1"/>
  <c r="E16" i="1"/>
  <c r="E15" i="1"/>
  <c r="E14" i="1"/>
  <c r="E13" i="1"/>
  <c r="E12" i="1"/>
  <c r="E11" i="1"/>
  <c r="D22" i="1"/>
  <c r="E22" i="1" s="1"/>
  <c r="D10" i="1"/>
  <c r="E10" i="1" s="1"/>
  <c r="F22" i="1" l="1"/>
  <c r="G22" i="1" s="1"/>
  <c r="E37" i="1"/>
  <c r="D42" i="1"/>
  <c r="E42" i="1" s="1"/>
  <c r="D32" i="1"/>
  <c r="E32" i="1" s="1"/>
  <c r="F10" i="1"/>
  <c r="D44" i="1" l="1"/>
  <c r="E44" i="1" s="1"/>
  <c r="F32" i="1"/>
  <c r="F45" i="1" s="1"/>
  <c r="G10" i="1"/>
  <c r="G32" i="1" l="1"/>
  <c r="G45" i="1"/>
</calcChain>
</file>

<file path=xl/sharedStrings.xml><?xml version="1.0" encoding="utf-8"?>
<sst xmlns="http://schemas.openxmlformats.org/spreadsheetml/2006/main" count="114" uniqueCount="73">
  <si>
    <t>Objednatel: Karlovarský kraj</t>
  </si>
  <si>
    <t xml:space="preserve">řádek </t>
  </si>
  <si>
    <t>Výchozí náklady</t>
  </si>
  <si>
    <t>Přímý materiál a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</si>
  <si>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</si>
  <si>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</si>
  <si>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</si>
  <si>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</si>
  <si>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</si>
  <si>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</si>
  <si>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Silniční daň</t>
  </si>
  <si>
    <t>Elektronické mýto</t>
  </si>
  <si>
    <t>Pojištění (zákonné, havarijní)</t>
  </si>
  <si>
    <t xml:space="preserve">Ostatní přímé náklady </t>
  </si>
  <si>
    <t>Ostatní služby</t>
  </si>
  <si>
    <t>Provozní režie</t>
  </si>
  <si>
    <t>Správní režie</t>
  </si>
  <si>
    <t>Náklady celkem (řádek 1 až 16)</t>
  </si>
  <si>
    <t>Výchozí výnosy</t>
  </si>
  <si>
    <t>Ostatní tržby z přepravy</t>
  </si>
  <si>
    <t>20a)</t>
  </si>
  <si>
    <t>Výnosy celkem (řádek 18 až 20)</t>
  </si>
  <si>
    <t>Předpokládaný dopravní výkon (km)</t>
  </si>
  <si>
    <t>Přístavné,odstavné, přejezdové (km)</t>
  </si>
  <si>
    <t>Nabídková cena dopravního výkonu</t>
  </si>
  <si>
    <t>v cenách roku 2021 v Kč</t>
  </si>
  <si>
    <t>v cenách roku 2021 v Kč/km</t>
  </si>
  <si>
    <t>Pohonné hmoty a oleje z toho</t>
  </si>
  <si>
    <t xml:space="preserve"> - diesel</t>
  </si>
  <si>
    <t xml:space="preserve"> - elektrika</t>
  </si>
  <si>
    <t xml:space="preserve"> - oleje</t>
  </si>
  <si>
    <t>1a</t>
  </si>
  <si>
    <t>1b</t>
  </si>
  <si>
    <t>1c</t>
  </si>
  <si>
    <t>1d</t>
  </si>
  <si>
    <t>Úhrada za použití infrastruktury z toho</t>
  </si>
  <si>
    <t xml:space="preserve"> - poplatky za autobusová nádraží</t>
  </si>
  <si>
    <t xml:space="preserve"> - ostatní</t>
  </si>
  <si>
    <t>9a</t>
  </si>
  <si>
    <t>9b</t>
  </si>
  <si>
    <t>Ostatní výnosy z toho</t>
  </si>
  <si>
    <t>20b</t>
  </si>
  <si>
    <t>Zisk</t>
  </si>
  <si>
    <t>Cena dopravního výkonu - CDV</t>
  </si>
  <si>
    <t>X</t>
  </si>
  <si>
    <t>x</t>
  </si>
  <si>
    <t>A</t>
  </si>
  <si>
    <t>B</t>
  </si>
  <si>
    <t>C</t>
  </si>
  <si>
    <t>D</t>
  </si>
  <si>
    <t>Model nabídkového řízení</t>
  </si>
  <si>
    <t xml:space="preserve">Nabídková cena dopravního výkonu (CDV) </t>
  </si>
  <si>
    <t>Tržby z jízdného z toho</t>
  </si>
  <si>
    <t xml:space="preserve"> - tarif dopravce</t>
  </si>
  <si>
    <t>18a)</t>
  </si>
  <si>
    <t>18b)</t>
  </si>
  <si>
    <t xml:space="preserve"> - slevy - žáci, studenti, senioři z toho</t>
  </si>
  <si>
    <t xml:space="preserve"> - slevy - tarif dopravce</t>
  </si>
  <si>
    <t>20aa)</t>
  </si>
  <si>
    <t>20ab)</t>
  </si>
  <si>
    <t>Vzhledem k tomu, že řádky výkazu obsahují u vybraných nákladů část nákladů fixních a část variabilních, Dopravce ve sloupci "C" v zelených polích vyplní pouze</t>
  </si>
  <si>
    <t>variabilní část položky</t>
  </si>
  <si>
    <t>Příloha č. 2 smlouvy - Výchozí finanční model</t>
  </si>
  <si>
    <t xml:space="preserve"> - tarif IDOK</t>
  </si>
  <si>
    <t xml:space="preserve"> - slevy - tarif IDOK</t>
  </si>
  <si>
    <t>Dopravce vyplní jen žlutá pole ve sloupci A a zelená pole ve slupci C, ostatní pole se nevyplňují</t>
  </si>
  <si>
    <t>Nábídková cena variabilního dopravního výkonu</t>
  </si>
  <si>
    <t>Cena variabilního dopravního výkonu - VCDV</t>
  </si>
  <si>
    <t xml:space="preserve"> Nabídková cena varibilního dopravního výkonu (VCDV) </t>
  </si>
  <si>
    <t xml:space="preserve"> - CNG</t>
  </si>
  <si>
    <t>Dopravce: [DOPLNÍ DOPRAVCE]</t>
  </si>
  <si>
    <t>v cenách roku 2021 v  Kč</t>
  </si>
  <si>
    <t>v cenách roku 2021v Kč/km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</si>
</sst>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top" wrapText="1"/>
    </xf>
    <xf numFmtId="0" fontId="1" fillId="0" borderId="0" xfId="0" applyFont="1" applyAlignment="1">
      <alignment vertical="center"/>
    </xf>
    <xf numFmtId="0" fontId="2" fillId="0" borderId="0" xfId="0" applyFont="1" applyAlignment="1"/>
    <xf numFmtId="0" fontId="0" fillId="2" borderId="1" xfId="0" applyFill="1" applyBorder="1"/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0" fontId="0" fillId="0" borderId="0" xfId="0" applyNumberFormat="1"/>
    <xf numFmtId="164" fontId="0" fillId="0" borderId="0" xfId="0" applyNumberFormat="1"/>
    <xf numFmtId="0" fontId="0" fillId="0" borderId="7" xfId="0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Alignment="1"/>
    <xf numFmtId="0" fontId="0" fillId="0" borderId="5" xfId="0" applyBorder="1" applyAlignment="1">
      <alignment horizontal="left" vertical="center" indent="1"/>
    </xf>
    <xf numFmtId="0" fontId="3" fillId="2" borderId="2" xfId="0" applyFont="1" applyFill="1" applyBorder="1" applyAlignment="1"/>
    <xf numFmtId="164" fontId="3" fillId="3" borderId="8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2" fillId="0" borderId="0" xfId="0" applyNumberFormat="1" applyFont="1" applyAlignment="1"/>
    <xf numFmtId="3" fontId="5" fillId="0" borderId="0" xfId="0" applyNumberFormat="1" applyFont="1" applyAlignment="1"/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4" fillId="0" borderId="0" xfId="0" applyNumberFormat="1" applyFont="1" applyBorder="1" applyAlignment="1"/>
    <xf numFmtId="3" fontId="0" fillId="0" borderId="0" xfId="0" applyNumberFormat="1" applyAlignment="1"/>
    <xf numFmtId="3" fontId="0" fillId="0" borderId="0" xfId="0" applyNumberFormat="1"/>
    <xf numFmtId="3" fontId="3" fillId="5" borderId="12" xfId="0" applyNumberFormat="1" applyFont="1" applyFill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0" fillId="0" borderId="13" xfId="0" applyNumberFormat="1" applyBorder="1" applyAlignment="1">
      <alignment horizontal="center" vertical="center"/>
    </xf>
    <xf numFmtId="165" fontId="3" fillId="5" borderId="14" xfId="0" applyNumberFormat="1" applyFont="1" applyFill="1" applyBorder="1" applyAlignment="1">
      <alignment horizontal="center" vertical="center"/>
    </xf>
    <xf numFmtId="165" fontId="3" fillId="3" borderId="14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165" fontId="3" fillId="2" borderId="18" xfId="0" applyNumberFormat="1" applyFont="1" applyFill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3" fillId="2" borderId="5" xfId="0" applyFont="1" applyFill="1" applyBorder="1" applyAlignment="1"/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/>
    <xf numFmtId="0" fontId="7" fillId="0" borderId="0" xfId="0" applyFont="1" applyBorder="1" applyAlignment="1"/>
    <xf numFmtId="0" fontId="0" fillId="0" borderId="0" xfId="0" applyFont="1" applyAlignment="1"/>
    <xf numFmtId="0" fontId="0" fillId="0" borderId="0" xfId="0" applyFont="1"/>
    <xf numFmtId="3" fontId="0" fillId="0" borderId="10" xfId="0" applyNumberFormat="1" applyFill="1" applyBorder="1" applyAlignment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/>
      <protection locked="0"/>
    </xf>
    <xf numFmtId="3" fontId="0" fillId="4" borderId="10" xfId="0" applyNumberFormat="1" applyFill="1" applyBorder="1" applyAlignment="1" applyProtection="1">
      <alignment horizontal="center" vertical="center"/>
      <protection locked="0"/>
    </xf>
    <xf numFmtId="3" fontId="0" fillId="0" borderId="19" xfId="0" applyNumberFormat="1" applyBorder="1" applyAlignment="1" applyProtection="1">
      <alignment horizontal="center" vertical="center"/>
      <protection locked="0"/>
    </xf>
    <xf numFmtId="3" fontId="0" fillId="6" borderId="12" xfId="0" applyNumberFormat="1" applyFill="1" applyBorder="1" applyAlignment="1" applyProtection="1">
      <alignment horizontal="center" vertical="center"/>
      <protection locked="0"/>
    </xf>
    <xf numFmtId="3" fontId="0" fillId="0" borderId="20" xfId="0" applyNumberFormat="1" applyBorder="1" applyAlignment="1" applyProtection="1">
      <alignment horizontal="center" vertical="center"/>
      <protection locked="0"/>
    </xf>
    <xf numFmtId="3" fontId="0" fillId="4" borderId="9" xfId="0" applyNumberFormat="1" applyFill="1" applyBorder="1" applyAlignment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/>
      <protection locked="0"/>
    </xf>
    <xf numFmtId="3" fontId="0" fillId="0" borderId="11" xfId="0" applyNumberFormat="1" applyFill="1" applyBorder="1" applyAlignment="1">
      <alignment horizontal="center" vertical="center"/>
    </xf>
    <xf numFmtId="164" fontId="3" fillId="3" borderId="29" xfId="0" applyNumberFormat="1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3" borderId="4" xfId="0" applyNumberFormat="1" applyFont="1" applyFill="1" applyBorder="1" applyAlignment="1">
      <alignment horizontal="center" vertical="center"/>
    </xf>
    <xf numFmtId="165" fontId="0" fillId="3" borderId="15" xfId="0" applyNumberFormat="1" applyFont="1" applyFill="1" applyBorder="1" applyAlignment="1">
      <alignment horizontal="center" vertical="center"/>
    </xf>
    <xf numFmtId="3" fontId="0" fillId="3" borderId="8" xfId="0" applyNumberFormat="1" applyFont="1" applyFill="1" applyBorder="1" applyAlignment="1">
      <alignment horizontal="center" vertical="center"/>
    </xf>
    <xf numFmtId="165" fontId="0" fillId="3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3" fillId="0" borderId="11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3" fillId="0" borderId="18" xfId="0" applyFont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center" vertical="center" textRotation="90" wrapText="1"/>
    </xf>
    <xf numFmtId="0" fontId="0" fillId="0" borderId="26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12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wrapText="1" inden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2" fillId="0" borderId="0" xfId="0" applyFont="1" applyAlignment="1"/>
    <xf numFmtId="0" fontId="5" fillId="0" borderId="0" xfId="0" applyFont="1" applyAlignment="1"/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/>
    <xf numFmtId="0" fontId="3" fillId="2" borderId="18" xfId="0" applyFont="1" applyFill="1" applyBorder="1" applyAlignment="1"/>
    <xf numFmtId="0" fontId="3" fillId="2" borderId="21" xfId="0" applyFont="1" applyFill="1" applyBorder="1" applyAlignment="1"/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0" fillId="0" borderId="0" xfId="0" applyFon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H52"/>
  <sheetViews>
    <sheetView tabSelected="1" workbookViewId="0">
      <selection activeCell="G13" sqref="G13"/>
    </sheetView>
  </sheetViews>
  <sheetFormatPr defaultRowHeight="15" x14ac:dyDescent="0.25"/>
  <cols>
    <col min="1" max="1" width="6.7109375" customWidth="1"/>
    <col min="2" max="2" width="39.7109375" customWidth="1"/>
    <col min="3" max="3" width="6.28515625" style="1" customWidth="1"/>
    <col min="4" max="4" width="23.5703125" style="21" customWidth="1"/>
    <col min="5" max="5" width="25.7109375" customWidth="1"/>
    <col min="6" max="6" width="23.85546875" style="28" customWidth="1"/>
    <col min="7" max="7" width="25.42578125" style="33" customWidth="1"/>
    <col min="8" max="8" width="10" bestFit="1" customWidth="1"/>
  </cols>
  <sheetData>
    <row r="1" spans="1:7" ht="20.25" customHeight="1" x14ac:dyDescent="0.25">
      <c r="E1" s="2"/>
    </row>
    <row r="2" spans="1:7" ht="18.75" x14ac:dyDescent="0.3">
      <c r="B2" s="3" t="s">
        <v>62</v>
      </c>
      <c r="C2" s="4"/>
      <c r="D2" s="22"/>
    </row>
    <row r="3" spans="1:7" ht="18.95" customHeight="1" x14ac:dyDescent="0.3">
      <c r="B3" s="95" t="s">
        <v>70</v>
      </c>
      <c r="C3" s="95"/>
      <c r="D3" s="23"/>
    </row>
    <row r="4" spans="1:7" ht="18.95" customHeight="1" x14ac:dyDescent="0.3">
      <c r="B4" s="87" t="s">
        <v>0</v>
      </c>
      <c r="C4" s="87"/>
      <c r="D4" s="23"/>
    </row>
    <row r="5" spans="1:7" ht="14.25" customHeight="1" thickBot="1" x14ac:dyDescent="0.35">
      <c r="B5" s="88"/>
      <c r="C5" s="88"/>
      <c r="D5" s="23"/>
    </row>
    <row r="6" spans="1:7" ht="36.75" customHeight="1" thickTop="1" x14ac:dyDescent="0.25">
      <c r="A6" s="5"/>
      <c r="B6" s="6"/>
      <c r="C6" s="19"/>
      <c r="D6" s="67" t="s">
        <v>24</v>
      </c>
      <c r="E6" s="67"/>
      <c r="F6" s="67" t="s">
        <v>66</v>
      </c>
      <c r="G6" s="67"/>
    </row>
    <row r="7" spans="1:7" ht="18.95" customHeight="1" x14ac:dyDescent="0.25">
      <c r="A7" s="89" t="s">
        <v>50</v>
      </c>
      <c r="B7" s="90"/>
      <c r="C7" s="93" t="s">
        <v>1</v>
      </c>
      <c r="D7" s="68" t="s">
        <v>43</v>
      </c>
      <c r="E7" s="68"/>
      <c r="F7" s="68" t="s">
        <v>67</v>
      </c>
      <c r="G7" s="68"/>
    </row>
    <row r="8" spans="1:7" ht="18.95" customHeight="1" x14ac:dyDescent="0.25">
      <c r="A8" s="91"/>
      <c r="B8" s="92"/>
      <c r="C8" s="94"/>
      <c r="D8" s="37" t="s">
        <v>25</v>
      </c>
      <c r="E8" s="38" t="s">
        <v>26</v>
      </c>
      <c r="F8" s="39" t="s">
        <v>71</v>
      </c>
      <c r="G8" s="40" t="s">
        <v>72</v>
      </c>
    </row>
    <row r="9" spans="1:7" ht="18.95" customHeight="1" x14ac:dyDescent="0.25">
      <c r="A9" s="42"/>
      <c r="B9" s="42"/>
      <c r="C9" s="43"/>
      <c r="D9" s="44" t="s">
        <v>46</v>
      </c>
      <c r="E9" s="43" t="s">
        <v>47</v>
      </c>
      <c r="F9" s="44" t="s">
        <v>48</v>
      </c>
      <c r="G9" s="45" t="s">
        <v>49</v>
      </c>
    </row>
    <row r="10" spans="1:7" ht="18.95" customHeight="1" thickBot="1" x14ac:dyDescent="0.3">
      <c r="A10" s="75" t="s">
        <v>2</v>
      </c>
      <c r="B10" s="7" t="s">
        <v>27</v>
      </c>
      <c r="C10" s="8">
        <v>1</v>
      </c>
      <c r="D10" s="24">
        <f>SUM(D11:D14)</f>
        <v>0</v>
      </c>
      <c r="E10" s="20">
        <f>D10/$D$46</f>
        <v>0</v>
      </c>
      <c r="F10" s="41">
        <f>SUM(F11:F14)</f>
        <v>0</v>
      </c>
      <c r="G10" s="34">
        <f>F10/$F$46</f>
        <v>0</v>
      </c>
    </row>
    <row r="11" spans="1:7" ht="18.95" customHeight="1" thickBot="1" x14ac:dyDescent="0.3">
      <c r="A11" s="75"/>
      <c r="B11" s="7" t="s">
        <v>28</v>
      </c>
      <c r="C11" s="8" t="s">
        <v>31</v>
      </c>
      <c r="D11" s="51"/>
      <c r="E11" s="9">
        <f t="shared" ref="E11:E44" si="0">D11/$D$46</f>
        <v>0</v>
      </c>
      <c r="F11" s="58">
        <f>D11</f>
        <v>0</v>
      </c>
      <c r="G11" s="34">
        <f t="shared" ref="G11:G16" si="1">F11/$F$46</f>
        <v>0</v>
      </c>
    </row>
    <row r="12" spans="1:7" ht="18.95" customHeight="1" thickBot="1" x14ac:dyDescent="0.3">
      <c r="A12" s="75"/>
      <c r="B12" s="7" t="s">
        <v>29</v>
      </c>
      <c r="C12" s="8" t="s">
        <v>32</v>
      </c>
      <c r="D12" s="51"/>
      <c r="E12" s="9">
        <f t="shared" si="0"/>
        <v>0</v>
      </c>
      <c r="F12" s="58">
        <f t="shared" ref="F12:F14" si="2">D12</f>
        <v>0</v>
      </c>
      <c r="G12" s="34">
        <f t="shared" si="1"/>
        <v>0</v>
      </c>
    </row>
    <row r="13" spans="1:7" ht="18.95" customHeight="1" thickBot="1" x14ac:dyDescent="0.3">
      <c r="A13" s="75"/>
      <c r="B13" s="7" t="s">
        <v>69</v>
      </c>
      <c r="C13" s="8" t="s">
        <v>33</v>
      </c>
      <c r="D13" s="51"/>
      <c r="E13" s="9">
        <f t="shared" si="0"/>
        <v>0</v>
      </c>
      <c r="F13" s="58">
        <f t="shared" si="2"/>
        <v>0</v>
      </c>
      <c r="G13" s="34">
        <f t="shared" si="1"/>
        <v>0</v>
      </c>
    </row>
    <row r="14" spans="1:7" ht="18.95" customHeight="1" thickBot="1" x14ac:dyDescent="0.3">
      <c r="A14" s="75"/>
      <c r="B14" s="7" t="s">
        <v>30</v>
      </c>
      <c r="C14" s="8" t="s">
        <v>34</v>
      </c>
      <c r="D14" s="51"/>
      <c r="E14" s="9">
        <f t="shared" si="0"/>
        <v>0</v>
      </c>
      <c r="F14" s="58">
        <f t="shared" si="2"/>
        <v>0</v>
      </c>
      <c r="G14" s="34">
        <f t="shared" si="1"/>
        <v>0</v>
      </c>
    </row>
    <row r="15" spans="1:7" ht="18.95" customHeight="1" thickBot="1" x14ac:dyDescent="0.3">
      <c r="A15" s="76"/>
      <c r="B15" s="10" t="s">
        <v>3</v>
      </c>
      <c r="C15" s="11">
        <v>2</v>
      </c>
      <c r="D15" s="52"/>
      <c r="E15" s="9">
        <f t="shared" si="0"/>
        <v>0</v>
      </c>
      <c r="F15" s="54"/>
      <c r="G15" s="34">
        <f t="shared" si="1"/>
        <v>0</v>
      </c>
    </row>
    <row r="16" spans="1:7" ht="18.95" customHeight="1" thickBot="1" x14ac:dyDescent="0.3">
      <c r="A16" s="76"/>
      <c r="B16" s="10" t="s">
        <v>4</v>
      </c>
      <c r="C16" s="11">
        <v>3</v>
      </c>
      <c r="D16" s="52"/>
      <c r="E16" s="9">
        <f t="shared" si="0"/>
        <v>0</v>
      </c>
      <c r="F16" s="58">
        <f>D16</f>
        <v>0</v>
      </c>
      <c r="G16" s="34">
        <f t="shared" si="1"/>
        <v>0</v>
      </c>
    </row>
    <row r="17" spans="1:7" ht="18.95" customHeight="1" thickBot="1" x14ac:dyDescent="0.3">
      <c r="A17" s="76"/>
      <c r="B17" s="10" t="s">
        <v>5</v>
      </c>
      <c r="C17" s="11">
        <v>4</v>
      </c>
      <c r="D17" s="52"/>
      <c r="E17" s="9">
        <f t="shared" si="0"/>
        <v>0</v>
      </c>
      <c r="F17" s="29" t="s">
        <v>44</v>
      </c>
      <c r="G17" s="35" t="s">
        <v>44</v>
      </c>
    </row>
    <row r="18" spans="1:7" ht="18.95" customHeight="1" thickBot="1" x14ac:dyDescent="0.3">
      <c r="A18" s="76"/>
      <c r="B18" s="10" t="s">
        <v>6</v>
      </c>
      <c r="C18" s="11">
        <v>5</v>
      </c>
      <c r="D18" s="52"/>
      <c r="E18" s="9">
        <f t="shared" si="0"/>
        <v>0</v>
      </c>
      <c r="F18" s="29" t="s">
        <v>44</v>
      </c>
      <c r="G18" s="35" t="s">
        <v>44</v>
      </c>
    </row>
    <row r="19" spans="1:7" ht="18.95" customHeight="1" thickBot="1" x14ac:dyDescent="0.3">
      <c r="A19" s="76"/>
      <c r="B19" s="10" t="s">
        <v>7</v>
      </c>
      <c r="C19" s="11">
        <v>6</v>
      </c>
      <c r="D19" s="52"/>
      <c r="E19" s="9">
        <f t="shared" si="0"/>
        <v>0</v>
      </c>
      <c r="F19" s="58">
        <f>D19</f>
        <v>0</v>
      </c>
      <c r="G19" s="34">
        <f>F19/$F$46</f>
        <v>0</v>
      </c>
    </row>
    <row r="20" spans="1:7" ht="18.95" customHeight="1" thickBot="1" x14ac:dyDescent="0.3">
      <c r="A20" s="76"/>
      <c r="B20" s="10" t="s">
        <v>8</v>
      </c>
      <c r="C20" s="11">
        <v>7</v>
      </c>
      <c r="D20" s="52"/>
      <c r="E20" s="9">
        <f t="shared" si="0"/>
        <v>0</v>
      </c>
      <c r="F20" s="58">
        <f>D20</f>
        <v>0</v>
      </c>
      <c r="G20" s="34">
        <f>F20/$F$46</f>
        <v>0</v>
      </c>
    </row>
    <row r="21" spans="1:7" ht="18.95" customHeight="1" thickBot="1" x14ac:dyDescent="0.3">
      <c r="A21" s="76"/>
      <c r="B21" s="10" t="s">
        <v>9</v>
      </c>
      <c r="C21" s="11">
        <v>8</v>
      </c>
      <c r="D21" s="52"/>
      <c r="E21" s="9">
        <f t="shared" si="0"/>
        <v>0</v>
      </c>
      <c r="F21" s="29" t="s">
        <v>44</v>
      </c>
      <c r="G21" s="35" t="s">
        <v>44</v>
      </c>
    </row>
    <row r="22" spans="1:7" ht="18.95" customHeight="1" thickBot="1" x14ac:dyDescent="0.3">
      <c r="A22" s="76"/>
      <c r="B22" s="10" t="s">
        <v>35</v>
      </c>
      <c r="C22" s="11">
        <v>9</v>
      </c>
      <c r="D22" s="25">
        <f>SUM(D23:D24)</f>
        <v>0</v>
      </c>
      <c r="E22" s="9">
        <f t="shared" si="0"/>
        <v>0</v>
      </c>
      <c r="F22" s="30">
        <f>SUM(F23:F24)</f>
        <v>0</v>
      </c>
      <c r="G22" s="34">
        <f>F22/$F$46</f>
        <v>0</v>
      </c>
    </row>
    <row r="23" spans="1:7" ht="18.95" customHeight="1" thickBot="1" x14ac:dyDescent="0.3">
      <c r="A23" s="76"/>
      <c r="B23" s="18" t="s">
        <v>36</v>
      </c>
      <c r="C23" s="11" t="s">
        <v>38</v>
      </c>
      <c r="D23" s="52"/>
      <c r="E23" s="9">
        <f t="shared" si="0"/>
        <v>0</v>
      </c>
      <c r="F23" s="58">
        <f>D23</f>
        <v>0</v>
      </c>
      <c r="G23" s="34">
        <f>F23/$F$46</f>
        <v>0</v>
      </c>
    </row>
    <row r="24" spans="1:7" ht="18.95" customHeight="1" thickBot="1" x14ac:dyDescent="0.3">
      <c r="A24" s="76"/>
      <c r="B24" s="18" t="s">
        <v>37</v>
      </c>
      <c r="C24" s="11" t="s">
        <v>39</v>
      </c>
      <c r="D24" s="52"/>
      <c r="E24" s="9">
        <f t="shared" si="0"/>
        <v>0</v>
      </c>
      <c r="F24" s="58">
        <f>D24</f>
        <v>0</v>
      </c>
      <c r="G24" s="34">
        <f>F24/$F$46</f>
        <v>0</v>
      </c>
    </row>
    <row r="25" spans="1:7" ht="18.95" customHeight="1" thickBot="1" x14ac:dyDescent="0.3">
      <c r="A25" s="76"/>
      <c r="B25" s="10" t="s">
        <v>10</v>
      </c>
      <c r="C25" s="11">
        <v>10</v>
      </c>
      <c r="D25" s="52"/>
      <c r="E25" s="9">
        <f t="shared" si="0"/>
        <v>0</v>
      </c>
      <c r="F25" s="29" t="s">
        <v>44</v>
      </c>
      <c r="G25" s="35" t="s">
        <v>44</v>
      </c>
    </row>
    <row r="26" spans="1:7" ht="18.95" customHeight="1" thickBot="1" x14ac:dyDescent="0.3">
      <c r="A26" s="76"/>
      <c r="B26" s="10" t="s">
        <v>11</v>
      </c>
      <c r="C26" s="11">
        <v>11</v>
      </c>
      <c r="D26" s="52"/>
      <c r="E26" s="9">
        <f t="shared" si="0"/>
        <v>0</v>
      </c>
      <c r="F26" s="54"/>
      <c r="G26" s="34">
        <f>F26/$F$46</f>
        <v>0</v>
      </c>
    </row>
    <row r="27" spans="1:7" ht="18.95" customHeight="1" thickBot="1" x14ac:dyDescent="0.3">
      <c r="A27" s="76"/>
      <c r="B27" s="10" t="s">
        <v>12</v>
      </c>
      <c r="C27" s="11">
        <v>12</v>
      </c>
      <c r="D27" s="52"/>
      <c r="E27" s="9">
        <f t="shared" si="0"/>
        <v>0</v>
      </c>
      <c r="F27" s="29" t="s">
        <v>44</v>
      </c>
      <c r="G27" s="35" t="s">
        <v>44</v>
      </c>
    </row>
    <row r="28" spans="1:7" ht="18.95" customHeight="1" thickBot="1" x14ac:dyDescent="0.3">
      <c r="A28" s="76"/>
      <c r="B28" s="10" t="s">
        <v>13</v>
      </c>
      <c r="C28" s="11">
        <v>13</v>
      </c>
      <c r="D28" s="52"/>
      <c r="E28" s="9">
        <f t="shared" si="0"/>
        <v>0</v>
      </c>
      <c r="F28" s="54"/>
      <c r="G28" s="34">
        <f>F28/$F$46</f>
        <v>0</v>
      </c>
    </row>
    <row r="29" spans="1:7" ht="18.95" customHeight="1" thickBot="1" x14ac:dyDescent="0.3">
      <c r="A29" s="76"/>
      <c r="B29" s="10" t="s">
        <v>14</v>
      </c>
      <c r="C29" s="11">
        <v>14</v>
      </c>
      <c r="D29" s="52"/>
      <c r="E29" s="9">
        <f t="shared" si="0"/>
        <v>0</v>
      </c>
      <c r="F29" s="54"/>
      <c r="G29" s="34">
        <f>F29/$F$46</f>
        <v>0</v>
      </c>
    </row>
    <row r="30" spans="1:7" ht="18.95" customHeight="1" thickBot="1" x14ac:dyDescent="0.3">
      <c r="A30" s="76"/>
      <c r="B30" s="10" t="s">
        <v>15</v>
      </c>
      <c r="C30" s="11">
        <v>15</v>
      </c>
      <c r="D30" s="52"/>
      <c r="E30" s="9">
        <f t="shared" si="0"/>
        <v>0</v>
      </c>
      <c r="F30" s="29" t="s">
        <v>44</v>
      </c>
      <c r="G30" s="35" t="s">
        <v>44</v>
      </c>
    </row>
    <row r="31" spans="1:7" ht="18.95" customHeight="1" thickBot="1" x14ac:dyDescent="0.3">
      <c r="A31" s="76"/>
      <c r="B31" s="10" t="s">
        <v>16</v>
      </c>
      <c r="C31" s="11">
        <v>16</v>
      </c>
      <c r="D31" s="52"/>
      <c r="E31" s="9">
        <f t="shared" si="0"/>
        <v>0</v>
      </c>
      <c r="F31" s="29" t="s">
        <v>44</v>
      </c>
      <c r="G31" s="35" t="s">
        <v>44</v>
      </c>
    </row>
    <row r="32" spans="1:7" ht="18.95" customHeight="1" thickBot="1" x14ac:dyDescent="0.3">
      <c r="A32" s="69" t="s">
        <v>17</v>
      </c>
      <c r="B32" s="70"/>
      <c r="C32" s="11">
        <v>17</v>
      </c>
      <c r="D32" s="25">
        <f>D10+D15+D16+D17+D18+D19+D20+D21+D22+D25+D26+D27+D28+D29+D30+D31</f>
        <v>0</v>
      </c>
      <c r="E32" s="9">
        <f t="shared" si="0"/>
        <v>0</v>
      </c>
      <c r="F32" s="31">
        <f>F10+F15+F16+F19+F20+F22+F26+F28+F29</f>
        <v>0</v>
      </c>
      <c r="G32" s="34">
        <f>F32/$F$46</f>
        <v>0</v>
      </c>
    </row>
    <row r="33" spans="1:8" ht="18.95" customHeight="1" thickBot="1" x14ac:dyDescent="0.3">
      <c r="A33" s="77" t="s">
        <v>18</v>
      </c>
      <c r="B33" s="10" t="s">
        <v>52</v>
      </c>
      <c r="C33" s="11">
        <v>18</v>
      </c>
      <c r="D33" s="50">
        <f>SUM(D34:D35)</f>
        <v>655000</v>
      </c>
      <c r="E33" s="9">
        <f t="shared" si="0"/>
        <v>0.34608255680509264</v>
      </c>
      <c r="F33" s="29" t="s">
        <v>44</v>
      </c>
      <c r="G33" s="35" t="s">
        <v>44</v>
      </c>
    </row>
    <row r="34" spans="1:8" ht="18.95" customHeight="1" thickBot="1" x14ac:dyDescent="0.3">
      <c r="A34" s="78"/>
      <c r="B34" s="18" t="s">
        <v>53</v>
      </c>
      <c r="C34" s="11" t="s">
        <v>54</v>
      </c>
      <c r="D34" s="52"/>
      <c r="E34" s="9">
        <f t="shared" si="0"/>
        <v>0</v>
      </c>
      <c r="F34" s="29" t="s">
        <v>45</v>
      </c>
      <c r="G34" s="35" t="s">
        <v>45</v>
      </c>
    </row>
    <row r="35" spans="1:8" ht="18.95" customHeight="1" thickBot="1" x14ac:dyDescent="0.3">
      <c r="A35" s="78"/>
      <c r="B35" s="18" t="s">
        <v>63</v>
      </c>
      <c r="C35" s="11" t="s">
        <v>55</v>
      </c>
      <c r="D35" s="57">
        <v>655000</v>
      </c>
      <c r="E35" s="9">
        <f t="shared" si="0"/>
        <v>0.34608255680509264</v>
      </c>
      <c r="F35" s="29" t="s">
        <v>45</v>
      </c>
      <c r="G35" s="35" t="s">
        <v>45</v>
      </c>
    </row>
    <row r="36" spans="1:8" ht="18.95" customHeight="1" thickBot="1" x14ac:dyDescent="0.3">
      <c r="A36" s="79"/>
      <c r="B36" s="10" t="s">
        <v>19</v>
      </c>
      <c r="C36" s="11">
        <v>19</v>
      </c>
      <c r="D36" s="52"/>
      <c r="E36" s="9">
        <f t="shared" si="0"/>
        <v>0</v>
      </c>
      <c r="F36" s="29" t="s">
        <v>44</v>
      </c>
      <c r="G36" s="35" t="s">
        <v>44</v>
      </c>
    </row>
    <row r="37" spans="1:8" ht="18.95" customHeight="1" thickBot="1" x14ac:dyDescent="0.3">
      <c r="A37" s="79"/>
      <c r="B37" s="10" t="s">
        <v>40</v>
      </c>
      <c r="C37" s="11">
        <v>20</v>
      </c>
      <c r="D37" s="25">
        <f>D38+D41</f>
        <v>0</v>
      </c>
      <c r="E37" s="9">
        <f t="shared" si="0"/>
        <v>0</v>
      </c>
      <c r="F37" s="29" t="s">
        <v>44</v>
      </c>
      <c r="G37" s="35" t="s">
        <v>44</v>
      </c>
    </row>
    <row r="38" spans="1:8" ht="18.95" customHeight="1" thickBot="1" x14ac:dyDescent="0.3">
      <c r="A38" s="79"/>
      <c r="B38" s="18" t="s">
        <v>56</v>
      </c>
      <c r="C38" s="11" t="s">
        <v>20</v>
      </c>
      <c r="D38" s="50">
        <f>SUM(D39:D40)</f>
        <v>0</v>
      </c>
      <c r="E38" s="9">
        <f t="shared" si="0"/>
        <v>0</v>
      </c>
      <c r="F38" s="29" t="s">
        <v>44</v>
      </c>
      <c r="G38" s="35" t="s">
        <v>44</v>
      </c>
    </row>
    <row r="39" spans="1:8" ht="18.95" customHeight="1" thickBot="1" x14ac:dyDescent="0.3">
      <c r="A39" s="79"/>
      <c r="B39" s="18" t="s">
        <v>57</v>
      </c>
      <c r="C39" s="11" t="s">
        <v>58</v>
      </c>
      <c r="D39" s="52"/>
      <c r="E39" s="9">
        <f t="shared" si="0"/>
        <v>0</v>
      </c>
      <c r="F39" s="29" t="s">
        <v>45</v>
      </c>
      <c r="G39" s="35" t="s">
        <v>45</v>
      </c>
    </row>
    <row r="40" spans="1:8" ht="18.95" customHeight="1" thickBot="1" x14ac:dyDescent="0.3">
      <c r="A40" s="79"/>
      <c r="B40" s="18" t="s">
        <v>64</v>
      </c>
      <c r="C40" s="11" t="s">
        <v>59</v>
      </c>
      <c r="D40" s="57">
        <v>0</v>
      </c>
      <c r="E40" s="9">
        <f t="shared" si="0"/>
        <v>0</v>
      </c>
      <c r="F40" s="29" t="s">
        <v>45</v>
      </c>
      <c r="G40" s="35" t="s">
        <v>45</v>
      </c>
    </row>
    <row r="41" spans="1:8" ht="18.95" customHeight="1" thickBot="1" x14ac:dyDescent="0.3">
      <c r="A41" s="80"/>
      <c r="B41" s="10" t="s">
        <v>37</v>
      </c>
      <c r="C41" s="11" t="s">
        <v>41</v>
      </c>
      <c r="D41" s="52"/>
      <c r="E41" s="9">
        <f t="shared" si="0"/>
        <v>0</v>
      </c>
      <c r="F41" s="29" t="s">
        <v>44</v>
      </c>
      <c r="G41" s="35" t="s">
        <v>44</v>
      </c>
    </row>
    <row r="42" spans="1:8" ht="18.95" customHeight="1" thickBot="1" x14ac:dyDescent="0.3">
      <c r="A42" s="81" t="s">
        <v>21</v>
      </c>
      <c r="B42" s="82"/>
      <c r="C42" s="12">
        <v>21</v>
      </c>
      <c r="D42" s="60">
        <f>D33+D36+D37</f>
        <v>655000</v>
      </c>
      <c r="E42" s="59">
        <f t="shared" si="0"/>
        <v>0.34608255680509264</v>
      </c>
      <c r="F42" s="29" t="s">
        <v>44</v>
      </c>
      <c r="G42" s="35" t="s">
        <v>44</v>
      </c>
    </row>
    <row r="43" spans="1:8" ht="18.95" customHeight="1" thickBot="1" x14ac:dyDescent="0.3">
      <c r="A43" s="81" t="s">
        <v>42</v>
      </c>
      <c r="B43" s="82"/>
      <c r="C43" s="11">
        <v>22</v>
      </c>
      <c r="D43" s="52"/>
      <c r="E43" s="9">
        <f t="shared" si="0"/>
        <v>0</v>
      </c>
      <c r="F43" s="54"/>
      <c r="G43" s="34">
        <f>F43/$F$46</f>
        <v>0</v>
      </c>
      <c r="H43" s="13"/>
    </row>
    <row r="44" spans="1:8" ht="18.95" customHeight="1" x14ac:dyDescent="0.25">
      <c r="A44" s="83" t="s">
        <v>51</v>
      </c>
      <c r="B44" s="84"/>
      <c r="C44" s="11">
        <v>23</v>
      </c>
      <c r="D44" s="25">
        <f>D32-D42+D43</f>
        <v>-655000</v>
      </c>
      <c r="E44" s="9">
        <f t="shared" si="0"/>
        <v>-0.34608255680509264</v>
      </c>
      <c r="F44" s="31" t="s">
        <v>45</v>
      </c>
      <c r="G44" s="36" t="s">
        <v>44</v>
      </c>
      <c r="H44" s="14"/>
    </row>
    <row r="45" spans="1:8" ht="34.5" customHeight="1" thickBot="1" x14ac:dyDescent="0.3">
      <c r="A45" s="85" t="s">
        <v>68</v>
      </c>
      <c r="B45" s="86"/>
      <c r="C45" s="8">
        <v>24</v>
      </c>
      <c r="D45" s="24" t="s">
        <v>44</v>
      </c>
      <c r="E45" s="20" t="s">
        <v>44</v>
      </c>
      <c r="F45" s="32">
        <f>F32+F43</f>
        <v>0</v>
      </c>
      <c r="G45" s="34">
        <f>F45/$F$46</f>
        <v>0</v>
      </c>
      <c r="H45" s="14"/>
    </row>
    <row r="46" spans="1:8" ht="18.75" customHeight="1" x14ac:dyDescent="0.25">
      <c r="A46" s="71" t="s">
        <v>22</v>
      </c>
      <c r="B46" s="72"/>
      <c r="C46" s="15">
        <v>25</v>
      </c>
      <c r="D46" s="53">
        <v>1892612</v>
      </c>
      <c r="E46" s="61" t="s">
        <v>44</v>
      </c>
      <c r="F46" s="55">
        <v>1892612</v>
      </c>
      <c r="G46" s="62" t="s">
        <v>44</v>
      </c>
    </row>
    <row r="47" spans="1:8" ht="18.75" customHeight="1" x14ac:dyDescent="0.25">
      <c r="A47" s="73" t="s">
        <v>23</v>
      </c>
      <c r="B47" s="74"/>
      <c r="C47" s="11">
        <v>26</v>
      </c>
      <c r="D47" s="56"/>
      <c r="E47" s="63" t="s">
        <v>44</v>
      </c>
      <c r="F47" s="32">
        <f>D47</f>
        <v>0</v>
      </c>
      <c r="G47" s="64" t="s">
        <v>44</v>
      </c>
    </row>
    <row r="49" spans="1:7" ht="15.75" x14ac:dyDescent="0.25">
      <c r="A49" s="46" t="s">
        <v>65</v>
      </c>
      <c r="B49" s="47"/>
      <c r="C49" s="16"/>
      <c r="D49" s="26"/>
    </row>
    <row r="50" spans="1:7" x14ac:dyDescent="0.25">
      <c r="A50" s="48" t="s">
        <v>60</v>
      </c>
      <c r="B50" s="48"/>
      <c r="C50" s="17"/>
      <c r="D50" s="27"/>
    </row>
    <row r="51" spans="1:7" ht="13.5" customHeight="1" x14ac:dyDescent="0.25">
      <c r="A51" s="65" t="s">
        <v>61</v>
      </c>
      <c r="B51" s="66"/>
      <c r="C51" s="66"/>
      <c r="D51" s="66"/>
      <c r="E51" s="66"/>
      <c r="F51" s="66"/>
      <c r="G51" s="66"/>
    </row>
    <row r="52" spans="1:7" x14ac:dyDescent="0.25">
      <c r="A52" s="49"/>
      <c r="B52" s="49"/>
    </row>
  </sheetData>
  <mergeCells count="19">
    <mergeCell ref="B3:C3"/>
    <mergeCell ref="B4:C4"/>
    <mergeCell ref="B5:C5"/>
    <mergeCell ref="A7:B8"/>
    <mergeCell ref="C7:C8"/>
    <mergeCell ref="A51:G51"/>
    <mergeCell ref="D6:E6"/>
    <mergeCell ref="D7:E7"/>
    <mergeCell ref="F6:G6"/>
    <mergeCell ref="F7:G7"/>
    <mergeCell ref="A32:B32"/>
    <mergeCell ref="A46:B46"/>
    <mergeCell ref="A47:B47"/>
    <mergeCell ref="A10:A31"/>
    <mergeCell ref="A33:A41"/>
    <mergeCell ref="A42:B42"/>
    <mergeCell ref="A43:B43"/>
    <mergeCell ref="A44:B44"/>
    <mergeCell ref="A45:B45"/>
  </mergeCells>
  <phoneticPr fontId="9" type="noConversion"/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5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A7CAE971B5E24C801722AACECBA33C" ma:contentTypeVersion="13" ma:contentTypeDescription="Vytvoří nový dokument" ma:contentTypeScope="" ma:versionID="56e5d589d015a68e113c9e67a133bd5a">
  <xsd:schema xmlns:xsd="http://www.w3.org/2001/XMLSchema" xmlns:xs="http://www.w3.org/2001/XMLSchema" xmlns:p="http://schemas.microsoft.com/office/2006/metadata/properties" xmlns:ns2="c0924abf-f67c-476f-8fcb-1682b38cea8f" xmlns:ns3="12880aa3-1124-436e-bb6c-21c85af0e7f2" targetNamespace="http://schemas.microsoft.com/office/2006/metadata/properties" ma:root="true" ma:fieldsID="bb17d5facfe7b2ccb9120a79288f7ce4" ns2:_="" ns3:_="">
    <xsd:import namespace="c0924abf-f67c-476f-8fcb-1682b38cea8f"/>
    <xsd:import namespace="12880aa3-1124-436e-bb6c-21c85af0e7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924abf-f67c-476f-8fcb-1682b38cea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80aa3-1124-436e-bb6c-21c85af0e7f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15C44E-9430-42F1-881A-39EBF5EFFE18}"/>
</file>

<file path=customXml/itemProps2.xml><?xml version="1.0" encoding="utf-8"?>
<ds:datastoreItem xmlns:ds="http://schemas.openxmlformats.org/officeDocument/2006/customXml" ds:itemID="{7D60E758-10F6-418C-BBE3-3EBA970CEFE7}"/>
</file>

<file path=customXml/itemProps3.xml><?xml version="1.0" encoding="utf-8"?>
<ds:datastoreItem xmlns:ds="http://schemas.openxmlformats.org/officeDocument/2006/customXml" ds:itemID="{C2EFD869-7D60-40C4-8561-40E39DCF85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Model - nabídkové řízení</vt:lpstr>
      <vt:lpstr>'Model - nabídkové řízení'!Oblast_tisku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kfrankova</dc:creator>
  <cp:lastModifiedBy>ŠŤOVÍČEK : ŠŤOVÍČEK </cp:lastModifiedBy>
  <dcterms:created xsi:type="dcterms:W3CDTF">2021-07-23T14:03:59Z</dcterms:created>
  <dcterms:modified xsi:type="dcterms:W3CDTF">2022-08-02T07:46:03Z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0x01010021A7CAE971B5E24C801722AACECBA33C</vt:lpwstr>
  </property>
</Properties>
</file>