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00" activeTab="1"/>
  </bookViews>
  <sheets>
    <sheet name="Rekapitulace" sheetId="3" r:id="rId1"/>
    <sheet name="2a_Hardware" sheetId="1" r:id="rId2"/>
    <sheet name="2b_Software" sheetId="2" r:id="rId3"/>
  </sheets>
  <definedNames>
    <definedName name="_xlnm.Print_Area" localSheetId="1">'2a_Hardware'!$A$1:$K$120</definedName>
    <definedName name="_xlnm.Print_Area" localSheetId="2">'2b_Software'!$A$1:$J$16</definedName>
  </definedNames>
  <calcPr calcId="162913"/>
</workbook>
</file>

<file path=xl/sharedStrings.xml><?xml version="1.0" encoding="utf-8"?>
<sst xmlns="http://schemas.openxmlformats.org/spreadsheetml/2006/main" count="190" uniqueCount="156">
  <si>
    <t>množství celkem</t>
  </si>
  <si>
    <t>CENA CELKEM</t>
  </si>
  <si>
    <t>celkem bez DPH</t>
  </si>
  <si>
    <t>jednotková cena</t>
  </si>
  <si>
    <t>pořadové číslo</t>
  </si>
  <si>
    <t>cena celkem bez DPH</t>
  </si>
  <si>
    <t>měrná jednotka</t>
  </si>
  <si>
    <t>ks</t>
  </si>
  <si>
    <t>sazba DPH</t>
  </si>
  <si>
    <t>PC stolní</t>
  </si>
  <si>
    <t>Monitor</t>
  </si>
  <si>
    <t>Notebook</t>
  </si>
  <si>
    <t>PCS</t>
  </si>
  <si>
    <t>M</t>
  </si>
  <si>
    <t>N</t>
  </si>
  <si>
    <t>Soupis dodávek vybavení depozitáře</t>
  </si>
  <si>
    <t xml:space="preserve">Typ hardwaru </t>
  </si>
  <si>
    <t xml:space="preserve"> - CPU (Central Processor Unit) bude obsahovat minimálně  4 jádra, hodnocený minimálně 6.500 body v benchmark testu, , na adrese: https://www.cpubenchmark.net/</t>
  </si>
  <si>
    <t xml:space="preserve"> - RAM (Random Acces Memory)  o velikosti minimálně 8GB  </t>
  </si>
  <si>
    <t xml:space="preserve"> - SSD Disk (Solid State Drive) o velikosti minimálně 230GB</t>
  </si>
  <si>
    <t xml:space="preserve"> - operační systém Win10 Professional 64bit | OEM verze, prvotní, vydaná a registrovaná v EU (Konkrétní typ je uveden z důvodu zajištění kompatibility se stávajícím operačním systémem – práce v síti.) </t>
  </si>
  <si>
    <t xml:space="preserve"> - síťová karta LAN (Local Area Network), rychlost 1Gb</t>
  </si>
  <si>
    <t xml:space="preserve"> - zásuvky USB (Universal Serial Bus) minimální počet 3 ks</t>
  </si>
  <si>
    <t xml:space="preserve"> - wifi, bluetooth</t>
  </si>
  <si>
    <t xml:space="preserve"> - minimálně 23,8“</t>
  </si>
  <si>
    <t xml:space="preserve"> - 1920 x 1080 Full HD, poměr stran 16:9</t>
  </si>
  <si>
    <t xml:space="preserve"> - HDMI, DisplayPort </t>
  </si>
  <si>
    <t xml:space="preserve"> - CPU (Central Processor Unit) bude obsahovat minimálně 6 jader, hodnocený minimálně 10.000 body v benchmark testu, na adrese: https://www.cpubenchmark.net/</t>
  </si>
  <si>
    <t xml:space="preserve"> - RAM (Random Acces Memory) o velikosti minimálně 16 GB  </t>
  </si>
  <si>
    <t xml:space="preserve"> - SSD Disk (Solid State Drive) o velikosti minimálně 500 GB</t>
  </si>
  <si>
    <t xml:space="preserve"> - DVD mechanika s možností zápisu na DVD</t>
  </si>
  <si>
    <t xml:space="preserve"> - USB zásuvka minimálně 4x, z toho minimálně 1x USB 3.0</t>
  </si>
  <si>
    <t xml:space="preserve"> - výstup na HDMI (High-Definition Multi-media Interface), VGA (Video Graphics Array) a výstup na DisplayPort = výstup na 2 monitory</t>
  </si>
  <si>
    <t>CB</t>
  </si>
  <si>
    <t>Bezdrátová CCD čtečka čárových kódů</t>
  </si>
  <si>
    <t xml:space="preserve"> - ruční bezdrátová čtečka čárových kódů </t>
  </si>
  <si>
    <t xml:space="preserve"> - profily bluetooth:  HID, SPP</t>
  </si>
  <si>
    <t xml:space="preserve"> - nabíjecí a komunikační stanice, USB kabel</t>
  </si>
  <si>
    <t>WR</t>
  </si>
  <si>
    <t>TM</t>
  </si>
  <si>
    <t>Tiskárna malá</t>
  </si>
  <si>
    <t xml:space="preserve"> - LAN, WIFI, USB</t>
  </si>
  <si>
    <t>TK</t>
  </si>
  <si>
    <t>Tiskárna kódy</t>
  </si>
  <si>
    <t>PPRE</t>
  </si>
  <si>
    <t>Projekční plátno - roleta s elektrickým motorem, 120"(16:9)</t>
  </si>
  <si>
    <t xml:space="preserve"> - vhodné pro montáž na stěnu nebo ke stropu</t>
  </si>
  <si>
    <t xml:space="preserve"> - úhel pohledu 160 °, úhlopříčka: 120"</t>
  </si>
  <si>
    <t xml:space="preserve"> - světelná odrazivost (Gain): 1.0, tmavý okraj: 4 cm</t>
  </si>
  <si>
    <t xml:space="preserve"> - materiál: PVC/ocel</t>
  </si>
  <si>
    <t xml:space="preserve"> - dálkové ovládání (dosah min. 25 m)</t>
  </si>
  <si>
    <t xml:space="preserve"> - full HD rozlišení 1920x1080</t>
  </si>
  <si>
    <t xml:space="preserve"> - kontrastní poměr od 10 000:1</t>
  </si>
  <si>
    <t xml:space="preserve"> - světelný výkon od 5000 ANSI Lm </t>
  </si>
  <si>
    <t xml:space="preserve"> - HDMI, USB, VGA</t>
  </si>
  <si>
    <t xml:space="preserve"> - kompabilita s OS win10 Pro</t>
  </si>
  <si>
    <t xml:space="preserve"> - myš, klávesnice</t>
  </si>
  <si>
    <t xml:space="preserve"> - programovací možnosti: Editace dat, volba interface, typ čárového kódu, konfigurace </t>
  </si>
  <si>
    <t xml:space="preserve"> - dosah signálu min. 70 m</t>
  </si>
  <si>
    <t xml:space="preserve"> - IPS LED, webkamera, integrované reproduktory</t>
  </si>
  <si>
    <t xml:space="preserve">Soupis dodávek vybavení depozitáře </t>
  </si>
  <si>
    <t xml:space="preserve">Typ licence </t>
  </si>
  <si>
    <t>MSO</t>
  </si>
  <si>
    <t xml:space="preserve"> - trvalá licence</t>
  </si>
  <si>
    <t>AOPC</t>
  </si>
  <si>
    <t>Symantec Endpoint Protection 14.3</t>
  </si>
  <si>
    <t xml:space="preserve"> - včetně konzole pro upevnění ke stěně (nebo stropu)</t>
  </si>
  <si>
    <t xml:space="preserve"> - včetně veškeré kabeláže </t>
  </si>
  <si>
    <t xml:space="preserve"> - antivirová ochrana 14.3 SN: M8039587798</t>
  </si>
  <si>
    <t xml:space="preserve">Rekapitulace </t>
  </si>
  <si>
    <t xml:space="preserve">Cena za část </t>
  </si>
  <si>
    <t>Celkem bez DPH</t>
  </si>
  <si>
    <t>DPH</t>
  </si>
  <si>
    <t>Celkem včetně DPH</t>
  </si>
  <si>
    <t>Celkem</t>
  </si>
  <si>
    <t xml:space="preserve"> - automatický oboustranný tisk</t>
  </si>
  <si>
    <t>TB</t>
  </si>
  <si>
    <t xml:space="preserve">Tiskárna do badatelny </t>
  </si>
  <si>
    <t xml:space="preserve"> - oddělené barevné náplně </t>
  </si>
  <si>
    <t xml:space="preserve"> - minimálně 15“ displej</t>
  </si>
  <si>
    <t xml:space="preserve"> - vysokorychlostní tiskárna s integrovaným softwarem pro tvorbu čárových kódů</t>
  </si>
  <si>
    <t xml:space="preserve"> - minimálně 600 dpi, rozlišení černobílého tisku 600 x 600 a rozlišení barevného tisku 600 x 600</t>
  </si>
  <si>
    <t xml:space="preserve"> - minimálně 600 x 600 dpi</t>
  </si>
  <si>
    <t xml:space="preserve"> - automatický odstřih, rychlost tisku min. 110 mm/sek</t>
  </si>
  <si>
    <t xml:space="preserve"> - min. šířka štítků 102 mm </t>
  </si>
  <si>
    <t xml:space="preserve"> - přímý termání tisk </t>
  </si>
  <si>
    <t xml:space="preserve"> - dodávka včetně náplní </t>
  </si>
  <si>
    <t xml:space="preserve"> - kompabilita s RD rolemi (předdefinováné štítky a kontinuntální role)</t>
  </si>
  <si>
    <t xml:space="preserve"> - kompabilita s OS win10 Pro, USB </t>
  </si>
  <si>
    <t xml:space="preserve"> - dotykový ovládací displej</t>
  </si>
  <si>
    <t xml:space="preserve"> - podpora AirPrint, Google Cloud Print 2.0, ePrint, Mopria, WiFi Direct</t>
  </si>
  <si>
    <t xml:space="preserve"> - plochý scaner s automatickým duplexním podavačem rozlišení 1200 x 1200 pixelů</t>
  </si>
  <si>
    <t xml:space="preserve"> - Profesionální vysokorychlostní tiskárna samolepících štítků s integrovanou síťovou kartou s rozlišením min. 300 dpi </t>
  </si>
  <si>
    <t xml:space="preserve"> Min. 1x vyhrazené rádio pro každé pásmo 2.4 a 5 GHz a vyhrazený radiový modul pro nepřetržité skenování frekvenčního spektra (bezpečnost, optimalizace využití radiových kanálů)</t>
  </si>
  <si>
    <t>MSW</t>
  </si>
  <si>
    <t xml:space="preserve"> Licnece Windows 2019 Server pro WiFi bod 4.</t>
  </si>
  <si>
    <t>Instalace a konfigurace bude zahrnuta do jednotkové ceny!</t>
  </si>
  <si>
    <t xml:space="preserve"> - Dodávka musí obsahovat veškeré potřebné licence pro splnění požadovaných vlastností a parametrů.</t>
  </si>
  <si>
    <t xml:space="preserve"> - Zaškolení pracovníků IT – ovládání, administrace a nastavování WiFi zařízení.</t>
  </si>
  <si>
    <t xml:space="preserve"> -  Montáž zařízení do budovy depozitáře dle požadavků KKKV tzv. stropní provedení- PoE+ napájení. </t>
  </si>
  <si>
    <t xml:space="preserve"> - Instalace, konfigurace a implementace do stávajícího prostředí KKKV.</t>
  </si>
  <si>
    <t xml:space="preserve"> - Návrh, vytvoření a konfigurace VLANů WiFi do síťového prostředí swichů, firewallů a stávajícího virtualizovaného prostředí VMware.</t>
  </si>
  <si>
    <t xml:space="preserve"> - Návrh, vytvoření a konfigurace SSID (KKKV-ctecky, KKKV-KIS, Knihovna-KV, KKKV-ZAM, KKKV-do-VSDA1, KKKV-VZC, KKKV-SAL, KKKV-Badatelna, atd.,  ...) a propojení s VLany síťového prostředí - switche a firewally</t>
  </si>
  <si>
    <t xml:space="preserve"> -  Návrh, vytvoření a nastavení pravidel na firewallech mezi jednotlivými WiFi sítěmi (SSID) a stávajícími VLany sítí.</t>
  </si>
  <si>
    <t xml:space="preserve"> - Nastavení nejvyššího možného šifrovaného zabezpečení, které toto zařízení umožňuje.</t>
  </si>
  <si>
    <t xml:space="preserve"> - Nastavení logování přístupů k jednotlivým WiFi a logování přístupu na internet klientů WiFi.</t>
  </si>
  <si>
    <t xml:space="preserve"> -  instalace a konfigurace jednotného řídícího software pro jednotné ovládání WiFi zařízení</t>
  </si>
  <si>
    <t xml:space="preserve">Parametry WiFi </t>
  </si>
  <si>
    <t>Wifi router - Long Range</t>
  </si>
  <si>
    <t xml:space="preserve"> - Musí se jednat o zařízení nové, nepoužité, nerepasované a určené pro prodej v České republice</t>
  </si>
  <si>
    <t xml:space="preserve"> - Veškeré dodávky jsou včetně dopravy, montáže, popř. istalace na zeď nebo strop vč. montážního materiálu</t>
  </si>
  <si>
    <t xml:space="preserve"> - bezdrátová optická myš 1600 DPI, brašna, nabíječka</t>
  </si>
  <si>
    <t xml:space="preserve"> - Účastník je povinen s dodávkou doložit oficiální potvrzení lokálního zastoupení výrobce o všech dodávaných zařízeních (seznam sériových čísel dodávaných zařízení) pro český trh.</t>
  </si>
  <si>
    <t>Konkrétní typ účastníkem nabízeného výrobku včetně uvedení technických parametrů</t>
  </si>
  <si>
    <t>Část 2: Informační technologie</t>
  </si>
  <si>
    <t xml:space="preserve">Část 2b - software </t>
  </si>
  <si>
    <t>Část 2a: hardware</t>
  </si>
  <si>
    <t>Část 2b: software licence</t>
  </si>
  <si>
    <t>označení položky</t>
  </si>
  <si>
    <t>Část 2a - hardware</t>
  </si>
  <si>
    <t>celkem vč. DPH</t>
  </si>
  <si>
    <t>celkem DPH</t>
  </si>
  <si>
    <t>cena celkem včetně DPH</t>
  </si>
  <si>
    <t xml:space="preserve"> - PC včetně supportu:
 - oprava PC, popř. výměna vadného dílu technikem na místě do 36 hodin od nahlášení 
 - komunikace s podporou pouze v českém jazyce</t>
  </si>
  <si>
    <r>
      <t xml:space="preserve"> - Vybudování certifikační autority (licence virtualizačního serveru musí být součástí nabídky </t>
    </r>
    <r>
      <rPr>
        <b/>
        <sz val="14"/>
        <color theme="1"/>
        <rFont val="Times New Roman"/>
        <family val="1"/>
      </rPr>
      <t xml:space="preserve">Windows Server standard 2019 - 16 core - </t>
    </r>
    <r>
      <rPr>
        <sz val="14"/>
        <color theme="1"/>
        <rFont val="Times New Roman"/>
        <family val="1"/>
      </rPr>
      <t xml:space="preserve">(Select) </t>
    </r>
    <r>
      <rPr>
        <b/>
        <sz val="14"/>
        <color theme="1"/>
        <rFont val="Times New Roman"/>
        <family val="1"/>
      </rPr>
      <t>viz. list 3b_Software)</t>
    </r>
    <r>
      <rPr>
        <sz val="14"/>
        <color theme="1"/>
        <rFont val="Times New Roman"/>
        <family val="1"/>
      </rPr>
      <t xml:space="preserve"> a ověřování 802.1.X</t>
    </r>
  </si>
  <si>
    <r>
      <t xml:space="preserve"> -  </t>
    </r>
    <r>
      <rPr>
        <sz val="14"/>
        <color rgb="FF000000"/>
        <rFont val="Times New Roman"/>
        <family val="1"/>
      </rPr>
      <t>Instalace a konfigurace automatického vydávání jednorázového přístupu pro veřejnost</t>
    </r>
  </si>
  <si>
    <r>
      <rPr>
        <b/>
        <sz val="14"/>
        <color theme="1"/>
        <rFont val="Times New Roman"/>
        <family val="1"/>
      </rPr>
      <t>Základní funkce</t>
    </r>
    <r>
      <rPr>
        <sz val="14"/>
        <color theme="1"/>
        <rFont val="Times New Roman"/>
        <family val="1"/>
      </rPr>
      <t xml:space="preserve"> - Přístupový bod (AP) standardu Wi-Fi včetně montážního materiálu na stěnu nebo strop, se současným provozem v pásmech 2.4 a 5 GHz -</t>
    </r>
    <r>
      <rPr>
        <b/>
        <sz val="14"/>
        <color theme="1"/>
        <rFont val="Times New Roman"/>
        <family val="1"/>
      </rPr>
      <t xml:space="preserve"> speciálně zkonstruovaná anténa pro větší dosah signálu v 5 GHz pásmu (Long Range)</t>
    </r>
  </si>
  <si>
    <r>
      <rPr>
        <b/>
        <sz val="14"/>
        <color theme="1"/>
        <rFont val="Times New Roman"/>
        <family val="1"/>
      </rPr>
      <t>Síťové rozhraní</t>
    </r>
    <r>
      <rPr>
        <sz val="14"/>
        <color theme="1"/>
        <rFont val="Times New Roman"/>
        <family val="1"/>
      </rPr>
      <t xml:space="preserve"> - 1x 10/100/1000 Ethernet Port, s podporou PoE</t>
    </r>
  </si>
  <si>
    <r>
      <rPr>
        <b/>
        <sz val="14"/>
        <color theme="1"/>
        <rFont val="Times New Roman"/>
        <family val="1"/>
      </rPr>
      <t>Antény</t>
    </r>
    <r>
      <rPr>
        <sz val="14"/>
        <color theme="1"/>
        <rFont val="Times New Roman"/>
        <family val="1"/>
      </rPr>
      <t xml:space="preserve"> - Min. 2 integrované antény (Dual band, Tri polarity), optimalizovaný pro montáž na strop </t>
    </r>
  </si>
  <si>
    <r>
      <rPr>
        <b/>
        <sz val="14"/>
        <color theme="1"/>
        <rFont val="Times New Roman"/>
        <family val="1"/>
      </rPr>
      <t>Standarty WiFi</t>
    </r>
    <r>
      <rPr>
        <sz val="14"/>
        <color theme="1"/>
        <rFont val="Times New Roman"/>
        <family val="1"/>
      </rPr>
      <t xml:space="preserve"> - 802.11 a/b/g/n/r/k/v/ac</t>
    </r>
  </si>
  <si>
    <r>
      <rPr>
        <b/>
        <sz val="14"/>
        <color theme="1"/>
        <rFont val="Times New Roman"/>
        <family val="1"/>
      </rPr>
      <t>Podpora MIMO</t>
    </r>
    <r>
      <rPr>
        <sz val="14"/>
        <color theme="1"/>
        <rFont val="Times New Roman"/>
        <family val="1"/>
      </rPr>
      <t xml:space="preserve"> - Podpora MIMO (Multiple Input, Multiple Output) min. 3x3 MIMO 2.4 GHz a min. 2x2 5.0 GHz)</t>
    </r>
  </si>
  <si>
    <r>
      <rPr>
        <b/>
        <sz val="14"/>
        <color theme="1"/>
        <rFont val="Times New Roman"/>
        <family val="1"/>
      </rPr>
      <t>Standard napájení</t>
    </r>
    <r>
      <rPr>
        <sz val="14"/>
        <color theme="1"/>
        <rFont val="Times New Roman"/>
        <family val="1"/>
      </rPr>
      <t xml:space="preserve">  - 802.3af/A PoE, 24V Passive PoE    </t>
    </r>
  </si>
  <si>
    <r>
      <rPr>
        <b/>
        <sz val="14"/>
        <color theme="1"/>
        <rFont val="Times New Roman"/>
        <family val="1"/>
      </rPr>
      <t>Roaming</t>
    </r>
    <r>
      <rPr>
        <sz val="14"/>
        <color theme="1"/>
        <rFont val="Times New Roman"/>
        <family val="1"/>
      </rPr>
      <t xml:space="preserve">  - Podpora standardů 802.11r, 802.11k, 802.11v</t>
    </r>
  </si>
  <si>
    <r>
      <rPr>
        <b/>
        <sz val="14"/>
        <color theme="1"/>
        <rFont val="Times New Roman"/>
        <family val="1"/>
      </rPr>
      <t>Energetická efektivita</t>
    </r>
    <r>
      <rPr>
        <sz val="14"/>
        <color theme="1"/>
        <rFont val="Times New Roman"/>
        <family val="1"/>
      </rPr>
      <t xml:space="preserve"> - Podpora řízení spotřeby elektrické energie</t>
    </r>
  </si>
  <si>
    <r>
      <rPr>
        <b/>
        <sz val="14"/>
        <color theme="1"/>
        <rFont val="Times New Roman"/>
        <family val="1"/>
      </rPr>
      <t>Bezpečnost</t>
    </r>
    <r>
      <rPr>
        <sz val="14"/>
        <color theme="1"/>
        <rFont val="Times New Roman"/>
        <family val="1"/>
      </rPr>
      <t xml:space="preserve"> - Min. WPA-PSK, WPA-Enterprise (WPA2, AES)</t>
    </r>
  </si>
  <si>
    <r>
      <rPr>
        <b/>
        <sz val="14"/>
        <color theme="1"/>
        <rFont val="Times New Roman"/>
        <family val="1"/>
      </rPr>
      <t>VLAN</t>
    </r>
    <r>
      <rPr>
        <sz val="14"/>
        <color theme="1"/>
        <rFont val="Times New Roman"/>
        <family val="1"/>
      </rPr>
      <t xml:space="preserve"> - Podpor standardu 802.1Q</t>
    </r>
  </si>
  <si>
    <r>
      <rPr>
        <b/>
        <sz val="14"/>
        <color theme="1"/>
        <rFont val="Times New Roman"/>
        <family val="1"/>
      </rPr>
      <t>QoS</t>
    </r>
    <r>
      <rPr>
        <sz val="14"/>
        <color theme="1"/>
        <rFont val="Times New Roman"/>
        <family val="1"/>
      </rPr>
      <t xml:space="preserve"> - Rozšířená podpora QoS, řízení pásma pro každého uživatele (per-user)</t>
    </r>
  </si>
  <si>
    <r>
      <rPr>
        <b/>
        <sz val="14"/>
        <color theme="1"/>
        <rFont val="Times New Roman"/>
        <family val="1"/>
      </rPr>
      <t>Multimédia</t>
    </r>
    <r>
      <rPr>
        <sz val="14"/>
        <color theme="1"/>
        <rFont val="Times New Roman"/>
        <family val="1"/>
      </rPr>
      <t xml:space="preserve"> - Podpora standardu Wireless Multimedia Extensions (WME) pro prioritizace kategorizovaného provozu – min. Voice, Video, Best Effort and Background</t>
    </r>
  </si>
  <si>
    <r>
      <rPr>
        <b/>
        <sz val="14"/>
        <color theme="1"/>
        <rFont val="Times New Roman"/>
        <family val="1"/>
      </rPr>
      <t>Multi SSID</t>
    </r>
    <r>
      <rPr>
        <sz val="14"/>
        <color theme="1"/>
        <rFont val="Times New Roman"/>
        <family val="1"/>
      </rPr>
      <t xml:space="preserve"> - podpora vysílání min. 8 SSID (WiFi sítí) současně na každém rádiu, podpora přiřazení každého SSID samostatné VLAN</t>
    </r>
  </si>
  <si>
    <r>
      <rPr>
        <b/>
        <sz val="14"/>
        <color theme="1"/>
        <rFont val="Times New Roman"/>
        <family val="1"/>
      </rPr>
      <t>Zatížení</t>
    </r>
    <r>
      <rPr>
        <sz val="14"/>
        <color theme="1"/>
        <rFont val="Times New Roman"/>
        <family val="1"/>
      </rPr>
      <t xml:space="preserve"> - min. 250+ přiřazených (asociovaných) klientů na radiový modul</t>
    </r>
  </si>
  <si>
    <r>
      <rPr>
        <b/>
        <sz val="14"/>
        <color theme="1"/>
        <rFont val="Times New Roman"/>
        <family val="1"/>
      </rPr>
      <t>Výkon</t>
    </r>
    <r>
      <rPr>
        <sz val="14"/>
        <color theme="1"/>
        <rFont val="Times New Roman"/>
        <family val="1"/>
      </rPr>
      <t xml:space="preserve"> - Přenosové rychlosti min. 450 Mbps (2.4 GHz) a 867 Mbps(5 GHz</t>
    </r>
  </si>
  <si>
    <r>
      <rPr>
        <b/>
        <sz val="14"/>
        <color theme="1"/>
        <rFont val="Times New Roman"/>
        <family val="1"/>
      </rPr>
      <t>Monitoring a správa</t>
    </r>
    <r>
      <rPr>
        <sz val="14"/>
        <color theme="1"/>
        <rFont val="Times New Roman"/>
        <family val="1"/>
      </rPr>
      <t xml:space="preserve"> - plná podpora SSH, SNMP, web rozhraní.</t>
    </r>
  </si>
  <si>
    <r>
      <rPr>
        <b/>
        <sz val="14"/>
        <color theme="1"/>
        <rFont val="Times New Roman"/>
        <family val="1"/>
      </rPr>
      <t>Centrální řízení</t>
    </r>
    <r>
      <rPr>
        <sz val="14"/>
        <color theme="1"/>
        <rFont val="Times New Roman"/>
        <family val="1"/>
      </rPr>
      <t xml:space="preserve"> - Veškerý software a licence pro centrální řízení a správu WIFI sítě jako jednoho homogenního celku včetně aktualizací firmware přístupových bodů a integrovaným nástrojem pro vizualizaci umístění AP a simulaci pokrytí signálem.</t>
    </r>
  </si>
  <si>
    <r>
      <rPr>
        <b/>
        <sz val="14"/>
        <color theme="1"/>
        <rFont val="Times New Roman"/>
        <family val="1"/>
      </rPr>
      <t>Řízení klientů</t>
    </r>
    <r>
      <rPr>
        <sz val="14"/>
        <color theme="1"/>
        <rFont val="Times New Roman"/>
        <family val="1"/>
      </rPr>
      <t xml:space="preserve"> - Automatické směrování komunikace klientů z 2.4 GHz na 5 GHz (pokud klienti podporují obě pásma) - Band steering nebo obdobná technologie</t>
    </r>
  </si>
  <si>
    <r>
      <rPr>
        <b/>
        <sz val="14"/>
        <color theme="1"/>
        <rFont val="Times New Roman"/>
        <family val="1"/>
      </rPr>
      <t>Certifikace</t>
    </r>
    <r>
      <rPr>
        <sz val="14"/>
        <color theme="1"/>
        <rFont val="Times New Roman"/>
        <family val="1"/>
      </rPr>
      <t xml:space="preserve"> - CE, FCC, IC</t>
    </r>
  </si>
  <si>
    <r>
      <rPr>
        <b/>
        <sz val="14"/>
        <color theme="1"/>
        <rFont val="Times New Roman"/>
        <family val="1"/>
      </rPr>
      <t>Bezpečnost</t>
    </r>
    <r>
      <rPr>
        <sz val="14"/>
        <color theme="1"/>
        <rFont val="Times New Roman"/>
        <family val="1"/>
      </rPr>
      <t xml:space="preserve"> - Detekce cizích přístupových bodů zjištěných v LAN i v radiofrekvenčním pásmu</t>
    </r>
  </si>
  <si>
    <r>
      <rPr>
        <b/>
        <sz val="14"/>
        <color theme="1"/>
        <rFont val="Times New Roman"/>
        <family val="1"/>
      </rPr>
      <t>Záruka</t>
    </r>
    <r>
      <rPr>
        <sz val="14"/>
        <color theme="1"/>
        <rFont val="Times New Roman"/>
        <family val="1"/>
      </rPr>
      <t xml:space="preserve"> - Min. 24 měsíců</t>
    </r>
  </si>
  <si>
    <r>
      <t xml:space="preserve"> - barevná laserová multifunkční tiskárna </t>
    </r>
    <r>
      <rPr>
        <b/>
        <sz val="14"/>
        <color theme="1"/>
        <rFont val="Times New Roman"/>
        <family val="1"/>
      </rPr>
      <t xml:space="preserve">A4 </t>
    </r>
    <r>
      <rPr>
        <sz val="14"/>
        <color theme="1"/>
        <rFont val="Times New Roman"/>
        <family val="1"/>
      </rPr>
      <t>včetně skeneru, min. 27 stran za minutu (barevně i černobíle) pro použití v kancelářích a menších společnostech</t>
    </r>
  </si>
  <si>
    <r>
      <t xml:space="preserve"> - laserová černobílá tiskárna </t>
    </r>
    <r>
      <rPr>
        <b/>
        <sz val="14"/>
        <color theme="1"/>
        <rFont val="Times New Roman"/>
        <family val="1"/>
      </rPr>
      <t>A4</t>
    </r>
    <r>
      <rPr>
        <sz val="14"/>
        <color theme="1"/>
        <rFont val="Times New Roman"/>
        <family val="1"/>
      </rPr>
      <t>, 30 stran za minutu</t>
    </r>
  </si>
  <si>
    <r>
      <t xml:space="preserve"> - Standardní balíček SW MS Office 2019 </t>
    </r>
    <r>
      <rPr>
        <b/>
        <sz val="12"/>
        <color theme="1"/>
        <rFont val="Times New Roman"/>
        <family val="1"/>
      </rPr>
      <t>Academic Select</t>
    </r>
  </si>
  <si>
    <t>MS office standard 2019 - Academic Select</t>
  </si>
  <si>
    <t>Win SRV Standard 2019 - 16 Core - Academic Select</t>
  </si>
  <si>
    <t>Projektor LCD</t>
  </si>
  <si>
    <t>PLCD</t>
  </si>
  <si>
    <t xml:space="preserve"> - projekční technologie 3LCD </t>
  </si>
  <si>
    <t xml:space="preserve"> - výškově nastavitelný stojan, výška výsuvného zařízení (nohy) od desky stolu k hornímu okraji monitoru – max. 53 cm. (rozsah výškové regulace stojanu monitoru může být v rozmezí 10 – 15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</si>
</sst>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4" borderId="5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164" fontId="14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9" fillId="5" borderId="17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wrapText="1"/>
    </xf>
    <xf numFmtId="0" fontId="19" fillId="5" borderId="19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wrapText="1"/>
    </xf>
    <xf numFmtId="0" fontId="19" fillId="5" borderId="12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left" wrapText="1"/>
    </xf>
    <xf numFmtId="0" fontId="19" fillId="5" borderId="12" xfId="0" applyFont="1" applyFill="1" applyBorder="1" applyAlignment="1">
      <alignment horizontal="left" wrapText="1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22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horizontal="left" vertical="center"/>
    </xf>
    <xf numFmtId="164" fontId="11" fillId="6" borderId="17" xfId="0" applyNumberFormat="1" applyFont="1" applyFill="1" applyBorder="1" applyAlignment="1">
      <alignment horizontal="center" vertical="center"/>
    </xf>
    <xf numFmtId="164" fontId="11" fillId="6" borderId="19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164" fontId="11" fillId="6" borderId="12" xfId="0" applyNumberFormat="1" applyFont="1" applyFill="1" applyBorder="1" applyAlignment="1">
      <alignment horizontal="center" vertical="center"/>
    </xf>
    <xf numFmtId="164" fontId="11" fillId="6" borderId="22" xfId="0" applyNumberFormat="1" applyFont="1" applyFill="1" applyBorder="1" applyAlignment="1">
      <alignment horizontal="center" vertical="center"/>
    </xf>
    <xf numFmtId="164" fontId="11" fillId="6" borderId="23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5" fillId="6" borderId="24" xfId="0" applyNumberFormat="1" applyFont="1" applyFill="1" applyBorder="1" applyAlignment="1" applyProtection="1">
      <alignment horizontal="center" vertical="center"/>
      <protection locked="0"/>
    </xf>
    <xf numFmtId="164" fontId="15" fillId="6" borderId="25" xfId="0" applyNumberFormat="1" applyFont="1" applyFill="1" applyBorder="1" applyAlignment="1" applyProtection="1">
      <alignment horizontal="center" vertical="center"/>
      <protection locked="0"/>
    </xf>
    <xf numFmtId="164" fontId="15" fillId="6" borderId="26" xfId="0" applyNumberFormat="1" applyFont="1" applyFill="1" applyBorder="1" applyAlignment="1" applyProtection="1">
      <alignment horizontal="center" vertical="center"/>
      <protection locked="0"/>
    </xf>
    <xf numFmtId="164" fontId="15" fillId="6" borderId="27" xfId="0" applyNumberFormat="1" applyFont="1" applyFill="1" applyBorder="1" applyAlignment="1" applyProtection="1">
      <alignment horizontal="center" vertical="center"/>
      <protection locked="0"/>
    </xf>
    <xf numFmtId="10" fontId="15" fillId="0" borderId="24" xfId="0" applyNumberFormat="1" applyFont="1" applyBorder="1" applyAlignment="1">
      <alignment horizontal="center" vertical="center"/>
    </xf>
    <xf numFmtId="10" fontId="15" fillId="0" borderId="25" xfId="0" applyNumberFormat="1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10" fontId="15" fillId="0" borderId="27" xfId="0" applyNumberFormat="1" applyFont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right" vertical="center"/>
    </xf>
    <xf numFmtId="164" fontId="15" fillId="0" borderId="25" xfId="0" applyNumberFormat="1" applyFont="1" applyFill="1" applyBorder="1" applyAlignment="1">
      <alignment horizontal="right" vertical="center"/>
    </xf>
    <xf numFmtId="164" fontId="15" fillId="0" borderId="26" xfId="0" applyNumberFormat="1" applyFont="1" applyFill="1" applyBorder="1" applyAlignment="1">
      <alignment horizontal="right" vertical="center"/>
    </xf>
    <xf numFmtId="164" fontId="15" fillId="0" borderId="27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right" vertical="center"/>
    </xf>
    <xf numFmtId="164" fontId="15" fillId="0" borderId="32" xfId="0" applyNumberFormat="1" applyFont="1" applyBorder="1" applyAlignment="1">
      <alignment horizontal="right" vertical="center"/>
    </xf>
    <xf numFmtId="164" fontId="15" fillId="0" borderId="33" xfId="0" applyNumberFormat="1" applyFont="1" applyBorder="1" applyAlignment="1">
      <alignment horizontal="right" vertical="center"/>
    </xf>
    <xf numFmtId="164" fontId="15" fillId="0" borderId="34" xfId="0" applyNumberFormat="1" applyFont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4" fontId="15" fillId="6" borderId="35" xfId="0" applyNumberFormat="1" applyFont="1" applyFill="1" applyBorder="1" applyAlignment="1" applyProtection="1">
      <alignment horizontal="center" vertical="center"/>
      <protection locked="0"/>
    </xf>
    <xf numFmtId="10" fontId="15" fillId="0" borderId="35" xfId="0" applyNumberFormat="1" applyFont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right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16" fontId="7" fillId="0" borderId="38" xfId="0" applyNumberFormat="1" applyFont="1" applyBorder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15" fillId="6" borderId="15" xfId="0" applyNumberFormat="1" applyFont="1" applyFill="1" applyBorder="1" applyAlignment="1" applyProtection="1">
      <alignment horizontal="center" vertical="center"/>
      <protection locked="0"/>
    </xf>
    <xf numFmtId="10" fontId="15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64" fontId="15" fillId="0" borderId="4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16" fontId="7" fillId="0" borderId="31" xfId="0" applyNumberFormat="1" applyFont="1" applyBorder="1" applyAlignment="1">
      <alignment horizontal="center" vertical="center"/>
    </xf>
    <xf numFmtId="16" fontId="7" fillId="0" borderId="32" xfId="0" applyNumberFormat="1" applyFont="1" applyBorder="1" applyAlignment="1">
      <alignment horizontal="center" vertical="center"/>
    </xf>
    <xf numFmtId="16" fontId="7" fillId="0" borderId="41" xfId="0" applyNumberFormat="1" applyFont="1" applyBorder="1" applyAlignment="1">
      <alignment horizontal="center" vertical="center"/>
    </xf>
    <xf numFmtId="16" fontId="7" fillId="0" borderId="3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164" fontId="15" fillId="6" borderId="24" xfId="0" applyNumberFormat="1" applyFont="1" applyFill="1" applyBorder="1" applyAlignment="1">
      <alignment horizontal="center" vertical="center"/>
    </xf>
    <xf numFmtId="164" fontId="15" fillId="6" borderId="25" xfId="0" applyNumberFormat="1" applyFont="1" applyFill="1" applyBorder="1" applyAlignment="1">
      <alignment horizontal="center" vertical="center"/>
    </xf>
    <xf numFmtId="164" fontId="15" fillId="6" borderId="26" xfId="0" applyNumberFormat="1" applyFont="1" applyFill="1" applyBorder="1" applyAlignment="1">
      <alignment horizontal="center" vertical="center"/>
    </xf>
    <xf numFmtId="164" fontId="15" fillId="6" borderId="27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" fontId="7" fillId="0" borderId="2" xfId="0" applyNumberFormat="1" applyFont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16" fontId="7" fillId="0" borderId="34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164" fontId="15" fillId="6" borderId="35" xfId="0" applyNumberFormat="1" applyFont="1" applyFill="1" applyBorder="1" applyAlignment="1">
      <alignment horizontal="center" vertical="center"/>
    </xf>
    <xf numFmtId="16" fontId="7" fillId="0" borderId="31" xfId="0" applyNumberFormat="1" applyFont="1" applyFill="1" applyBorder="1" applyAlignment="1">
      <alignment horizontal="center" vertical="center"/>
    </xf>
    <xf numFmtId="16" fontId="7" fillId="0" borderId="32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15" xfId="0" applyFont="1" applyFill="1" applyBorder="1" applyAlignment="1">
      <alignment horizontal="center" vertical="center" textRotation="90" wrapText="1"/>
    </xf>
    <xf numFmtId="164" fontId="15" fillId="0" borderId="21" xfId="0" applyNumberFormat="1" applyFont="1" applyBorder="1" applyAlignment="1">
      <alignment horizontal="right" vertical="center"/>
    </xf>
    <xf numFmtId="164" fontId="15" fillId="0" borderId="52" xfId="0" applyNumberFormat="1" applyFont="1" applyBorder="1" applyAlignment="1">
      <alignment horizontal="right" vertical="center"/>
    </xf>
    <xf numFmtId="164" fontId="15" fillId="0" borderId="53" xfId="0" applyNumberFormat="1" applyFont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textRotation="90" wrapText="1"/>
    </xf>
    <xf numFmtId="0" fontId="7" fillId="5" borderId="54" xfId="0" applyFont="1" applyFill="1" applyBorder="1" applyAlignment="1">
      <alignment horizontal="center" vertical="center" textRotation="90" wrapText="1"/>
    </xf>
    <xf numFmtId="0" fontId="7" fillId="5" borderId="38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48" xfId="0" applyFont="1" applyFill="1" applyBorder="1" applyAlignment="1">
      <alignment horizontal="center" vertical="center" textRotation="90" wrapText="1"/>
    </xf>
    <xf numFmtId="0" fontId="7" fillId="5" borderId="39" xfId="0" applyFont="1" applyFill="1" applyBorder="1" applyAlignment="1">
      <alignment horizontal="center" vertical="center" textRotation="90" wrapText="1"/>
    </xf>
    <xf numFmtId="0" fontId="7" fillId="3" borderId="55" xfId="0" applyFont="1" applyFill="1" applyBorder="1" applyAlignment="1">
      <alignment horizontal="left" vertical="center"/>
    </xf>
    <xf numFmtId="0" fontId="7" fillId="5" borderId="56" xfId="0" applyFont="1" applyFill="1" applyBorder="1" applyAlignment="1">
      <alignment horizontal="center" vertical="center" textRotation="90" wrapText="1"/>
    </xf>
    <xf numFmtId="0" fontId="7" fillId="5" borderId="57" xfId="0" applyFont="1" applyFill="1" applyBorder="1" applyAlignment="1">
      <alignment horizontal="center" vertical="center" textRotation="90" wrapText="1"/>
    </xf>
    <xf numFmtId="16" fontId="15" fillId="0" borderId="38" xfId="0" applyNumberFormat="1" applyFont="1" applyBorder="1" applyAlignment="1">
      <alignment horizontal="center" vertical="center"/>
    </xf>
    <xf numFmtId="16" fontId="15" fillId="0" borderId="5" xfId="0" applyNumberFormat="1" applyFont="1" applyBorder="1" applyAlignment="1">
      <alignment horizontal="center" vertical="center"/>
    </xf>
    <xf numFmtId="16" fontId="15" fillId="0" borderId="2" xfId="0" applyNumberFormat="1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16" fontId="15" fillId="0" borderId="38" xfId="0" applyNumberFormat="1" applyFont="1" applyFill="1" applyBorder="1" applyAlignment="1">
      <alignment horizontal="center" vertical="center"/>
    </xf>
    <xf numFmtId="16" fontId="15" fillId="0" borderId="2" xfId="0" applyNumberFormat="1" applyFont="1" applyFill="1" applyBorder="1" applyAlignment="1">
      <alignment horizontal="center" vertical="center"/>
    </xf>
    <xf numFmtId="16" fontId="15" fillId="0" borderId="16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80" zoomScaleSheetLayoutView="80" workbookViewId="0" topLeftCell="A1">
      <selection activeCell="G7" sqref="G7:H9"/>
    </sheetView>
  </sheetViews>
  <sheetFormatPr defaultColWidth="9.140625" defaultRowHeight="15"/>
  <cols>
    <col min="1" max="1" width="15.00390625" style="0" customWidth="1"/>
    <col min="2" max="2" width="16.57421875" style="0" customWidth="1"/>
    <col min="3" max="3" width="9.7109375" style="0" customWidth="1"/>
    <col min="4" max="4" width="21.57421875" style="0" customWidth="1"/>
    <col min="5" max="5" width="10.140625" style="0" customWidth="1"/>
    <col min="6" max="6" width="21.00390625" style="0" customWidth="1"/>
    <col min="7" max="7" width="10.140625" style="0" customWidth="1"/>
    <col min="8" max="8" width="22.8515625" style="0" customWidth="1"/>
  </cols>
  <sheetData>
    <row r="1" spans="1:8" ht="25.5">
      <c r="A1" s="67" t="s">
        <v>15</v>
      </c>
      <c r="B1" s="68"/>
      <c r="C1" s="68"/>
      <c r="D1" s="68"/>
      <c r="E1" s="68"/>
      <c r="F1" s="68"/>
      <c r="G1" s="68"/>
      <c r="H1" s="69"/>
    </row>
    <row r="2" spans="1:8" ht="25.5">
      <c r="A2" s="70" t="s">
        <v>114</v>
      </c>
      <c r="B2" s="71"/>
      <c r="C2" s="71"/>
      <c r="D2" s="71"/>
      <c r="E2" s="71"/>
      <c r="F2" s="71"/>
      <c r="G2" s="71"/>
      <c r="H2" s="72"/>
    </row>
    <row r="3" spans="1:8" ht="26.25" thickBot="1">
      <c r="A3" s="73" t="s">
        <v>69</v>
      </c>
      <c r="B3" s="74"/>
      <c r="C3" s="74"/>
      <c r="D3" s="74"/>
      <c r="E3" s="74"/>
      <c r="F3" s="74"/>
      <c r="G3" s="74"/>
      <c r="H3" s="75"/>
    </row>
    <row r="4" spans="1:8" ht="27" customHeight="1" thickBot="1">
      <c r="A4" s="90" t="s">
        <v>70</v>
      </c>
      <c r="B4" s="91"/>
      <c r="C4" s="76" t="s">
        <v>71</v>
      </c>
      <c r="D4" s="77"/>
      <c r="E4" s="76" t="s">
        <v>72</v>
      </c>
      <c r="F4" s="77"/>
      <c r="G4" s="76" t="s">
        <v>73</v>
      </c>
      <c r="H4" s="77"/>
    </row>
    <row r="5" spans="1:8" ht="57" customHeight="1" thickBot="1">
      <c r="A5" s="29" t="s">
        <v>119</v>
      </c>
      <c r="B5" s="30"/>
      <c r="C5" s="92">
        <f>2a_Hardware!H120</f>
        <v>0</v>
      </c>
      <c r="D5" s="93"/>
      <c r="E5" s="92">
        <f>2a_Hardware!I120</f>
        <v>0</v>
      </c>
      <c r="F5" s="93"/>
      <c r="G5" s="92">
        <f>2a_Hardware!J120</f>
        <v>0</v>
      </c>
      <c r="H5" s="93"/>
    </row>
    <row r="6" spans="1:8" ht="55.5" customHeight="1" thickBot="1">
      <c r="A6" s="29" t="s">
        <v>115</v>
      </c>
      <c r="B6" s="30"/>
      <c r="C6" s="92">
        <f>2b_Software!H16</f>
        <v>0</v>
      </c>
      <c r="D6" s="93"/>
      <c r="E6" s="92">
        <f>2b_Software!I16</f>
        <v>0</v>
      </c>
      <c r="F6" s="93"/>
      <c r="G6" s="92">
        <f>2b_Software!J16</f>
        <v>0</v>
      </c>
      <c r="H6" s="93"/>
    </row>
    <row r="7" spans="1:8" ht="10.5" customHeight="1">
      <c r="A7" s="78" t="s">
        <v>74</v>
      </c>
      <c r="B7" s="79"/>
      <c r="C7" s="84">
        <f>C5+C6</f>
        <v>0</v>
      </c>
      <c r="D7" s="85"/>
      <c r="E7" s="84">
        <f aca="true" t="shared" si="0" ref="E7">E5+E6</f>
        <v>0</v>
      </c>
      <c r="F7" s="85"/>
      <c r="G7" s="84">
        <f aca="true" t="shared" si="1" ref="G7">G5+G6</f>
        <v>0</v>
      </c>
      <c r="H7" s="85"/>
    </row>
    <row r="8" spans="1:8" ht="9.75" customHeight="1">
      <c r="A8" s="80"/>
      <c r="B8" s="81"/>
      <c r="C8" s="86"/>
      <c r="D8" s="87"/>
      <c r="E8" s="86"/>
      <c r="F8" s="87"/>
      <c r="G8" s="86"/>
      <c r="H8" s="87"/>
    </row>
    <row r="9" spans="1:8" ht="26.25" customHeight="1" thickBot="1">
      <c r="A9" s="82"/>
      <c r="B9" s="83"/>
      <c r="C9" s="88"/>
      <c r="D9" s="89"/>
      <c r="E9" s="88"/>
      <c r="F9" s="89"/>
      <c r="G9" s="88"/>
      <c r="H9" s="89"/>
    </row>
  </sheetData>
  <mergeCells count="17">
    <mergeCell ref="A7:B9"/>
    <mergeCell ref="C7:D9"/>
    <mergeCell ref="E7:F9"/>
    <mergeCell ref="G7:H9"/>
    <mergeCell ref="A4:B4"/>
    <mergeCell ref="C5:D5"/>
    <mergeCell ref="E5:F5"/>
    <mergeCell ref="G5:H5"/>
    <mergeCell ref="C6:D6"/>
    <mergeCell ref="E6:F6"/>
    <mergeCell ref="G6:H6"/>
    <mergeCell ref="A1:H1"/>
    <mergeCell ref="A2:H2"/>
    <mergeCell ref="A3:H3"/>
    <mergeCell ref="C4:D4"/>
    <mergeCell ref="E4:F4"/>
    <mergeCell ref="G4:H4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view="pageBreakPreview" zoomScale="70" zoomScaleSheetLayoutView="70" workbookViewId="0" topLeftCell="A73">
      <selection activeCell="C29" sqref="C29"/>
    </sheetView>
  </sheetViews>
  <sheetFormatPr defaultColWidth="9.140625" defaultRowHeight="15"/>
  <cols>
    <col min="1" max="2" width="10.7109375" style="24" customWidth="1"/>
    <col min="3" max="3" width="120.7109375" style="7" customWidth="1"/>
    <col min="4" max="5" width="7.7109375" style="16" customWidth="1"/>
    <col min="6" max="6" width="15.7109375" style="5" customWidth="1"/>
    <col min="7" max="7" width="10.8515625" style="11" bestFit="1" customWidth="1"/>
    <col min="8" max="10" width="27.7109375" style="5" customWidth="1"/>
    <col min="11" max="11" width="40.28125" style="23" customWidth="1"/>
    <col min="12" max="12" width="15.7109375" style="5" customWidth="1"/>
    <col min="13" max="16384" width="9.140625" style="5" customWidth="1"/>
  </cols>
  <sheetData>
    <row r="1" spans="1:12" ht="35.1" customHeight="1">
      <c r="A1" s="172" t="s">
        <v>15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4"/>
    </row>
    <row r="2" spans="1:11" ht="35.1" customHeight="1" thickBot="1">
      <c r="A2" s="179" t="s">
        <v>116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s="12" customFormat="1" ht="24.95" customHeight="1">
      <c r="A3" s="171" t="s">
        <v>110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s="12" customFormat="1" ht="24.95" customHeight="1">
      <c r="A4" s="171" t="s">
        <v>109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s="12" customFormat="1" ht="24.95" customHeight="1">
      <c r="A5" s="171" t="s">
        <v>97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s="12" customFormat="1" ht="24.95" customHeight="1" thickBot="1">
      <c r="A6" s="171" t="s">
        <v>112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s="14" customFormat="1" ht="75" customHeight="1">
      <c r="A7" s="151" t="s">
        <v>4</v>
      </c>
      <c r="B7" s="153" t="s">
        <v>118</v>
      </c>
      <c r="C7" s="112" t="s">
        <v>16</v>
      </c>
      <c r="D7" s="155" t="s">
        <v>0</v>
      </c>
      <c r="E7" s="110" t="s">
        <v>6</v>
      </c>
      <c r="F7" s="157" t="s">
        <v>3</v>
      </c>
      <c r="G7" s="157" t="s">
        <v>8</v>
      </c>
      <c r="H7" s="110" t="s">
        <v>5</v>
      </c>
      <c r="I7" s="110" t="s">
        <v>72</v>
      </c>
      <c r="J7" s="159" t="s">
        <v>122</v>
      </c>
      <c r="K7" s="175" t="s">
        <v>113</v>
      </c>
    </row>
    <row r="8" spans="1:11" ht="15.75" customHeight="1" thickBot="1">
      <c r="A8" s="152"/>
      <c r="B8" s="154"/>
      <c r="C8" s="113"/>
      <c r="D8" s="156"/>
      <c r="E8" s="111"/>
      <c r="F8" s="158"/>
      <c r="G8" s="158"/>
      <c r="H8" s="111"/>
      <c r="I8" s="111"/>
      <c r="J8" s="160"/>
      <c r="K8" s="176"/>
    </row>
    <row r="9" spans="1:12" ht="30" customHeight="1" thickBot="1">
      <c r="A9" s="178">
        <v>1</v>
      </c>
      <c r="B9" s="177" t="s">
        <v>12</v>
      </c>
      <c r="C9" s="27" t="s">
        <v>9</v>
      </c>
      <c r="D9" s="170">
        <v>11</v>
      </c>
      <c r="E9" s="118" t="s">
        <v>7</v>
      </c>
      <c r="F9" s="182"/>
      <c r="G9" s="122">
        <v>0.21</v>
      </c>
      <c r="H9" s="123">
        <f>D9*F9</f>
        <v>0</v>
      </c>
      <c r="I9" s="123">
        <f>H9*0.21</f>
        <v>0</v>
      </c>
      <c r="J9" s="117">
        <f>ROUND(I9+H9,2)</f>
        <v>0</v>
      </c>
      <c r="K9" s="106"/>
      <c r="L9" s="6"/>
    </row>
    <row r="10" spans="1:12" ht="50.1" customHeight="1" thickBot="1">
      <c r="A10" s="139"/>
      <c r="B10" s="144"/>
      <c r="C10" s="52" t="s">
        <v>27</v>
      </c>
      <c r="D10" s="125"/>
      <c r="E10" s="119"/>
      <c r="F10" s="165"/>
      <c r="G10" s="99"/>
      <c r="H10" s="103"/>
      <c r="I10" s="103"/>
      <c r="J10" s="115"/>
      <c r="K10" s="106"/>
      <c r="L10" s="6"/>
    </row>
    <row r="11" spans="1:12" ht="24.95" customHeight="1" thickBot="1">
      <c r="A11" s="139"/>
      <c r="B11" s="144"/>
      <c r="C11" s="53" t="s">
        <v>28</v>
      </c>
      <c r="D11" s="125"/>
      <c r="E11" s="119"/>
      <c r="F11" s="165"/>
      <c r="G11" s="99"/>
      <c r="H11" s="103"/>
      <c r="I11" s="103"/>
      <c r="J11" s="115"/>
      <c r="K11" s="106"/>
      <c r="L11" s="6"/>
    </row>
    <row r="12" spans="1:12" ht="24.95" customHeight="1" thickBot="1">
      <c r="A12" s="139"/>
      <c r="B12" s="144"/>
      <c r="C12" s="53" t="s">
        <v>29</v>
      </c>
      <c r="D12" s="125"/>
      <c r="E12" s="119"/>
      <c r="F12" s="165"/>
      <c r="G12" s="99"/>
      <c r="H12" s="103"/>
      <c r="I12" s="103"/>
      <c r="J12" s="115"/>
      <c r="K12" s="106"/>
      <c r="L12" s="6"/>
    </row>
    <row r="13" spans="1:12" ht="24.95" customHeight="1" thickBot="1">
      <c r="A13" s="139"/>
      <c r="B13" s="144"/>
      <c r="C13" s="53" t="s">
        <v>30</v>
      </c>
      <c r="D13" s="125"/>
      <c r="E13" s="119"/>
      <c r="F13" s="165"/>
      <c r="G13" s="99"/>
      <c r="H13" s="103"/>
      <c r="I13" s="103"/>
      <c r="J13" s="115"/>
      <c r="K13" s="106"/>
      <c r="L13" s="6"/>
    </row>
    <row r="14" spans="1:12" ht="47.25" customHeight="1" thickBot="1">
      <c r="A14" s="139"/>
      <c r="B14" s="144"/>
      <c r="C14" s="53" t="s">
        <v>20</v>
      </c>
      <c r="D14" s="125"/>
      <c r="E14" s="119"/>
      <c r="F14" s="165"/>
      <c r="G14" s="99"/>
      <c r="H14" s="103"/>
      <c r="I14" s="103"/>
      <c r="J14" s="115"/>
      <c r="K14" s="106"/>
      <c r="L14" s="6"/>
    </row>
    <row r="15" spans="1:12" ht="24.95" customHeight="1" thickBot="1">
      <c r="A15" s="139"/>
      <c r="B15" s="144"/>
      <c r="C15" s="53" t="s">
        <v>21</v>
      </c>
      <c r="D15" s="125"/>
      <c r="E15" s="119"/>
      <c r="F15" s="165"/>
      <c r="G15" s="99"/>
      <c r="H15" s="103"/>
      <c r="I15" s="103"/>
      <c r="J15" s="115"/>
      <c r="K15" s="106"/>
      <c r="L15" s="6"/>
    </row>
    <row r="16" spans="1:12" ht="24.95" customHeight="1" thickBot="1">
      <c r="A16" s="139"/>
      <c r="B16" s="144"/>
      <c r="C16" s="53" t="s">
        <v>31</v>
      </c>
      <c r="D16" s="125"/>
      <c r="E16" s="119"/>
      <c r="F16" s="165"/>
      <c r="G16" s="99"/>
      <c r="H16" s="103"/>
      <c r="I16" s="103"/>
      <c r="J16" s="115"/>
      <c r="K16" s="106"/>
      <c r="L16" s="6"/>
    </row>
    <row r="17" spans="1:12" ht="50.1" customHeight="1" thickBot="1">
      <c r="A17" s="139"/>
      <c r="B17" s="144"/>
      <c r="C17" s="53" t="s">
        <v>32</v>
      </c>
      <c r="D17" s="125"/>
      <c r="E17" s="119"/>
      <c r="F17" s="165"/>
      <c r="G17" s="99"/>
      <c r="H17" s="103"/>
      <c r="I17" s="103"/>
      <c r="J17" s="115"/>
      <c r="K17" s="106"/>
      <c r="L17" s="6"/>
    </row>
    <row r="18" spans="1:12" ht="24.95" customHeight="1" thickBot="1">
      <c r="A18" s="140"/>
      <c r="B18" s="145"/>
      <c r="C18" s="53" t="s">
        <v>56</v>
      </c>
      <c r="D18" s="129"/>
      <c r="E18" s="132"/>
      <c r="F18" s="166"/>
      <c r="G18" s="100"/>
      <c r="H18" s="104"/>
      <c r="I18" s="104"/>
      <c r="J18" s="137"/>
      <c r="K18" s="106"/>
      <c r="L18" s="6"/>
    </row>
    <row r="19" spans="1:12" ht="63.75" customHeight="1" thickBot="1">
      <c r="A19" s="140"/>
      <c r="B19" s="145"/>
      <c r="C19" s="53" t="s">
        <v>123</v>
      </c>
      <c r="D19" s="129"/>
      <c r="E19" s="132"/>
      <c r="F19" s="166"/>
      <c r="G19" s="100"/>
      <c r="H19" s="104"/>
      <c r="I19" s="104"/>
      <c r="J19" s="137"/>
      <c r="K19" s="106"/>
      <c r="L19" s="6"/>
    </row>
    <row r="20" spans="1:12" ht="24.95" customHeight="1" thickBot="1">
      <c r="A20" s="140"/>
      <c r="B20" s="145"/>
      <c r="C20" s="54" t="s">
        <v>67</v>
      </c>
      <c r="D20" s="129"/>
      <c r="E20" s="132"/>
      <c r="F20" s="166"/>
      <c r="G20" s="100"/>
      <c r="H20" s="104"/>
      <c r="I20" s="104"/>
      <c r="J20" s="137"/>
      <c r="K20" s="106"/>
      <c r="L20" s="6"/>
    </row>
    <row r="21" spans="1:12" ht="30" customHeight="1" thickBot="1">
      <c r="A21" s="138">
        <v>2</v>
      </c>
      <c r="B21" s="183" t="s">
        <v>13</v>
      </c>
      <c r="C21" s="27" t="s">
        <v>10</v>
      </c>
      <c r="D21" s="124">
        <v>11</v>
      </c>
      <c r="E21" s="130" t="s">
        <v>7</v>
      </c>
      <c r="F21" s="164"/>
      <c r="G21" s="98">
        <v>0.21</v>
      </c>
      <c r="H21" s="102">
        <f>D21*F21</f>
        <v>0</v>
      </c>
      <c r="I21" s="102">
        <f aca="true" t="shared" si="0" ref="I21:I107">H21*0.21</f>
        <v>0</v>
      </c>
      <c r="J21" s="114">
        <f>ROUND(I21+H21,2)</f>
        <v>0</v>
      </c>
      <c r="K21" s="106"/>
      <c r="L21" s="6"/>
    </row>
    <row r="22" spans="1:12" ht="24.95" customHeight="1" thickBot="1">
      <c r="A22" s="139"/>
      <c r="B22" s="184"/>
      <c r="C22" s="52" t="s">
        <v>24</v>
      </c>
      <c r="D22" s="125"/>
      <c r="E22" s="119"/>
      <c r="F22" s="165"/>
      <c r="G22" s="99"/>
      <c r="H22" s="103"/>
      <c r="I22" s="103"/>
      <c r="J22" s="115"/>
      <c r="K22" s="106"/>
      <c r="L22" s="6"/>
    </row>
    <row r="23" spans="1:12" ht="24.95" customHeight="1" thickBot="1">
      <c r="A23" s="139"/>
      <c r="B23" s="184"/>
      <c r="C23" s="53" t="s">
        <v>25</v>
      </c>
      <c r="D23" s="125"/>
      <c r="E23" s="119"/>
      <c r="F23" s="165"/>
      <c r="G23" s="99"/>
      <c r="H23" s="103"/>
      <c r="I23" s="103"/>
      <c r="J23" s="115"/>
      <c r="K23" s="106"/>
      <c r="L23" s="6"/>
    </row>
    <row r="24" spans="1:12" ht="24.95" customHeight="1" thickBot="1">
      <c r="A24" s="139"/>
      <c r="B24" s="184"/>
      <c r="C24" s="53" t="s">
        <v>26</v>
      </c>
      <c r="D24" s="125"/>
      <c r="E24" s="119"/>
      <c r="F24" s="165"/>
      <c r="G24" s="99"/>
      <c r="H24" s="103"/>
      <c r="I24" s="103"/>
      <c r="J24" s="115"/>
      <c r="K24" s="106"/>
      <c r="L24" s="6"/>
    </row>
    <row r="25" spans="1:12" ht="24.95" customHeight="1" thickBot="1">
      <c r="A25" s="139"/>
      <c r="B25" s="184"/>
      <c r="C25" s="53" t="s">
        <v>59</v>
      </c>
      <c r="D25" s="125"/>
      <c r="E25" s="119"/>
      <c r="F25" s="165"/>
      <c r="G25" s="99"/>
      <c r="H25" s="103"/>
      <c r="I25" s="103"/>
      <c r="J25" s="115"/>
      <c r="K25" s="106"/>
      <c r="L25" s="6"/>
    </row>
    <row r="26" spans="1:12" ht="57.75" customHeight="1" thickBot="1">
      <c r="A26" s="139"/>
      <c r="B26" s="184"/>
      <c r="C26" s="53" t="s">
        <v>155</v>
      </c>
      <c r="D26" s="125"/>
      <c r="E26" s="119"/>
      <c r="F26" s="165"/>
      <c r="G26" s="99"/>
      <c r="H26" s="103"/>
      <c r="I26" s="103"/>
      <c r="J26" s="115"/>
      <c r="K26" s="106"/>
      <c r="L26" s="6"/>
    </row>
    <row r="27" spans="1:12" ht="30" customHeight="1" thickBot="1">
      <c r="A27" s="138">
        <v>3</v>
      </c>
      <c r="B27" s="143" t="s">
        <v>33</v>
      </c>
      <c r="C27" s="27" t="s">
        <v>34</v>
      </c>
      <c r="D27" s="124">
        <v>6</v>
      </c>
      <c r="E27" s="130" t="s">
        <v>7</v>
      </c>
      <c r="F27" s="94"/>
      <c r="G27" s="98">
        <v>0.21</v>
      </c>
      <c r="H27" s="102">
        <f>D27*F27</f>
        <v>0</v>
      </c>
      <c r="I27" s="102">
        <f aca="true" t="shared" si="1" ref="I27:I86">H27*0.21</f>
        <v>0</v>
      </c>
      <c r="J27" s="114">
        <f>ROUND(I27+H27,2)</f>
        <v>0</v>
      </c>
      <c r="K27" s="106"/>
      <c r="L27" s="6"/>
    </row>
    <row r="28" spans="1:12" ht="24.95" customHeight="1" thickBot="1">
      <c r="A28" s="139"/>
      <c r="B28" s="144"/>
      <c r="C28" s="52" t="s">
        <v>35</v>
      </c>
      <c r="D28" s="125"/>
      <c r="E28" s="119"/>
      <c r="F28" s="95"/>
      <c r="G28" s="99"/>
      <c r="H28" s="103"/>
      <c r="I28" s="103"/>
      <c r="J28" s="115"/>
      <c r="K28" s="106"/>
      <c r="L28" s="6"/>
    </row>
    <row r="29" spans="1:12" ht="24.95" customHeight="1" thickBot="1">
      <c r="A29" s="139"/>
      <c r="B29" s="144"/>
      <c r="C29" s="53" t="s">
        <v>36</v>
      </c>
      <c r="D29" s="125"/>
      <c r="E29" s="119"/>
      <c r="F29" s="95"/>
      <c r="G29" s="99"/>
      <c r="H29" s="103"/>
      <c r="I29" s="103"/>
      <c r="J29" s="115"/>
      <c r="K29" s="106"/>
      <c r="L29" s="6"/>
    </row>
    <row r="30" spans="1:12" ht="33.75" customHeight="1" thickBot="1">
      <c r="A30" s="139"/>
      <c r="B30" s="144"/>
      <c r="C30" s="53" t="s">
        <v>57</v>
      </c>
      <c r="D30" s="125"/>
      <c r="E30" s="119"/>
      <c r="F30" s="95"/>
      <c r="G30" s="99"/>
      <c r="H30" s="103"/>
      <c r="I30" s="103"/>
      <c r="J30" s="115"/>
      <c r="K30" s="106"/>
      <c r="L30" s="6"/>
    </row>
    <row r="31" spans="1:12" ht="24.95" customHeight="1" thickBot="1">
      <c r="A31" s="139"/>
      <c r="B31" s="144"/>
      <c r="C31" s="53" t="s">
        <v>58</v>
      </c>
      <c r="D31" s="125"/>
      <c r="E31" s="119"/>
      <c r="F31" s="95"/>
      <c r="G31" s="99"/>
      <c r="H31" s="103"/>
      <c r="I31" s="103"/>
      <c r="J31" s="115"/>
      <c r="K31" s="106"/>
      <c r="L31" s="6"/>
    </row>
    <row r="32" spans="1:12" ht="24.95" customHeight="1" thickBot="1">
      <c r="A32" s="139"/>
      <c r="B32" s="144"/>
      <c r="C32" s="53" t="s">
        <v>37</v>
      </c>
      <c r="D32" s="125"/>
      <c r="E32" s="119"/>
      <c r="F32" s="95"/>
      <c r="G32" s="99"/>
      <c r="H32" s="103"/>
      <c r="I32" s="103"/>
      <c r="J32" s="115"/>
      <c r="K32" s="106"/>
      <c r="L32" s="6"/>
    </row>
    <row r="33" spans="1:12" ht="24.95" customHeight="1" thickBot="1">
      <c r="A33" s="141"/>
      <c r="B33" s="146"/>
      <c r="C33" s="54" t="s">
        <v>55</v>
      </c>
      <c r="D33" s="142"/>
      <c r="E33" s="120"/>
      <c r="F33" s="97"/>
      <c r="G33" s="101"/>
      <c r="H33" s="105"/>
      <c r="I33" s="105"/>
      <c r="J33" s="116"/>
      <c r="K33" s="106"/>
      <c r="L33" s="6"/>
    </row>
    <row r="34" spans="1:12" ht="30" customHeight="1" thickBot="1">
      <c r="A34" s="138">
        <v>4</v>
      </c>
      <c r="B34" s="143" t="s">
        <v>38</v>
      </c>
      <c r="C34" s="27" t="s">
        <v>108</v>
      </c>
      <c r="D34" s="124">
        <v>12</v>
      </c>
      <c r="E34" s="130" t="s">
        <v>7</v>
      </c>
      <c r="F34" s="94"/>
      <c r="G34" s="98">
        <v>0.21</v>
      </c>
      <c r="H34" s="102">
        <f>D34*F34</f>
        <v>0</v>
      </c>
      <c r="I34" s="102">
        <f t="shared" si="1"/>
        <v>0</v>
      </c>
      <c r="J34" s="114">
        <f>ROUND(I34+H34,2)</f>
        <v>0</v>
      </c>
      <c r="K34" s="106"/>
      <c r="L34" s="6"/>
    </row>
    <row r="35" spans="1:12" ht="24.95" customHeight="1" thickBot="1">
      <c r="A35" s="139"/>
      <c r="B35" s="144"/>
      <c r="C35" s="55" t="s">
        <v>96</v>
      </c>
      <c r="D35" s="125"/>
      <c r="E35" s="119"/>
      <c r="F35" s="95"/>
      <c r="G35" s="99"/>
      <c r="H35" s="103"/>
      <c r="I35" s="103"/>
      <c r="J35" s="115"/>
      <c r="K35" s="106"/>
      <c r="L35" s="6"/>
    </row>
    <row r="36" spans="1:12" ht="24.95" customHeight="1" thickBot="1">
      <c r="A36" s="139"/>
      <c r="B36" s="144"/>
      <c r="C36" s="56" t="s">
        <v>99</v>
      </c>
      <c r="D36" s="125"/>
      <c r="E36" s="119"/>
      <c r="F36" s="95"/>
      <c r="G36" s="99"/>
      <c r="H36" s="103"/>
      <c r="I36" s="103"/>
      <c r="J36" s="115"/>
      <c r="K36" s="106"/>
      <c r="L36" s="6"/>
    </row>
    <row r="37" spans="1:12" ht="24.95" customHeight="1" thickBot="1">
      <c r="A37" s="139"/>
      <c r="B37" s="144"/>
      <c r="C37" s="56" t="s">
        <v>100</v>
      </c>
      <c r="D37" s="125"/>
      <c r="E37" s="119"/>
      <c r="F37" s="95"/>
      <c r="G37" s="99"/>
      <c r="H37" s="103"/>
      <c r="I37" s="103"/>
      <c r="J37" s="115"/>
      <c r="K37" s="106"/>
      <c r="L37" s="6"/>
    </row>
    <row r="38" spans="1:12" ht="49.5" customHeight="1" thickBot="1">
      <c r="A38" s="139"/>
      <c r="B38" s="144"/>
      <c r="C38" s="56" t="s">
        <v>101</v>
      </c>
      <c r="D38" s="125"/>
      <c r="E38" s="119"/>
      <c r="F38" s="95"/>
      <c r="G38" s="99"/>
      <c r="H38" s="103"/>
      <c r="I38" s="103"/>
      <c r="J38" s="115"/>
      <c r="K38" s="106"/>
      <c r="L38" s="6"/>
    </row>
    <row r="39" spans="1:12" ht="62.25" customHeight="1" thickBot="1">
      <c r="A39" s="139"/>
      <c r="B39" s="144"/>
      <c r="C39" s="56" t="s">
        <v>102</v>
      </c>
      <c r="D39" s="125"/>
      <c r="E39" s="119"/>
      <c r="F39" s="95"/>
      <c r="G39" s="99"/>
      <c r="H39" s="103"/>
      <c r="I39" s="103"/>
      <c r="J39" s="115"/>
      <c r="K39" s="106"/>
      <c r="L39" s="6"/>
    </row>
    <row r="40" spans="1:12" ht="49.5" customHeight="1" thickBot="1">
      <c r="A40" s="139"/>
      <c r="B40" s="144"/>
      <c r="C40" s="56" t="s">
        <v>103</v>
      </c>
      <c r="D40" s="125"/>
      <c r="E40" s="119"/>
      <c r="F40" s="95"/>
      <c r="G40" s="99"/>
      <c r="H40" s="103"/>
      <c r="I40" s="103"/>
      <c r="J40" s="115"/>
      <c r="K40" s="106"/>
      <c r="L40" s="6"/>
    </row>
    <row r="41" spans="1:12" ht="24.95" customHeight="1" thickBot="1">
      <c r="A41" s="139"/>
      <c r="B41" s="144"/>
      <c r="C41" s="56" t="s">
        <v>104</v>
      </c>
      <c r="D41" s="125"/>
      <c r="E41" s="119"/>
      <c r="F41" s="95"/>
      <c r="G41" s="99"/>
      <c r="H41" s="103"/>
      <c r="I41" s="103"/>
      <c r="J41" s="115"/>
      <c r="K41" s="106"/>
      <c r="L41" s="6"/>
    </row>
    <row r="42" spans="1:12" ht="24.95" customHeight="1" thickBot="1">
      <c r="A42" s="139"/>
      <c r="B42" s="144"/>
      <c r="C42" s="56" t="s">
        <v>105</v>
      </c>
      <c r="D42" s="125"/>
      <c r="E42" s="119"/>
      <c r="F42" s="95"/>
      <c r="G42" s="99"/>
      <c r="H42" s="103"/>
      <c r="I42" s="103"/>
      <c r="J42" s="115"/>
      <c r="K42" s="106"/>
      <c r="L42" s="6"/>
    </row>
    <row r="43" spans="1:12" ht="47.25" customHeight="1" thickBot="1">
      <c r="A43" s="139"/>
      <c r="B43" s="144"/>
      <c r="C43" s="57" t="s">
        <v>124</v>
      </c>
      <c r="D43" s="125"/>
      <c r="E43" s="119"/>
      <c r="F43" s="95"/>
      <c r="G43" s="99"/>
      <c r="H43" s="103"/>
      <c r="I43" s="103"/>
      <c r="J43" s="115"/>
      <c r="K43" s="106"/>
      <c r="L43" s="6"/>
    </row>
    <row r="44" spans="1:12" ht="24.95" customHeight="1" thickBot="1">
      <c r="A44" s="139"/>
      <c r="B44" s="144"/>
      <c r="C44" s="57" t="s">
        <v>106</v>
      </c>
      <c r="D44" s="125"/>
      <c r="E44" s="119"/>
      <c r="F44" s="95"/>
      <c r="G44" s="99"/>
      <c r="H44" s="103"/>
      <c r="I44" s="103"/>
      <c r="J44" s="115"/>
      <c r="K44" s="106"/>
      <c r="L44" s="6"/>
    </row>
    <row r="45" spans="1:12" ht="24.95" customHeight="1" thickBot="1">
      <c r="A45" s="139"/>
      <c r="B45" s="144"/>
      <c r="C45" s="57" t="s">
        <v>125</v>
      </c>
      <c r="D45" s="125"/>
      <c r="E45" s="119"/>
      <c r="F45" s="95"/>
      <c r="G45" s="99"/>
      <c r="H45" s="103"/>
      <c r="I45" s="103"/>
      <c r="J45" s="115"/>
      <c r="K45" s="106"/>
      <c r="L45" s="6"/>
    </row>
    <row r="46" spans="1:12" ht="24.95" customHeight="1" thickBot="1">
      <c r="A46" s="139"/>
      <c r="B46" s="144"/>
      <c r="C46" s="56" t="s">
        <v>98</v>
      </c>
      <c r="D46" s="125"/>
      <c r="E46" s="119"/>
      <c r="F46" s="95"/>
      <c r="G46" s="99"/>
      <c r="H46" s="103"/>
      <c r="I46" s="103"/>
      <c r="J46" s="115"/>
      <c r="K46" s="106"/>
      <c r="L46" s="6"/>
    </row>
    <row r="47" spans="1:12" ht="24.75" customHeight="1" thickBot="1">
      <c r="A47" s="139"/>
      <c r="B47" s="144"/>
      <c r="C47" s="58" t="s">
        <v>107</v>
      </c>
      <c r="D47" s="125"/>
      <c r="E47" s="119"/>
      <c r="F47" s="95"/>
      <c r="G47" s="99"/>
      <c r="H47" s="103"/>
      <c r="I47" s="103"/>
      <c r="J47" s="115"/>
      <c r="K47" s="106"/>
      <c r="L47" s="6"/>
    </row>
    <row r="48" spans="1:12" s="7" customFormat="1" ht="59.25" customHeight="1" thickBot="1">
      <c r="A48" s="139"/>
      <c r="B48" s="144"/>
      <c r="C48" s="59" t="s">
        <v>126</v>
      </c>
      <c r="D48" s="125"/>
      <c r="E48" s="119"/>
      <c r="F48" s="95"/>
      <c r="G48" s="99"/>
      <c r="H48" s="103"/>
      <c r="I48" s="103"/>
      <c r="J48" s="115"/>
      <c r="K48" s="106"/>
      <c r="L48" s="8"/>
    </row>
    <row r="49" spans="1:12" s="7" customFormat="1" ht="24.95" customHeight="1" thickBot="1">
      <c r="A49" s="139"/>
      <c r="B49" s="144"/>
      <c r="C49" s="59" t="s">
        <v>127</v>
      </c>
      <c r="D49" s="125"/>
      <c r="E49" s="119"/>
      <c r="F49" s="95"/>
      <c r="G49" s="99"/>
      <c r="H49" s="103"/>
      <c r="I49" s="103"/>
      <c r="J49" s="115"/>
      <c r="K49" s="106"/>
      <c r="L49" s="8"/>
    </row>
    <row r="50" spans="1:12" s="7" customFormat="1" ht="24.95" customHeight="1" thickBot="1">
      <c r="A50" s="139"/>
      <c r="B50" s="144"/>
      <c r="C50" s="59" t="s">
        <v>128</v>
      </c>
      <c r="D50" s="125"/>
      <c r="E50" s="119"/>
      <c r="F50" s="95"/>
      <c r="G50" s="99"/>
      <c r="H50" s="103"/>
      <c r="I50" s="103"/>
      <c r="J50" s="115"/>
      <c r="K50" s="106"/>
      <c r="L50" s="8"/>
    </row>
    <row r="51" spans="1:12" s="7" customFormat="1" ht="24.95" customHeight="1" thickBot="1">
      <c r="A51" s="139"/>
      <c r="B51" s="144"/>
      <c r="C51" s="59" t="s">
        <v>129</v>
      </c>
      <c r="D51" s="125"/>
      <c r="E51" s="119"/>
      <c r="F51" s="95"/>
      <c r="G51" s="99"/>
      <c r="H51" s="103"/>
      <c r="I51" s="103"/>
      <c r="J51" s="115"/>
      <c r="K51" s="106"/>
      <c r="L51" s="8"/>
    </row>
    <row r="52" spans="1:12" s="10" customFormat="1" ht="24.95" customHeight="1" thickBot="1">
      <c r="A52" s="140"/>
      <c r="B52" s="145"/>
      <c r="C52" s="59" t="s">
        <v>130</v>
      </c>
      <c r="D52" s="129"/>
      <c r="E52" s="132"/>
      <c r="F52" s="96"/>
      <c r="G52" s="100"/>
      <c r="H52" s="104"/>
      <c r="I52" s="104"/>
      <c r="J52" s="137"/>
      <c r="K52" s="106"/>
      <c r="L52" s="9"/>
    </row>
    <row r="53" spans="1:12" s="10" customFormat="1" ht="24.95" customHeight="1" thickBot="1">
      <c r="A53" s="140"/>
      <c r="B53" s="145"/>
      <c r="C53" s="59" t="s">
        <v>131</v>
      </c>
      <c r="D53" s="129"/>
      <c r="E53" s="132"/>
      <c r="F53" s="96"/>
      <c r="G53" s="100"/>
      <c r="H53" s="104"/>
      <c r="I53" s="104"/>
      <c r="J53" s="137"/>
      <c r="K53" s="106"/>
      <c r="L53" s="9"/>
    </row>
    <row r="54" spans="1:12" s="10" customFormat="1" ht="24.95" customHeight="1" thickBot="1">
      <c r="A54" s="140"/>
      <c r="B54" s="145"/>
      <c r="C54" s="59" t="s">
        <v>132</v>
      </c>
      <c r="D54" s="129"/>
      <c r="E54" s="132"/>
      <c r="F54" s="96"/>
      <c r="G54" s="100"/>
      <c r="H54" s="104"/>
      <c r="I54" s="104"/>
      <c r="J54" s="137"/>
      <c r="K54" s="106"/>
      <c r="L54" s="9"/>
    </row>
    <row r="55" spans="1:12" s="10" customFormat="1" ht="47.25" customHeight="1" thickBot="1">
      <c r="A55" s="140"/>
      <c r="B55" s="145"/>
      <c r="C55" s="59" t="s">
        <v>93</v>
      </c>
      <c r="D55" s="129"/>
      <c r="E55" s="132"/>
      <c r="F55" s="96"/>
      <c r="G55" s="100"/>
      <c r="H55" s="104"/>
      <c r="I55" s="104"/>
      <c r="J55" s="137"/>
      <c r="K55" s="106"/>
      <c r="L55" s="9"/>
    </row>
    <row r="56" spans="1:12" s="10" customFormat="1" ht="24.95" customHeight="1" thickBot="1">
      <c r="A56" s="140"/>
      <c r="B56" s="145"/>
      <c r="C56" s="59" t="s">
        <v>133</v>
      </c>
      <c r="D56" s="129"/>
      <c r="E56" s="132"/>
      <c r="F56" s="96"/>
      <c r="G56" s="100"/>
      <c r="H56" s="104"/>
      <c r="I56" s="104"/>
      <c r="J56" s="137"/>
      <c r="K56" s="106"/>
      <c r="L56" s="9"/>
    </row>
    <row r="57" spans="1:12" s="10" customFormat="1" ht="24.95" customHeight="1" thickBot="1">
      <c r="A57" s="140"/>
      <c r="B57" s="145"/>
      <c r="C57" s="59" t="s">
        <v>134</v>
      </c>
      <c r="D57" s="129"/>
      <c r="E57" s="132"/>
      <c r="F57" s="96"/>
      <c r="G57" s="100"/>
      <c r="H57" s="104"/>
      <c r="I57" s="104"/>
      <c r="J57" s="137"/>
      <c r="K57" s="106"/>
      <c r="L57" s="9"/>
    </row>
    <row r="58" spans="1:12" s="10" customFormat="1" ht="24.95" customHeight="1" thickBot="1">
      <c r="A58" s="140"/>
      <c r="B58" s="145"/>
      <c r="C58" s="59" t="s">
        <v>135</v>
      </c>
      <c r="D58" s="129"/>
      <c r="E58" s="132"/>
      <c r="F58" s="96"/>
      <c r="G58" s="100"/>
      <c r="H58" s="104"/>
      <c r="I58" s="104"/>
      <c r="J58" s="137"/>
      <c r="K58" s="106"/>
      <c r="L58" s="9"/>
    </row>
    <row r="59" spans="1:12" s="10" customFormat="1" ht="24.95" customHeight="1" thickBot="1">
      <c r="A59" s="140"/>
      <c r="B59" s="145"/>
      <c r="C59" s="59" t="s">
        <v>136</v>
      </c>
      <c r="D59" s="129"/>
      <c r="E59" s="132"/>
      <c r="F59" s="96"/>
      <c r="G59" s="100"/>
      <c r="H59" s="104"/>
      <c r="I59" s="104"/>
      <c r="J59" s="137"/>
      <c r="K59" s="106"/>
      <c r="L59" s="9"/>
    </row>
    <row r="60" spans="1:12" s="10" customFormat="1" ht="52.5" customHeight="1" thickBot="1">
      <c r="A60" s="140"/>
      <c r="B60" s="145"/>
      <c r="C60" s="59" t="s">
        <v>137</v>
      </c>
      <c r="D60" s="129"/>
      <c r="E60" s="132"/>
      <c r="F60" s="96"/>
      <c r="G60" s="100"/>
      <c r="H60" s="104"/>
      <c r="I60" s="104"/>
      <c r="J60" s="137"/>
      <c r="K60" s="106"/>
      <c r="L60" s="9"/>
    </row>
    <row r="61" spans="1:12" s="10" customFormat="1" ht="42.75" customHeight="1" thickBot="1">
      <c r="A61" s="140"/>
      <c r="B61" s="145"/>
      <c r="C61" s="59" t="s">
        <v>138</v>
      </c>
      <c r="D61" s="129"/>
      <c r="E61" s="132"/>
      <c r="F61" s="96"/>
      <c r="G61" s="100"/>
      <c r="H61" s="104"/>
      <c r="I61" s="104"/>
      <c r="J61" s="137"/>
      <c r="K61" s="106"/>
      <c r="L61" s="9"/>
    </row>
    <row r="62" spans="1:12" s="10" customFormat="1" ht="24.95" customHeight="1" thickBot="1">
      <c r="A62" s="140"/>
      <c r="B62" s="145"/>
      <c r="C62" s="59" t="s">
        <v>139</v>
      </c>
      <c r="D62" s="129"/>
      <c r="E62" s="132"/>
      <c r="F62" s="96"/>
      <c r="G62" s="100"/>
      <c r="H62" s="104"/>
      <c r="I62" s="104"/>
      <c r="J62" s="137"/>
      <c r="K62" s="106"/>
      <c r="L62" s="9"/>
    </row>
    <row r="63" spans="1:12" s="10" customFormat="1" ht="24.95" customHeight="1" thickBot="1">
      <c r="A63" s="140"/>
      <c r="B63" s="145"/>
      <c r="C63" s="59" t="s">
        <v>140</v>
      </c>
      <c r="D63" s="129"/>
      <c r="E63" s="132"/>
      <c r="F63" s="96"/>
      <c r="G63" s="100"/>
      <c r="H63" s="104"/>
      <c r="I63" s="104"/>
      <c r="J63" s="137"/>
      <c r="K63" s="106"/>
      <c r="L63" s="9"/>
    </row>
    <row r="64" spans="1:12" s="10" customFormat="1" ht="24.95" customHeight="1" thickBot="1">
      <c r="A64" s="140"/>
      <c r="B64" s="145"/>
      <c r="C64" s="59" t="s">
        <v>141</v>
      </c>
      <c r="D64" s="129"/>
      <c r="E64" s="132"/>
      <c r="F64" s="96"/>
      <c r="G64" s="100"/>
      <c r="H64" s="104"/>
      <c r="I64" s="104"/>
      <c r="J64" s="137"/>
      <c r="K64" s="106"/>
      <c r="L64" s="9"/>
    </row>
    <row r="65" spans="1:12" s="10" customFormat="1" ht="70.5" customHeight="1" thickBot="1">
      <c r="A65" s="140"/>
      <c r="B65" s="145"/>
      <c r="C65" s="59" t="s">
        <v>142</v>
      </c>
      <c r="D65" s="129"/>
      <c r="E65" s="132"/>
      <c r="F65" s="96"/>
      <c r="G65" s="100"/>
      <c r="H65" s="104"/>
      <c r="I65" s="104"/>
      <c r="J65" s="137"/>
      <c r="K65" s="106"/>
      <c r="L65" s="9"/>
    </row>
    <row r="66" spans="1:12" s="10" customFormat="1" ht="48" customHeight="1" thickBot="1">
      <c r="A66" s="140"/>
      <c r="B66" s="145"/>
      <c r="C66" s="59" t="s">
        <v>143</v>
      </c>
      <c r="D66" s="129"/>
      <c r="E66" s="132"/>
      <c r="F66" s="96"/>
      <c r="G66" s="100"/>
      <c r="H66" s="104"/>
      <c r="I66" s="104"/>
      <c r="J66" s="137"/>
      <c r="K66" s="106"/>
      <c r="L66" s="9"/>
    </row>
    <row r="67" spans="1:12" s="10" customFormat="1" ht="24.95" customHeight="1" thickBot="1">
      <c r="A67" s="140"/>
      <c r="B67" s="145"/>
      <c r="C67" s="59" t="s">
        <v>144</v>
      </c>
      <c r="D67" s="129"/>
      <c r="E67" s="132"/>
      <c r="F67" s="96"/>
      <c r="G67" s="100"/>
      <c r="H67" s="104"/>
      <c r="I67" s="104"/>
      <c r="J67" s="137"/>
      <c r="K67" s="106"/>
      <c r="L67" s="9"/>
    </row>
    <row r="68" spans="1:12" s="10" customFormat="1" ht="24.95" customHeight="1" thickBot="1">
      <c r="A68" s="140"/>
      <c r="B68" s="145"/>
      <c r="C68" s="59" t="s">
        <v>145</v>
      </c>
      <c r="D68" s="129"/>
      <c r="E68" s="132"/>
      <c r="F68" s="96"/>
      <c r="G68" s="100"/>
      <c r="H68" s="104"/>
      <c r="I68" s="104"/>
      <c r="J68" s="137"/>
      <c r="K68" s="106"/>
      <c r="L68" s="9"/>
    </row>
    <row r="69" spans="1:12" s="10" customFormat="1" ht="24.95" customHeight="1" thickBot="1">
      <c r="A69" s="141"/>
      <c r="B69" s="146"/>
      <c r="C69" s="66" t="s">
        <v>146</v>
      </c>
      <c r="D69" s="142"/>
      <c r="E69" s="120"/>
      <c r="F69" s="97"/>
      <c r="G69" s="101"/>
      <c r="H69" s="105"/>
      <c r="I69" s="105"/>
      <c r="J69" s="116"/>
      <c r="K69" s="106"/>
      <c r="L69" s="9"/>
    </row>
    <row r="70" spans="1:12" ht="30" customHeight="1" thickBot="1">
      <c r="A70" s="138">
        <v>5</v>
      </c>
      <c r="B70" s="143" t="s">
        <v>39</v>
      </c>
      <c r="C70" s="27" t="s">
        <v>40</v>
      </c>
      <c r="D70" s="124">
        <v>2</v>
      </c>
      <c r="E70" s="130" t="s">
        <v>7</v>
      </c>
      <c r="F70" s="94"/>
      <c r="G70" s="98">
        <v>0.21</v>
      </c>
      <c r="H70" s="102">
        <f>D70*F70</f>
        <v>0</v>
      </c>
      <c r="I70" s="102">
        <f t="shared" si="1"/>
        <v>0</v>
      </c>
      <c r="J70" s="114">
        <f>ROUND(I70+H70,2)</f>
        <v>0</v>
      </c>
      <c r="K70" s="106"/>
      <c r="L70" s="6"/>
    </row>
    <row r="71" spans="1:12" ht="24.95" customHeight="1" thickBot="1">
      <c r="A71" s="139"/>
      <c r="B71" s="144"/>
      <c r="C71" s="52" t="s">
        <v>148</v>
      </c>
      <c r="D71" s="125"/>
      <c r="E71" s="119"/>
      <c r="F71" s="95"/>
      <c r="G71" s="99"/>
      <c r="H71" s="103"/>
      <c r="I71" s="103"/>
      <c r="J71" s="115"/>
      <c r="K71" s="106"/>
      <c r="L71" s="6"/>
    </row>
    <row r="72" spans="1:12" ht="24.95" customHeight="1" thickBot="1">
      <c r="A72" s="139"/>
      <c r="B72" s="144"/>
      <c r="C72" s="53" t="s">
        <v>82</v>
      </c>
      <c r="D72" s="125"/>
      <c r="E72" s="119"/>
      <c r="F72" s="95"/>
      <c r="G72" s="99"/>
      <c r="H72" s="103"/>
      <c r="I72" s="103"/>
      <c r="J72" s="115"/>
      <c r="K72" s="106"/>
      <c r="L72" s="6"/>
    </row>
    <row r="73" spans="1:12" ht="24.95" customHeight="1" thickBot="1">
      <c r="A73" s="139"/>
      <c r="B73" s="144"/>
      <c r="C73" s="53" t="s">
        <v>41</v>
      </c>
      <c r="D73" s="125"/>
      <c r="E73" s="119"/>
      <c r="F73" s="95"/>
      <c r="G73" s="99"/>
      <c r="H73" s="103"/>
      <c r="I73" s="103"/>
      <c r="J73" s="115"/>
      <c r="K73" s="106"/>
      <c r="L73" s="6"/>
    </row>
    <row r="74" spans="1:12" ht="24.95" customHeight="1" thickBot="1">
      <c r="A74" s="141"/>
      <c r="B74" s="146"/>
      <c r="C74" s="54" t="s">
        <v>55</v>
      </c>
      <c r="D74" s="142"/>
      <c r="E74" s="120"/>
      <c r="F74" s="97"/>
      <c r="G74" s="101"/>
      <c r="H74" s="105"/>
      <c r="I74" s="105"/>
      <c r="J74" s="116"/>
      <c r="K74" s="106"/>
      <c r="L74" s="6"/>
    </row>
    <row r="75" spans="1:12" ht="30" customHeight="1" thickBot="1">
      <c r="A75" s="138">
        <v>6</v>
      </c>
      <c r="B75" s="143" t="s">
        <v>76</v>
      </c>
      <c r="C75" s="27" t="s">
        <v>77</v>
      </c>
      <c r="D75" s="124">
        <v>1</v>
      </c>
      <c r="E75" s="130" t="s">
        <v>7</v>
      </c>
      <c r="F75" s="94"/>
      <c r="G75" s="98">
        <v>0.21</v>
      </c>
      <c r="H75" s="102">
        <f>D75*F75</f>
        <v>0</v>
      </c>
      <c r="I75" s="102">
        <f aca="true" t="shared" si="2" ref="I75">H75*0.21</f>
        <v>0</v>
      </c>
      <c r="J75" s="114">
        <f>ROUND(I75+H75,2)</f>
        <v>0</v>
      </c>
      <c r="K75" s="106"/>
      <c r="L75" s="6"/>
    </row>
    <row r="76" spans="1:12" ht="44.25" customHeight="1" thickBot="1">
      <c r="A76" s="139"/>
      <c r="B76" s="144"/>
      <c r="C76" s="52" t="s">
        <v>147</v>
      </c>
      <c r="D76" s="125"/>
      <c r="E76" s="119"/>
      <c r="F76" s="95"/>
      <c r="G76" s="99"/>
      <c r="H76" s="103"/>
      <c r="I76" s="103"/>
      <c r="J76" s="115"/>
      <c r="K76" s="106"/>
      <c r="L76" s="6"/>
    </row>
    <row r="77" spans="1:12" ht="24.95" customHeight="1" thickBot="1">
      <c r="A77" s="139"/>
      <c r="B77" s="144"/>
      <c r="C77" s="53" t="s">
        <v>81</v>
      </c>
      <c r="D77" s="125"/>
      <c r="E77" s="119"/>
      <c r="F77" s="95"/>
      <c r="G77" s="99"/>
      <c r="H77" s="103"/>
      <c r="I77" s="103"/>
      <c r="J77" s="115"/>
      <c r="K77" s="106"/>
      <c r="L77" s="6"/>
    </row>
    <row r="78" spans="1:12" ht="24.95" customHeight="1" thickBot="1">
      <c r="A78" s="139"/>
      <c r="B78" s="144"/>
      <c r="C78" s="53" t="s">
        <v>90</v>
      </c>
      <c r="D78" s="125"/>
      <c r="E78" s="119"/>
      <c r="F78" s="95"/>
      <c r="G78" s="99"/>
      <c r="H78" s="103"/>
      <c r="I78" s="103"/>
      <c r="J78" s="115"/>
      <c r="K78" s="106"/>
      <c r="L78" s="6"/>
    </row>
    <row r="79" spans="1:12" ht="24.95" customHeight="1" thickBot="1">
      <c r="A79" s="139"/>
      <c r="B79" s="144"/>
      <c r="C79" s="53" t="s">
        <v>89</v>
      </c>
      <c r="D79" s="125"/>
      <c r="E79" s="119"/>
      <c r="F79" s="95"/>
      <c r="G79" s="99"/>
      <c r="H79" s="103"/>
      <c r="I79" s="103"/>
      <c r="J79" s="115"/>
      <c r="K79" s="106"/>
      <c r="L79" s="6"/>
    </row>
    <row r="80" spans="1:12" ht="24.95" customHeight="1" thickBot="1">
      <c r="A80" s="139"/>
      <c r="B80" s="144"/>
      <c r="C80" s="53" t="s">
        <v>75</v>
      </c>
      <c r="D80" s="125"/>
      <c r="E80" s="119"/>
      <c r="F80" s="95"/>
      <c r="G80" s="99"/>
      <c r="H80" s="103"/>
      <c r="I80" s="103"/>
      <c r="J80" s="115"/>
      <c r="K80" s="106"/>
      <c r="L80" s="6"/>
    </row>
    <row r="81" spans="1:12" ht="24.95" customHeight="1" thickBot="1">
      <c r="A81" s="139"/>
      <c r="B81" s="144"/>
      <c r="C81" s="53" t="s">
        <v>91</v>
      </c>
      <c r="D81" s="125"/>
      <c r="E81" s="119"/>
      <c r="F81" s="95"/>
      <c r="G81" s="99"/>
      <c r="H81" s="103"/>
      <c r="I81" s="103"/>
      <c r="J81" s="115"/>
      <c r="K81" s="106"/>
      <c r="L81" s="6"/>
    </row>
    <row r="82" spans="1:12" ht="24.95" customHeight="1" thickBot="1">
      <c r="A82" s="139"/>
      <c r="B82" s="144"/>
      <c r="C82" s="53" t="s">
        <v>41</v>
      </c>
      <c r="D82" s="125"/>
      <c r="E82" s="119"/>
      <c r="F82" s="95"/>
      <c r="G82" s="99"/>
      <c r="H82" s="103"/>
      <c r="I82" s="103"/>
      <c r="J82" s="115"/>
      <c r="K82" s="106"/>
      <c r="L82" s="6"/>
    </row>
    <row r="83" spans="1:12" ht="24.95" customHeight="1" thickBot="1">
      <c r="A83" s="140"/>
      <c r="B83" s="145"/>
      <c r="C83" s="53" t="s">
        <v>78</v>
      </c>
      <c r="D83" s="129"/>
      <c r="E83" s="132"/>
      <c r="F83" s="96"/>
      <c r="G83" s="100"/>
      <c r="H83" s="104"/>
      <c r="I83" s="104"/>
      <c r="J83" s="137"/>
      <c r="K83" s="106"/>
      <c r="L83" s="6"/>
    </row>
    <row r="84" spans="1:12" ht="24.95" customHeight="1" thickBot="1">
      <c r="A84" s="140"/>
      <c r="B84" s="145"/>
      <c r="C84" s="53" t="s">
        <v>86</v>
      </c>
      <c r="D84" s="129"/>
      <c r="E84" s="132"/>
      <c r="F84" s="96"/>
      <c r="G84" s="100"/>
      <c r="H84" s="104"/>
      <c r="I84" s="104"/>
      <c r="J84" s="137"/>
      <c r="K84" s="106"/>
      <c r="L84" s="6"/>
    </row>
    <row r="85" spans="1:12" ht="24.95" customHeight="1" thickBot="1">
      <c r="A85" s="141"/>
      <c r="B85" s="146"/>
      <c r="C85" s="54" t="s">
        <v>55</v>
      </c>
      <c r="D85" s="142"/>
      <c r="E85" s="120"/>
      <c r="F85" s="97"/>
      <c r="G85" s="101"/>
      <c r="H85" s="105"/>
      <c r="I85" s="105"/>
      <c r="J85" s="116"/>
      <c r="K85" s="106"/>
      <c r="L85" s="6"/>
    </row>
    <row r="86" spans="1:12" ht="30" customHeight="1" thickBot="1">
      <c r="A86" s="138">
        <v>7</v>
      </c>
      <c r="B86" s="143" t="s">
        <v>42</v>
      </c>
      <c r="C86" s="27" t="s">
        <v>43</v>
      </c>
      <c r="D86" s="124">
        <v>2</v>
      </c>
      <c r="E86" s="130" t="s">
        <v>7</v>
      </c>
      <c r="F86" s="94"/>
      <c r="G86" s="98">
        <v>0.21</v>
      </c>
      <c r="H86" s="102">
        <f>D86*F86</f>
        <v>0</v>
      </c>
      <c r="I86" s="102">
        <f t="shared" si="1"/>
        <v>0</v>
      </c>
      <c r="J86" s="114">
        <f>ROUND(I86+H86,2)</f>
        <v>0</v>
      </c>
      <c r="K86" s="106"/>
      <c r="L86" s="6"/>
    </row>
    <row r="87" spans="1:12" ht="47.25" customHeight="1" thickBot="1">
      <c r="A87" s="139"/>
      <c r="B87" s="144"/>
      <c r="C87" s="60" t="s">
        <v>92</v>
      </c>
      <c r="D87" s="125"/>
      <c r="E87" s="119"/>
      <c r="F87" s="95"/>
      <c r="G87" s="99"/>
      <c r="H87" s="103"/>
      <c r="I87" s="103"/>
      <c r="J87" s="115"/>
      <c r="K87" s="106"/>
      <c r="L87" s="6"/>
    </row>
    <row r="88" spans="1:12" ht="24.95" customHeight="1" thickBot="1">
      <c r="A88" s="139"/>
      <c r="B88" s="144"/>
      <c r="C88" s="61" t="s">
        <v>80</v>
      </c>
      <c r="D88" s="125"/>
      <c r="E88" s="119"/>
      <c r="F88" s="95"/>
      <c r="G88" s="99"/>
      <c r="H88" s="103"/>
      <c r="I88" s="103"/>
      <c r="J88" s="115"/>
      <c r="K88" s="106"/>
      <c r="L88" s="6"/>
    </row>
    <row r="89" spans="1:12" ht="24.95" customHeight="1" thickBot="1">
      <c r="A89" s="140"/>
      <c r="B89" s="145"/>
      <c r="C89" s="53" t="s">
        <v>83</v>
      </c>
      <c r="D89" s="129"/>
      <c r="E89" s="132"/>
      <c r="F89" s="96"/>
      <c r="G89" s="100"/>
      <c r="H89" s="104"/>
      <c r="I89" s="104"/>
      <c r="J89" s="137"/>
      <c r="K89" s="106"/>
      <c r="L89" s="6"/>
    </row>
    <row r="90" spans="1:12" ht="24.95" customHeight="1" thickBot="1">
      <c r="A90" s="140"/>
      <c r="B90" s="145"/>
      <c r="C90" s="53" t="s">
        <v>84</v>
      </c>
      <c r="D90" s="129"/>
      <c r="E90" s="132"/>
      <c r="F90" s="96"/>
      <c r="G90" s="100"/>
      <c r="H90" s="104"/>
      <c r="I90" s="104"/>
      <c r="J90" s="137"/>
      <c r="K90" s="106"/>
      <c r="L90" s="6"/>
    </row>
    <row r="91" spans="1:12" ht="24.95" customHeight="1" thickBot="1">
      <c r="A91" s="140"/>
      <c r="B91" s="145"/>
      <c r="C91" s="53" t="s">
        <v>85</v>
      </c>
      <c r="D91" s="129"/>
      <c r="E91" s="132"/>
      <c r="F91" s="96"/>
      <c r="G91" s="100"/>
      <c r="H91" s="104"/>
      <c r="I91" s="104"/>
      <c r="J91" s="137"/>
      <c r="K91" s="106"/>
      <c r="L91" s="6"/>
    </row>
    <row r="92" spans="1:12" ht="24.95" customHeight="1" thickBot="1">
      <c r="A92" s="140"/>
      <c r="B92" s="145"/>
      <c r="C92" s="53" t="s">
        <v>87</v>
      </c>
      <c r="D92" s="129"/>
      <c r="E92" s="132"/>
      <c r="F92" s="96"/>
      <c r="G92" s="100"/>
      <c r="H92" s="104"/>
      <c r="I92" s="104"/>
      <c r="J92" s="137"/>
      <c r="K92" s="106"/>
      <c r="L92" s="6"/>
    </row>
    <row r="93" spans="1:12" ht="24.95" customHeight="1" thickBot="1">
      <c r="A93" s="141"/>
      <c r="B93" s="146"/>
      <c r="C93" s="54" t="s">
        <v>88</v>
      </c>
      <c r="D93" s="142"/>
      <c r="E93" s="120"/>
      <c r="F93" s="97"/>
      <c r="G93" s="101"/>
      <c r="H93" s="105"/>
      <c r="I93" s="105"/>
      <c r="J93" s="116"/>
      <c r="K93" s="106"/>
      <c r="L93" s="6"/>
    </row>
    <row r="94" spans="1:12" ht="30" customHeight="1" thickBot="1">
      <c r="A94" s="148">
        <v>8</v>
      </c>
      <c r="B94" s="127" t="s">
        <v>153</v>
      </c>
      <c r="C94" s="27" t="s">
        <v>152</v>
      </c>
      <c r="D94" s="170">
        <v>1</v>
      </c>
      <c r="E94" s="118" t="s">
        <v>7</v>
      </c>
      <c r="F94" s="121"/>
      <c r="G94" s="122">
        <v>0.21</v>
      </c>
      <c r="H94" s="123">
        <f>D94*F94</f>
        <v>0</v>
      </c>
      <c r="I94" s="123">
        <f>H94*0.21</f>
        <v>0</v>
      </c>
      <c r="J94" s="117">
        <f>ROUND(H94+I94,2)</f>
        <v>0</v>
      </c>
      <c r="K94" s="106"/>
      <c r="L94" s="6"/>
    </row>
    <row r="95" spans="1:12" ht="24.95" customHeight="1" thickBot="1">
      <c r="A95" s="148"/>
      <c r="B95" s="127"/>
      <c r="C95" s="52" t="s">
        <v>51</v>
      </c>
      <c r="D95" s="125"/>
      <c r="E95" s="119"/>
      <c r="F95" s="95"/>
      <c r="G95" s="99"/>
      <c r="H95" s="103"/>
      <c r="I95" s="103"/>
      <c r="J95" s="115"/>
      <c r="K95" s="106"/>
      <c r="L95" s="6"/>
    </row>
    <row r="96" spans="1:12" ht="24.95" customHeight="1" thickBot="1">
      <c r="A96" s="148"/>
      <c r="B96" s="127"/>
      <c r="C96" s="53" t="s">
        <v>154</v>
      </c>
      <c r="D96" s="125"/>
      <c r="E96" s="119"/>
      <c r="F96" s="95"/>
      <c r="G96" s="99"/>
      <c r="H96" s="103"/>
      <c r="I96" s="103"/>
      <c r="J96" s="115"/>
      <c r="K96" s="106"/>
      <c r="L96" s="6"/>
    </row>
    <row r="97" spans="1:12" ht="24.95" customHeight="1" thickBot="1">
      <c r="A97" s="148"/>
      <c r="B97" s="127"/>
      <c r="C97" s="53" t="s">
        <v>52</v>
      </c>
      <c r="D97" s="125"/>
      <c r="E97" s="119"/>
      <c r="F97" s="95"/>
      <c r="G97" s="99"/>
      <c r="H97" s="103"/>
      <c r="I97" s="103"/>
      <c r="J97" s="115"/>
      <c r="K97" s="106"/>
      <c r="L97" s="6"/>
    </row>
    <row r="98" spans="1:12" ht="24.95" customHeight="1" thickBot="1">
      <c r="A98" s="148"/>
      <c r="B98" s="127"/>
      <c r="C98" s="53" t="s">
        <v>53</v>
      </c>
      <c r="D98" s="125"/>
      <c r="E98" s="119"/>
      <c r="F98" s="95"/>
      <c r="G98" s="99"/>
      <c r="H98" s="103"/>
      <c r="I98" s="103"/>
      <c r="J98" s="115"/>
      <c r="K98" s="106"/>
      <c r="L98" s="6"/>
    </row>
    <row r="99" spans="1:12" ht="24.95" customHeight="1" thickBot="1">
      <c r="A99" s="168"/>
      <c r="B99" s="169"/>
      <c r="C99" s="54" t="s">
        <v>54</v>
      </c>
      <c r="D99" s="142"/>
      <c r="E99" s="120"/>
      <c r="F99" s="97"/>
      <c r="G99" s="101"/>
      <c r="H99" s="105"/>
      <c r="I99" s="105"/>
      <c r="J99" s="116"/>
      <c r="K99" s="106"/>
      <c r="L99" s="6"/>
    </row>
    <row r="100" spans="1:12" ht="30" customHeight="1" thickBot="1">
      <c r="A100" s="147">
        <v>9</v>
      </c>
      <c r="B100" s="126" t="s">
        <v>44</v>
      </c>
      <c r="C100" s="27" t="s">
        <v>45</v>
      </c>
      <c r="D100" s="124">
        <v>1</v>
      </c>
      <c r="E100" s="130" t="s">
        <v>7</v>
      </c>
      <c r="F100" s="94"/>
      <c r="G100" s="98">
        <v>0.21</v>
      </c>
      <c r="H100" s="102">
        <f>D100*F100</f>
        <v>0</v>
      </c>
      <c r="I100" s="102">
        <f>H100*0.21</f>
        <v>0</v>
      </c>
      <c r="J100" s="114">
        <f>ROUND(H100+I100,2)</f>
        <v>0</v>
      </c>
      <c r="K100" s="106"/>
      <c r="L100" s="6"/>
    </row>
    <row r="101" spans="1:12" ht="24.95" customHeight="1" thickBot="1">
      <c r="A101" s="148"/>
      <c r="B101" s="127"/>
      <c r="C101" s="52" t="s">
        <v>46</v>
      </c>
      <c r="D101" s="128"/>
      <c r="E101" s="131"/>
      <c r="F101" s="133"/>
      <c r="G101" s="134"/>
      <c r="H101" s="135"/>
      <c r="I101" s="135"/>
      <c r="J101" s="136"/>
      <c r="K101" s="106"/>
      <c r="L101" s="6"/>
    </row>
    <row r="102" spans="1:12" ht="24.95" customHeight="1" thickBot="1">
      <c r="A102" s="148"/>
      <c r="B102" s="127"/>
      <c r="C102" s="53" t="s">
        <v>47</v>
      </c>
      <c r="D102" s="128"/>
      <c r="E102" s="131"/>
      <c r="F102" s="133"/>
      <c r="G102" s="134"/>
      <c r="H102" s="135"/>
      <c r="I102" s="135"/>
      <c r="J102" s="136"/>
      <c r="K102" s="106"/>
      <c r="L102" s="6"/>
    </row>
    <row r="103" spans="1:12" ht="24.95" customHeight="1" thickBot="1">
      <c r="A103" s="148"/>
      <c r="B103" s="127"/>
      <c r="C103" s="53" t="s">
        <v>48</v>
      </c>
      <c r="D103" s="128"/>
      <c r="E103" s="131"/>
      <c r="F103" s="133"/>
      <c r="G103" s="134"/>
      <c r="H103" s="135"/>
      <c r="I103" s="135"/>
      <c r="J103" s="136"/>
      <c r="K103" s="106"/>
      <c r="L103" s="6"/>
    </row>
    <row r="104" spans="1:12" ht="24.95" customHeight="1" thickBot="1">
      <c r="A104" s="148"/>
      <c r="B104" s="127"/>
      <c r="C104" s="53" t="s">
        <v>49</v>
      </c>
      <c r="D104" s="128"/>
      <c r="E104" s="131"/>
      <c r="F104" s="133"/>
      <c r="G104" s="134"/>
      <c r="H104" s="135"/>
      <c r="I104" s="135"/>
      <c r="J104" s="136"/>
      <c r="K104" s="106"/>
      <c r="L104" s="6"/>
    </row>
    <row r="105" spans="1:12" ht="24.95" customHeight="1" thickBot="1">
      <c r="A105" s="148"/>
      <c r="B105" s="127"/>
      <c r="C105" s="53" t="s">
        <v>66</v>
      </c>
      <c r="D105" s="128"/>
      <c r="E105" s="131"/>
      <c r="F105" s="133"/>
      <c r="G105" s="134"/>
      <c r="H105" s="135"/>
      <c r="I105" s="135"/>
      <c r="J105" s="136"/>
      <c r="K105" s="106"/>
      <c r="L105" s="6"/>
    </row>
    <row r="106" spans="1:12" ht="24.95" customHeight="1" thickBot="1">
      <c r="A106" s="148"/>
      <c r="B106" s="127"/>
      <c r="C106" s="53" t="s">
        <v>50</v>
      </c>
      <c r="D106" s="129"/>
      <c r="E106" s="132"/>
      <c r="F106" s="96"/>
      <c r="G106" s="100"/>
      <c r="H106" s="104"/>
      <c r="I106" s="104"/>
      <c r="J106" s="137"/>
      <c r="K106" s="106"/>
      <c r="L106" s="6"/>
    </row>
    <row r="107" spans="1:12" ht="30" customHeight="1" thickBot="1">
      <c r="A107" s="138">
        <v>10</v>
      </c>
      <c r="B107" s="143" t="s">
        <v>14</v>
      </c>
      <c r="C107" s="27" t="s">
        <v>11</v>
      </c>
      <c r="D107" s="124">
        <v>10</v>
      </c>
      <c r="E107" s="130" t="s">
        <v>7</v>
      </c>
      <c r="F107" s="164"/>
      <c r="G107" s="98">
        <v>0.21</v>
      </c>
      <c r="H107" s="102">
        <f>D107*F107</f>
        <v>0</v>
      </c>
      <c r="I107" s="102">
        <f t="shared" si="0"/>
        <v>0</v>
      </c>
      <c r="J107" s="114">
        <f>ROUND(I107+H107,2)</f>
        <v>0</v>
      </c>
      <c r="K107" s="107"/>
      <c r="L107" s="6"/>
    </row>
    <row r="108" spans="1:12" ht="24.95" customHeight="1">
      <c r="A108" s="139"/>
      <c r="B108" s="144"/>
      <c r="C108" s="53" t="s">
        <v>79</v>
      </c>
      <c r="D108" s="125"/>
      <c r="E108" s="119"/>
      <c r="F108" s="165"/>
      <c r="G108" s="99"/>
      <c r="H108" s="103"/>
      <c r="I108" s="103"/>
      <c r="J108" s="115"/>
      <c r="K108" s="108"/>
      <c r="L108" s="6"/>
    </row>
    <row r="109" spans="1:12" ht="48.75" customHeight="1">
      <c r="A109" s="139"/>
      <c r="B109" s="144"/>
      <c r="C109" s="53" t="s">
        <v>17</v>
      </c>
      <c r="D109" s="125"/>
      <c r="E109" s="119"/>
      <c r="F109" s="165"/>
      <c r="G109" s="99"/>
      <c r="H109" s="103"/>
      <c r="I109" s="103"/>
      <c r="J109" s="115"/>
      <c r="K109" s="108"/>
      <c r="L109" s="6"/>
    </row>
    <row r="110" spans="1:12" ht="24.95" customHeight="1">
      <c r="A110" s="139"/>
      <c r="B110" s="144"/>
      <c r="C110" s="53" t="s">
        <v>18</v>
      </c>
      <c r="D110" s="125"/>
      <c r="E110" s="119"/>
      <c r="F110" s="165"/>
      <c r="G110" s="99"/>
      <c r="H110" s="103"/>
      <c r="I110" s="103"/>
      <c r="J110" s="115"/>
      <c r="K110" s="108"/>
      <c r="L110" s="6"/>
    </row>
    <row r="111" spans="1:12" ht="24.95" customHeight="1">
      <c r="A111" s="139"/>
      <c r="B111" s="144"/>
      <c r="C111" s="53" t="s">
        <v>19</v>
      </c>
      <c r="D111" s="125"/>
      <c r="E111" s="119"/>
      <c r="F111" s="165"/>
      <c r="G111" s="99"/>
      <c r="H111" s="103"/>
      <c r="I111" s="103"/>
      <c r="J111" s="115"/>
      <c r="K111" s="108"/>
      <c r="L111" s="6"/>
    </row>
    <row r="112" spans="1:12" ht="52.5" customHeight="1">
      <c r="A112" s="139"/>
      <c r="B112" s="144"/>
      <c r="C112" s="53" t="s">
        <v>20</v>
      </c>
      <c r="D112" s="125"/>
      <c r="E112" s="119"/>
      <c r="F112" s="165"/>
      <c r="G112" s="99"/>
      <c r="H112" s="103"/>
      <c r="I112" s="103"/>
      <c r="J112" s="115"/>
      <c r="K112" s="108"/>
      <c r="L112" s="6"/>
    </row>
    <row r="113" spans="1:12" ht="24.95" customHeight="1">
      <c r="A113" s="139"/>
      <c r="B113" s="144"/>
      <c r="C113" s="53" t="s">
        <v>21</v>
      </c>
      <c r="D113" s="125"/>
      <c r="E113" s="119"/>
      <c r="F113" s="165"/>
      <c r="G113" s="99"/>
      <c r="H113" s="103"/>
      <c r="I113" s="103"/>
      <c r="J113" s="115"/>
      <c r="K113" s="108"/>
      <c r="L113" s="6"/>
    </row>
    <row r="114" spans="1:12" ht="24.95" customHeight="1">
      <c r="A114" s="139"/>
      <c r="B114" s="144"/>
      <c r="C114" s="53" t="s">
        <v>22</v>
      </c>
      <c r="D114" s="125"/>
      <c r="E114" s="119"/>
      <c r="F114" s="165"/>
      <c r="G114" s="99"/>
      <c r="H114" s="103"/>
      <c r="I114" s="103"/>
      <c r="J114" s="115"/>
      <c r="K114" s="108"/>
      <c r="L114" s="6"/>
    </row>
    <row r="115" spans="1:12" ht="24.95" customHeight="1">
      <c r="A115" s="140"/>
      <c r="B115" s="145"/>
      <c r="C115" s="53" t="s">
        <v>23</v>
      </c>
      <c r="D115" s="129"/>
      <c r="E115" s="132"/>
      <c r="F115" s="166"/>
      <c r="G115" s="100"/>
      <c r="H115" s="104"/>
      <c r="I115" s="104"/>
      <c r="J115" s="137"/>
      <c r="K115" s="108"/>
      <c r="L115" s="6"/>
    </row>
    <row r="116" spans="1:12" ht="24.95" customHeight="1" thickBot="1">
      <c r="A116" s="141"/>
      <c r="B116" s="146"/>
      <c r="C116" s="54" t="s">
        <v>111</v>
      </c>
      <c r="D116" s="142"/>
      <c r="E116" s="120"/>
      <c r="F116" s="167"/>
      <c r="G116" s="101"/>
      <c r="H116" s="105"/>
      <c r="I116" s="105"/>
      <c r="J116" s="116"/>
      <c r="K116" s="109"/>
      <c r="L116" s="6"/>
    </row>
    <row r="117" spans="1:11" s="14" customFormat="1" ht="35.1" customHeight="1" thickBot="1">
      <c r="A117" s="161" t="s">
        <v>1</v>
      </c>
      <c r="B117" s="162"/>
      <c r="C117" s="162"/>
      <c r="D117" s="162"/>
      <c r="E117" s="162"/>
      <c r="F117" s="162"/>
      <c r="G117" s="163"/>
      <c r="H117" s="19">
        <f>SUM(H9:H116)</f>
        <v>0</v>
      </c>
      <c r="I117" s="20">
        <f>SUM(I9:I116)</f>
        <v>0</v>
      </c>
      <c r="J117" s="13">
        <f>SUM(J9:J116)</f>
        <v>0</v>
      </c>
      <c r="K117" s="22"/>
    </row>
    <row r="118" spans="8:11" ht="28.5" customHeight="1" thickBot="1">
      <c r="H118" s="21"/>
      <c r="I118" s="21"/>
      <c r="J118" s="32"/>
      <c r="K118" s="31"/>
    </row>
    <row r="119" spans="1:11" s="17" customFormat="1" ht="30" customHeight="1" thickBot="1">
      <c r="A119" s="24"/>
      <c r="B119" s="24"/>
      <c r="C119" s="28"/>
      <c r="G119" s="18"/>
      <c r="H119" s="25" t="s">
        <v>2</v>
      </c>
      <c r="I119" s="26" t="s">
        <v>121</v>
      </c>
      <c r="J119" s="35" t="s">
        <v>120</v>
      </c>
      <c r="K119" s="33"/>
    </row>
    <row r="120" spans="1:11" s="14" customFormat="1" ht="35.1" customHeight="1" thickBot="1">
      <c r="A120" s="149" t="s">
        <v>1</v>
      </c>
      <c r="B120" s="150"/>
      <c r="C120" s="150"/>
      <c r="D120" s="150"/>
      <c r="E120" s="150"/>
      <c r="F120" s="150"/>
      <c r="G120" s="150"/>
      <c r="H120" s="36">
        <f>SUM(H117)</f>
        <v>0</v>
      </c>
      <c r="I120" s="15">
        <f>SUM(I117)</f>
        <v>0</v>
      </c>
      <c r="J120" s="37">
        <f>J117</f>
        <v>0</v>
      </c>
      <c r="K120" s="34"/>
    </row>
    <row r="122" ht="15">
      <c r="J122" s="6"/>
    </row>
    <row r="123" ht="15">
      <c r="C123" s="10"/>
    </row>
    <row r="124" ht="15">
      <c r="J124" s="6"/>
    </row>
  </sheetData>
  <mergeCells count="119">
    <mergeCell ref="I21:I26"/>
    <mergeCell ref="J21:J26"/>
    <mergeCell ref="J9:J20"/>
    <mergeCell ref="I9:I20"/>
    <mergeCell ref="H9:H20"/>
    <mergeCell ref="G9:G20"/>
    <mergeCell ref="F9:F20"/>
    <mergeCell ref="E9:E20"/>
    <mergeCell ref="B21:B26"/>
    <mergeCell ref="E21:E26"/>
    <mergeCell ref="F21:F26"/>
    <mergeCell ref="G21:G26"/>
    <mergeCell ref="H21:H26"/>
    <mergeCell ref="A3:K3"/>
    <mergeCell ref="A4:K4"/>
    <mergeCell ref="A5:K5"/>
    <mergeCell ref="A6:K6"/>
    <mergeCell ref="A1:K1"/>
    <mergeCell ref="K7:K8"/>
    <mergeCell ref="D9:D20"/>
    <mergeCell ref="B9:B20"/>
    <mergeCell ref="A9:A20"/>
    <mergeCell ref="A2:K2"/>
    <mergeCell ref="A70:A74"/>
    <mergeCell ref="B70:B74"/>
    <mergeCell ref="D70:D74"/>
    <mergeCell ref="A94:A99"/>
    <mergeCell ref="B94:B99"/>
    <mergeCell ref="D94:D99"/>
    <mergeCell ref="B75:B85"/>
    <mergeCell ref="D75:D85"/>
    <mergeCell ref="A75:A85"/>
    <mergeCell ref="B86:B93"/>
    <mergeCell ref="D86:D93"/>
    <mergeCell ref="A120:G120"/>
    <mergeCell ref="A7:A8"/>
    <mergeCell ref="B7:B8"/>
    <mergeCell ref="D7:D8"/>
    <mergeCell ref="G7:G8"/>
    <mergeCell ref="F7:F8"/>
    <mergeCell ref="H7:H8"/>
    <mergeCell ref="J7:J8"/>
    <mergeCell ref="E7:E8"/>
    <mergeCell ref="A117:G117"/>
    <mergeCell ref="J107:J116"/>
    <mergeCell ref="I107:I116"/>
    <mergeCell ref="H107:H116"/>
    <mergeCell ref="G107:G116"/>
    <mergeCell ref="F107:F116"/>
    <mergeCell ref="I86:I93"/>
    <mergeCell ref="J86:J93"/>
    <mergeCell ref="E70:E74"/>
    <mergeCell ref="F70:F74"/>
    <mergeCell ref="G70:G74"/>
    <mergeCell ref="H70:H74"/>
    <mergeCell ref="I70:I74"/>
    <mergeCell ref="J75:J85"/>
    <mergeCell ref="E75:E85"/>
    <mergeCell ref="E107:E116"/>
    <mergeCell ref="D107:D116"/>
    <mergeCell ref="B107:B116"/>
    <mergeCell ref="A107:A116"/>
    <mergeCell ref="A21:A26"/>
    <mergeCell ref="J27:J33"/>
    <mergeCell ref="A34:A69"/>
    <mergeCell ref="B34:B69"/>
    <mergeCell ref="D34:D69"/>
    <mergeCell ref="E34:E69"/>
    <mergeCell ref="F34:F69"/>
    <mergeCell ref="G34:G69"/>
    <mergeCell ref="H34:H69"/>
    <mergeCell ref="I34:I69"/>
    <mergeCell ref="J34:J69"/>
    <mergeCell ref="E27:E33"/>
    <mergeCell ref="F27:F33"/>
    <mergeCell ref="G27:G33"/>
    <mergeCell ref="H27:H33"/>
    <mergeCell ref="I27:I33"/>
    <mergeCell ref="A27:A33"/>
    <mergeCell ref="B27:B33"/>
    <mergeCell ref="D27:D33"/>
    <mergeCell ref="A100:A106"/>
    <mergeCell ref="B100:B106"/>
    <mergeCell ref="D100:D106"/>
    <mergeCell ref="E100:E106"/>
    <mergeCell ref="F100:F106"/>
    <mergeCell ref="G100:G106"/>
    <mergeCell ref="H100:H106"/>
    <mergeCell ref="I100:I106"/>
    <mergeCell ref="J100:J106"/>
    <mergeCell ref="A86:A93"/>
    <mergeCell ref="E86:E93"/>
    <mergeCell ref="F86:F93"/>
    <mergeCell ref="G86:G93"/>
    <mergeCell ref="H86:H93"/>
    <mergeCell ref="F75:F85"/>
    <mergeCell ref="G75:G85"/>
    <mergeCell ref="H75:H85"/>
    <mergeCell ref="I75:I85"/>
    <mergeCell ref="K94:K99"/>
    <mergeCell ref="K100:K106"/>
    <mergeCell ref="K107:K116"/>
    <mergeCell ref="I7:I8"/>
    <mergeCell ref="C7:C8"/>
    <mergeCell ref="K9:K20"/>
    <mergeCell ref="K21:K26"/>
    <mergeCell ref="K27:K33"/>
    <mergeCell ref="K34:K69"/>
    <mergeCell ref="K70:K74"/>
    <mergeCell ref="K75:K85"/>
    <mergeCell ref="K86:K93"/>
    <mergeCell ref="J70:J74"/>
    <mergeCell ref="J94:J99"/>
    <mergeCell ref="E94:E99"/>
    <mergeCell ref="F94:F99"/>
    <mergeCell ref="G94:G99"/>
    <mergeCell ref="H94:H99"/>
    <mergeCell ref="I94:I99"/>
    <mergeCell ref="D21:D26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perSize="9" scale="46" r:id="rId1"/>
  <rowBreaks count="3" manualBreakCount="3">
    <brk id="33" max="16383" man="1"/>
    <brk id="69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70" zoomScaleSheetLayoutView="70" workbookViewId="0" topLeftCell="A1">
      <selection activeCell="C8" sqref="C8"/>
    </sheetView>
  </sheetViews>
  <sheetFormatPr defaultColWidth="9.140625" defaultRowHeight="15"/>
  <cols>
    <col min="1" max="2" width="10.7109375" style="1" customWidth="1"/>
    <col min="3" max="3" width="120.7109375" style="1" customWidth="1"/>
    <col min="4" max="5" width="7.7109375" style="1" customWidth="1"/>
    <col min="6" max="6" width="15.7109375" style="1" customWidth="1"/>
    <col min="7" max="7" width="11.28125" style="49" bestFit="1" customWidth="1"/>
    <col min="8" max="10" width="27.7109375" style="1" customWidth="1"/>
    <col min="11" max="16384" width="9.140625" style="50" customWidth="1"/>
  </cols>
  <sheetData>
    <row r="1" spans="1:12" s="1" customFormat="1" ht="35.1" customHeight="1">
      <c r="A1" s="172" t="s">
        <v>60</v>
      </c>
      <c r="B1" s="173"/>
      <c r="C1" s="173"/>
      <c r="D1" s="173"/>
      <c r="E1" s="173"/>
      <c r="F1" s="173"/>
      <c r="G1" s="173"/>
      <c r="H1" s="173"/>
      <c r="I1" s="173"/>
      <c r="J1" s="174"/>
      <c r="K1" s="3"/>
      <c r="L1" s="3"/>
    </row>
    <row r="2" spans="1:10" s="1" customFormat="1" ht="35.1" customHeight="1" thickBot="1">
      <c r="A2" s="179" t="s">
        <v>117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1" s="12" customFormat="1" ht="24.95" customHeight="1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0" s="14" customFormat="1" ht="75" customHeight="1">
      <c r="A4" s="198" t="s">
        <v>4</v>
      </c>
      <c r="B4" s="200" t="s">
        <v>118</v>
      </c>
      <c r="C4" s="185" t="s">
        <v>61</v>
      </c>
      <c r="D4" s="202" t="s">
        <v>0</v>
      </c>
      <c r="E4" s="187" t="s">
        <v>6</v>
      </c>
      <c r="F4" s="187" t="s">
        <v>3</v>
      </c>
      <c r="G4" s="187" t="s">
        <v>8</v>
      </c>
      <c r="H4" s="187" t="s">
        <v>5</v>
      </c>
      <c r="I4" s="187" t="s">
        <v>72</v>
      </c>
      <c r="J4" s="205" t="s">
        <v>122</v>
      </c>
    </row>
    <row r="5" spans="1:10" s="14" customFormat="1" ht="21" thickBot="1">
      <c r="A5" s="199"/>
      <c r="B5" s="201"/>
      <c r="C5" s="186"/>
      <c r="D5" s="203"/>
      <c r="E5" s="188"/>
      <c r="F5" s="188"/>
      <c r="G5" s="188"/>
      <c r="H5" s="188"/>
      <c r="I5" s="216"/>
      <c r="J5" s="206"/>
    </row>
    <row r="6" spans="1:12" s="1" customFormat="1" ht="30" customHeight="1" thickBot="1">
      <c r="A6" s="195">
        <v>1</v>
      </c>
      <c r="B6" s="207" t="s">
        <v>62</v>
      </c>
      <c r="C6" s="64" t="s">
        <v>150</v>
      </c>
      <c r="D6" s="210">
        <v>21</v>
      </c>
      <c r="E6" s="192" t="s">
        <v>7</v>
      </c>
      <c r="F6" s="164"/>
      <c r="G6" s="98">
        <v>0.21</v>
      </c>
      <c r="H6" s="102">
        <f>D6*F6</f>
        <v>0</v>
      </c>
      <c r="I6" s="102">
        <f>H6*0.21</f>
        <v>0</v>
      </c>
      <c r="J6" s="189">
        <f>I6+H6</f>
        <v>0</v>
      </c>
      <c r="L6" s="38"/>
    </row>
    <row r="7" spans="1:12" s="1" customFormat="1" ht="24.95" customHeight="1">
      <c r="A7" s="196"/>
      <c r="B7" s="208"/>
      <c r="C7" s="62" t="s">
        <v>149</v>
      </c>
      <c r="D7" s="211"/>
      <c r="E7" s="193"/>
      <c r="F7" s="165"/>
      <c r="G7" s="99"/>
      <c r="H7" s="103"/>
      <c r="I7" s="103"/>
      <c r="J7" s="190"/>
      <c r="L7" s="38"/>
    </row>
    <row r="8" spans="1:12" s="1" customFormat="1" ht="24.95" customHeight="1" thickBot="1">
      <c r="A8" s="197"/>
      <c r="B8" s="209"/>
      <c r="C8" s="63" t="s">
        <v>63</v>
      </c>
      <c r="D8" s="212"/>
      <c r="E8" s="194"/>
      <c r="F8" s="167"/>
      <c r="G8" s="101"/>
      <c r="H8" s="105"/>
      <c r="I8" s="105"/>
      <c r="J8" s="191"/>
      <c r="L8" s="38"/>
    </row>
    <row r="9" spans="1:12" s="1" customFormat="1" ht="30" customHeight="1" thickBot="1">
      <c r="A9" s="195">
        <v>2</v>
      </c>
      <c r="B9" s="213" t="s">
        <v>64</v>
      </c>
      <c r="C9" s="64" t="s">
        <v>65</v>
      </c>
      <c r="D9" s="210">
        <v>21</v>
      </c>
      <c r="E9" s="192" t="s">
        <v>7</v>
      </c>
      <c r="F9" s="164"/>
      <c r="G9" s="98">
        <v>0.21</v>
      </c>
      <c r="H9" s="102">
        <f aca="true" t="shared" si="0" ref="H9:H11">D9*F9</f>
        <v>0</v>
      </c>
      <c r="I9" s="102">
        <f aca="true" t="shared" si="1" ref="I9">H9*0.21</f>
        <v>0</v>
      </c>
      <c r="J9" s="189">
        <f aca="true" t="shared" si="2" ref="J9">I9+H9</f>
        <v>0</v>
      </c>
      <c r="L9" s="38"/>
    </row>
    <row r="10" spans="1:12" s="1" customFormat="1" ht="24.95" customHeight="1" thickBot="1">
      <c r="A10" s="197"/>
      <c r="B10" s="214"/>
      <c r="C10" s="63" t="s">
        <v>68</v>
      </c>
      <c r="D10" s="212"/>
      <c r="E10" s="194"/>
      <c r="F10" s="167"/>
      <c r="G10" s="101"/>
      <c r="H10" s="105"/>
      <c r="I10" s="105"/>
      <c r="J10" s="191"/>
      <c r="L10" s="38"/>
    </row>
    <row r="11" spans="1:12" s="1" customFormat="1" ht="30" customHeight="1" thickBot="1">
      <c r="A11" s="195">
        <v>3</v>
      </c>
      <c r="B11" s="213" t="s">
        <v>94</v>
      </c>
      <c r="C11" s="64" t="s">
        <v>151</v>
      </c>
      <c r="D11" s="210">
        <v>1</v>
      </c>
      <c r="E11" s="192" t="s">
        <v>7</v>
      </c>
      <c r="F11" s="164"/>
      <c r="G11" s="98">
        <v>0.21</v>
      </c>
      <c r="H11" s="102">
        <f t="shared" si="0"/>
        <v>0</v>
      </c>
      <c r="I11" s="102">
        <f aca="true" t="shared" si="3" ref="I11">H11*0.21</f>
        <v>0</v>
      </c>
      <c r="J11" s="189">
        <f>I11+H11</f>
        <v>0</v>
      </c>
      <c r="L11" s="38"/>
    </row>
    <row r="12" spans="1:12" s="1" customFormat="1" ht="24.95" customHeight="1" thickBot="1">
      <c r="A12" s="197"/>
      <c r="B12" s="215"/>
      <c r="C12" s="2" t="s">
        <v>95</v>
      </c>
      <c r="D12" s="194"/>
      <c r="E12" s="194"/>
      <c r="F12" s="167"/>
      <c r="G12" s="101"/>
      <c r="H12" s="105"/>
      <c r="I12" s="105"/>
      <c r="J12" s="191"/>
      <c r="L12" s="38"/>
    </row>
    <row r="13" spans="1:10" s="14" customFormat="1" ht="30" customHeight="1" thickBot="1">
      <c r="A13" s="161" t="s">
        <v>1</v>
      </c>
      <c r="B13" s="162"/>
      <c r="C13" s="162"/>
      <c r="D13" s="162"/>
      <c r="E13" s="162"/>
      <c r="F13" s="162"/>
      <c r="G13" s="163"/>
      <c r="H13" s="19">
        <f>SUM(H6:H11)</f>
        <v>0</v>
      </c>
      <c r="I13" s="20">
        <f>SUM(I6:I11)</f>
        <v>0</v>
      </c>
      <c r="J13" s="65">
        <f>SUM(J6:J11)</f>
        <v>0</v>
      </c>
    </row>
    <row r="14" spans="1:10" s="1" customFormat="1" ht="15.75" thickBot="1">
      <c r="A14" s="39"/>
      <c r="B14" s="40"/>
      <c r="C14" s="40"/>
      <c r="D14" s="40"/>
      <c r="E14" s="40"/>
      <c r="F14" s="40"/>
      <c r="G14" s="41"/>
      <c r="H14" s="42"/>
      <c r="I14" s="42"/>
      <c r="J14" s="43"/>
    </row>
    <row r="15" spans="1:10" s="24" customFormat="1" ht="35.1" customHeight="1" thickBot="1">
      <c r="A15" s="44"/>
      <c r="B15" s="45"/>
      <c r="C15" s="45"/>
      <c r="D15" s="45"/>
      <c r="E15" s="45"/>
      <c r="F15" s="45"/>
      <c r="G15" s="46"/>
      <c r="H15" s="47" t="s">
        <v>2</v>
      </c>
      <c r="I15" s="47" t="s">
        <v>121</v>
      </c>
      <c r="J15" s="48" t="s">
        <v>120</v>
      </c>
    </row>
    <row r="16" spans="1:10" s="24" customFormat="1" ht="35.1" customHeight="1" thickBot="1">
      <c r="A16" s="149" t="s">
        <v>1</v>
      </c>
      <c r="B16" s="150"/>
      <c r="C16" s="150"/>
      <c r="D16" s="150"/>
      <c r="E16" s="150"/>
      <c r="F16" s="150"/>
      <c r="G16" s="204"/>
      <c r="H16" s="15">
        <f>SUM(H13)</f>
        <v>0</v>
      </c>
      <c r="I16" s="15">
        <f>SUM(I13)</f>
        <v>0</v>
      </c>
      <c r="J16" s="37">
        <f>J13</f>
        <v>0</v>
      </c>
    </row>
    <row r="18" ht="15">
      <c r="J18" s="38"/>
    </row>
    <row r="19" ht="15">
      <c r="C19" s="51"/>
    </row>
    <row r="20" ht="15">
      <c r="J20" s="38"/>
    </row>
  </sheetData>
  <mergeCells count="42">
    <mergeCell ref="A1:J1"/>
    <mergeCell ref="G11:G12"/>
    <mergeCell ref="H11:H12"/>
    <mergeCell ref="I11:I12"/>
    <mergeCell ref="J11:J12"/>
    <mergeCell ref="H4:H5"/>
    <mergeCell ref="G6:G8"/>
    <mergeCell ref="A11:A12"/>
    <mergeCell ref="B11:B12"/>
    <mergeCell ref="D11:D12"/>
    <mergeCell ref="E11:E12"/>
    <mergeCell ref="F11:F12"/>
    <mergeCell ref="J9:J10"/>
    <mergeCell ref="A2:J2"/>
    <mergeCell ref="A3:K3"/>
    <mergeCell ref="I4:I5"/>
    <mergeCell ref="A13:G13"/>
    <mergeCell ref="A16:G16"/>
    <mergeCell ref="F6:F8"/>
    <mergeCell ref="J4:J5"/>
    <mergeCell ref="H6:H8"/>
    <mergeCell ref="I6:I8"/>
    <mergeCell ref="B6:B8"/>
    <mergeCell ref="D6:D8"/>
    <mergeCell ref="A9:A10"/>
    <mergeCell ref="B9:B10"/>
    <mergeCell ref="D9:D10"/>
    <mergeCell ref="E9:E10"/>
    <mergeCell ref="F9:F10"/>
    <mergeCell ref="G9:G10"/>
    <mergeCell ref="H9:H10"/>
    <mergeCell ref="I9:I10"/>
    <mergeCell ref="C4:C5"/>
    <mergeCell ref="G4:G5"/>
    <mergeCell ref="J6:J8"/>
    <mergeCell ref="E6:E8"/>
    <mergeCell ref="A6:A8"/>
    <mergeCell ref="A4:A5"/>
    <mergeCell ref="B4:B5"/>
    <mergeCell ref="D4:D5"/>
    <mergeCell ref="E4:E5"/>
    <mergeCell ref="F4:F5"/>
  </mergeCells>
  <printOptions/>
  <pageMargins left="0.3937007874015748" right="0" top="0.3937007874015748" bottom="0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Černá Andrea</cp:lastModifiedBy>
  <cp:lastPrinted>2021-06-07T07:57:37Z</cp:lastPrinted>
  <dcterms:created xsi:type="dcterms:W3CDTF">2017-10-25T07:29:14Z</dcterms:created>
  <dcterms:modified xsi:type="dcterms:W3CDTF">2021-06-14T14:33:21Z</dcterms:modified>
  <cp:category/>
  <cp:version/>
  <cp:contentType/>
  <cp:contentStatus/>
</cp:coreProperties>
</file>