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zvdAhdG+g9q1O/J2ILNQ7VIYqrVQ+HM9A9ZXov3/Qzs2ENH/N4kSf714cPUViuYJu713mV6Q/s5WoDWg390QAA==" workbookSpinCount="100000" workbookSaltValue="C0iojMkP0C82VzW+EB2/Qg==" lockStructure="1"/>
  <bookViews>
    <workbookView xWindow="14505" yWindow="65521" windowWidth="14310" windowHeight="12855" activeTab="0"/>
  </bookViews>
  <sheets>
    <sheet name="Rekapitulace" sheetId="3" r:id="rId1"/>
    <sheet name="1a_depozitář" sheetId="1" r:id="rId2"/>
    <sheet name="1b_badatelna" sheetId="2" r:id="rId3"/>
  </sheets>
  <definedNames>
    <definedName name="_xlnm.Print_Area" localSheetId="1">'1a_depozitář'!$A$1:$J$241</definedName>
    <definedName name="_xlnm.Print_Area" localSheetId="0">'Rekapitulace'!$A$1:$H$9</definedName>
  </definedNames>
  <calcPr calcId="162913"/>
</workbook>
</file>

<file path=xl/sharedStrings.xml><?xml version="1.0" encoding="utf-8"?>
<sst xmlns="http://schemas.openxmlformats.org/spreadsheetml/2006/main" count="593" uniqueCount="164">
  <si>
    <t>množství celkem</t>
  </si>
  <si>
    <t>CENA CELKEM</t>
  </si>
  <si>
    <t>jednotková cena</t>
  </si>
  <si>
    <t>pořadové číslo</t>
  </si>
  <si>
    <t>cena celkem bez DPH</t>
  </si>
  <si>
    <t>měrná jednotka</t>
  </si>
  <si>
    <t>ks</t>
  </si>
  <si>
    <t>Veškeré dodávky jsou včetně dopravy, montáže, popř. istalace na zeď</t>
  </si>
  <si>
    <t>sazba DPH</t>
  </si>
  <si>
    <t>DPH*</t>
  </si>
  <si>
    <t>cena celkem včetně DPH*</t>
  </si>
  <si>
    <t>1.05 WC</t>
  </si>
  <si>
    <t>1.02 WC Invalida</t>
  </si>
  <si>
    <t xml:space="preserve">1.15 Kancelář </t>
  </si>
  <si>
    <t>1.16 Katalogizace</t>
  </si>
  <si>
    <t>1.18 Šatna</t>
  </si>
  <si>
    <t>1.21 WC</t>
  </si>
  <si>
    <t>1.22 Dílna</t>
  </si>
  <si>
    <t>1.25 WC</t>
  </si>
  <si>
    <t>1.29 WC</t>
  </si>
  <si>
    <t>1.NP</t>
  </si>
  <si>
    <t>1.33 Server</t>
  </si>
  <si>
    <t>1.10 Periodika</t>
  </si>
  <si>
    <t>2.NP</t>
  </si>
  <si>
    <t>2.04 Periodika</t>
  </si>
  <si>
    <t>2.05 Archiv</t>
  </si>
  <si>
    <t>2.06 Archiv</t>
  </si>
  <si>
    <t>2.07 Archiv</t>
  </si>
  <si>
    <t>3.NP</t>
  </si>
  <si>
    <t>P4</t>
  </si>
  <si>
    <t>P2</t>
  </si>
  <si>
    <t>P1</t>
  </si>
  <si>
    <t>P3P</t>
  </si>
  <si>
    <t>P3L</t>
  </si>
  <si>
    <t>Pracovní stůl pravý</t>
  </si>
  <si>
    <t>Pracovní stůl levý</t>
  </si>
  <si>
    <t>Z1</t>
  </si>
  <si>
    <t>K2</t>
  </si>
  <si>
    <t>S2</t>
  </si>
  <si>
    <t>Z2</t>
  </si>
  <si>
    <t>D1a</t>
  </si>
  <si>
    <t>Doplňková deska ke stolu</t>
  </si>
  <si>
    <t xml:space="preserve">Židle pro návštěvy </t>
  </si>
  <si>
    <t>S1</t>
  </si>
  <si>
    <t>Skříň nízká</t>
  </si>
  <si>
    <t>Skřín vysoká 2</t>
  </si>
  <si>
    <t>Skříň vysoká 2</t>
  </si>
  <si>
    <t>P5</t>
  </si>
  <si>
    <t>Pracovní stůl 5</t>
  </si>
  <si>
    <t>Kontejner pojízdný 2</t>
  </si>
  <si>
    <t xml:space="preserve">Kontejner pojízdný 2 </t>
  </si>
  <si>
    <t>Položka</t>
  </si>
  <si>
    <t>Pojízdná kancelářská židle 1</t>
  </si>
  <si>
    <t>Místnost</t>
  </si>
  <si>
    <t>Pracovní stůl 1</t>
  </si>
  <si>
    <t>Pracovní stůl 2</t>
  </si>
  <si>
    <t>Pracovní stůl 4</t>
  </si>
  <si>
    <t xml:space="preserve">Pracovní stůl 4 </t>
  </si>
  <si>
    <t>označení ve výkresu</t>
  </si>
  <si>
    <t>č. p.</t>
  </si>
  <si>
    <t>J4</t>
  </si>
  <si>
    <t>J5</t>
  </si>
  <si>
    <t>J6</t>
  </si>
  <si>
    <t>o. v. v.</t>
  </si>
  <si>
    <t>3.07 Archiv</t>
  </si>
  <si>
    <t>3.06 Archiv</t>
  </si>
  <si>
    <t>3.05 Archiv</t>
  </si>
  <si>
    <t>3.04 Periodika</t>
  </si>
  <si>
    <t>J7</t>
  </si>
  <si>
    <t>J9</t>
  </si>
  <si>
    <t>J10</t>
  </si>
  <si>
    <t>Police s prostorem pro 4 pneu</t>
  </si>
  <si>
    <t xml:space="preserve">Zavěšená police na šroubky </t>
  </si>
  <si>
    <t>J8</t>
  </si>
  <si>
    <t>J11</t>
  </si>
  <si>
    <t>Plechová skříňka</t>
  </si>
  <si>
    <t xml:space="preserve">Dílenský stůl menší </t>
  </si>
  <si>
    <t xml:space="preserve">Dílenský stůl větší </t>
  </si>
  <si>
    <t xml:space="preserve">Pracovní stůl </t>
  </si>
  <si>
    <t>J15</t>
  </si>
  <si>
    <t>J16</t>
  </si>
  <si>
    <t xml:space="preserve">Dílenský stůl nastavitelný </t>
  </si>
  <si>
    <t>Regál na rozměrný papír</t>
  </si>
  <si>
    <t>Z4</t>
  </si>
  <si>
    <t>Z5</t>
  </si>
  <si>
    <t>Z6</t>
  </si>
  <si>
    <t>Konferenční stolek</t>
  </si>
  <si>
    <t>Soupis dodávek vybavení depozitáře</t>
  </si>
  <si>
    <t>S3</t>
  </si>
  <si>
    <t>Skříň vysoká 3</t>
  </si>
  <si>
    <t>1.26 Zásobování</t>
  </si>
  <si>
    <t>2.09 Sklad</t>
  </si>
  <si>
    <t>P8</t>
  </si>
  <si>
    <t>Pracovní stůl 8</t>
  </si>
  <si>
    <t xml:space="preserve">Skříň vysoká 3 </t>
  </si>
  <si>
    <t>P7</t>
  </si>
  <si>
    <t>Pracovní stůl 7</t>
  </si>
  <si>
    <t>3.09 Sklad</t>
  </si>
  <si>
    <t>P10</t>
  </si>
  <si>
    <t>P9</t>
  </si>
  <si>
    <t>Stůl jídelní 9</t>
  </si>
  <si>
    <t>Židle jídelní 6</t>
  </si>
  <si>
    <t xml:space="preserve"> </t>
  </si>
  <si>
    <t>S4</t>
  </si>
  <si>
    <t xml:space="preserve">S4 </t>
  </si>
  <si>
    <t>Skříň vysoká 4</t>
  </si>
  <si>
    <t>J8a</t>
  </si>
  <si>
    <t xml:space="preserve">Plechová skříňka šatní </t>
  </si>
  <si>
    <t>Skřín vysoká 4</t>
  </si>
  <si>
    <t xml:space="preserve">*Pokud se jedná o neplátce DPH, uvede ve sloupci "DPH" číslo 0,00Kč, celkovou konečnou cenu ve sloupci „Cena celkem včetně DPH“ a  rovněž uvede, že není plátcem DPH. </t>
  </si>
  <si>
    <t>1.12 Cirkulační fondy</t>
  </si>
  <si>
    <t>1.14 Zpracování knihovního fondu</t>
  </si>
  <si>
    <t>Toaletní kartáč</t>
  </si>
  <si>
    <t>2.15 Dílna knihovní fondy</t>
  </si>
  <si>
    <t>3.15 Dílna knihovní fondy</t>
  </si>
  <si>
    <t>1.30 Kancelář cirkulační fondy</t>
  </si>
  <si>
    <t>Věšák - stojací</t>
  </si>
  <si>
    <t>2.18 Sklad</t>
  </si>
  <si>
    <t>Část č. 1a: vybavení - depozitář</t>
  </si>
  <si>
    <t>Stolová nadstavba</t>
  </si>
  <si>
    <t>J17</t>
  </si>
  <si>
    <t xml:space="preserve">Nádoby na tříděný odpad </t>
  </si>
  <si>
    <t>J18</t>
  </si>
  <si>
    <t>3.13 WC</t>
  </si>
  <si>
    <t xml:space="preserve">3.14 Sprcha </t>
  </si>
  <si>
    <t xml:space="preserve">Rozpěrná tyč do koupelny </t>
  </si>
  <si>
    <t xml:space="preserve">Textilní sprchový závěs </t>
  </si>
  <si>
    <t xml:space="preserve">2.14 Sprcha </t>
  </si>
  <si>
    <t>2.13 WC</t>
  </si>
  <si>
    <t xml:space="preserve">Atypický pult </t>
  </si>
  <si>
    <t>Kontejner pojízdný 1</t>
  </si>
  <si>
    <t>Židle kancelářská, stohovatelná</t>
  </si>
  <si>
    <t>Pojízdná kancelářská židle 3</t>
  </si>
  <si>
    <t>Výstavní vitrína na exponáty</t>
  </si>
  <si>
    <t xml:space="preserve">Rekapitulace </t>
  </si>
  <si>
    <t>Část č. 1: vybavení - depozitář</t>
  </si>
  <si>
    <t>DPH</t>
  </si>
  <si>
    <t>Celkem bez DPH</t>
  </si>
  <si>
    <t>Z2a</t>
  </si>
  <si>
    <t>Z3</t>
  </si>
  <si>
    <t>Musí se jednat o vybavení nové, nepoužité, nerepasované</t>
  </si>
  <si>
    <t xml:space="preserve">Musí se jednat o vybavení nové, nepoužité, nerepasované </t>
  </si>
  <si>
    <t xml:space="preserve">Cena za část </t>
  </si>
  <si>
    <t>Celkem včetně DPH</t>
  </si>
  <si>
    <t>Část 1a - depozitář</t>
  </si>
  <si>
    <t xml:space="preserve">Část 1b - badatelna </t>
  </si>
  <si>
    <t>Část č. 1b: vybavení - badatelna</t>
  </si>
  <si>
    <t>2.12 Chodba</t>
  </si>
  <si>
    <t>J19</t>
  </si>
  <si>
    <t>S6</t>
  </si>
  <si>
    <t xml:space="preserve">Skříň nízká </t>
  </si>
  <si>
    <t>kpl</t>
  </si>
  <si>
    <t>Rozkládací sedací pohovka</t>
  </si>
  <si>
    <t>Křeslo</t>
  </si>
  <si>
    <t>Celkem</t>
  </si>
  <si>
    <t>P6</t>
  </si>
  <si>
    <t xml:space="preserve">Pracovní stůl 6 </t>
  </si>
  <si>
    <t>J1a</t>
  </si>
  <si>
    <t>J1b</t>
  </si>
  <si>
    <t>Odpadkový koš A</t>
  </si>
  <si>
    <t>Odpadkový koš B</t>
  </si>
  <si>
    <t>1.03 Badatelna</t>
  </si>
  <si>
    <t>Úpravy v soupisu dodávek vyznačeny podbarvením oranžovou barvou</t>
  </si>
  <si>
    <t>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</si>
</sst>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4" fillId="0" borderId="21" xfId="0" applyFont="1" applyBorder="1" applyAlignment="1">
      <alignment horizontal="center" textRotation="90"/>
    </xf>
    <xf numFmtId="0" fontId="4" fillId="2" borderId="21" xfId="0" applyFont="1" applyFill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4" fillId="2" borderId="19" xfId="0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2" borderId="19" xfId="0" applyNumberFormat="1" applyFont="1" applyFill="1" applyBorder="1" applyAlignment="1">
      <alignment/>
    </xf>
    <xf numFmtId="0" fontId="4" fillId="2" borderId="2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9" xfId="0" applyFont="1" applyFill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4" fillId="0" borderId="19" xfId="0" applyFont="1" applyBorder="1" applyAlignment="1">
      <alignment horizontal="center" textRotation="90"/>
    </xf>
    <xf numFmtId="0" fontId="4" fillId="0" borderId="24" xfId="0" applyFont="1" applyBorder="1" applyAlignment="1">
      <alignment textRotation="90"/>
    </xf>
    <xf numFmtId="0" fontId="4" fillId="2" borderId="25" xfId="0" applyFont="1" applyFill="1" applyBorder="1" applyAlignment="1">
      <alignment textRotation="90"/>
    </xf>
    <xf numFmtId="0" fontId="4" fillId="0" borderId="24" xfId="0" applyFont="1" applyFill="1" applyBorder="1" applyAlignment="1">
      <alignment textRotation="90"/>
    </xf>
    <xf numFmtId="0" fontId="4" fillId="0" borderId="26" xfId="0" applyFont="1" applyBorder="1" applyAlignment="1">
      <alignment horizontal="center" textRotation="90"/>
    </xf>
    <xf numFmtId="0" fontId="4" fillId="2" borderId="26" xfId="0" applyFont="1" applyFill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2" fillId="2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" fillId="0" borderId="26" xfId="0" applyFont="1" applyBorder="1" applyAlignment="1">
      <alignment horizontal="center" textRotation="90"/>
    </xf>
    <xf numFmtId="0" fontId="2" fillId="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25" xfId="0" applyFont="1" applyFill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4" fillId="0" borderId="25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textRotation="90"/>
    </xf>
    <xf numFmtId="0" fontId="2" fillId="0" borderId="24" xfId="0" applyFont="1" applyFill="1" applyBorder="1" applyAlignment="1">
      <alignment horizontal="center" textRotation="90"/>
    </xf>
    <xf numFmtId="0" fontId="2" fillId="0" borderId="24" xfId="0" applyFont="1" applyBorder="1" applyAlignment="1">
      <alignment textRotation="90"/>
    </xf>
    <xf numFmtId="0" fontId="2" fillId="2" borderId="25" xfId="0" applyFont="1" applyFill="1" applyBorder="1" applyAlignment="1">
      <alignment textRotation="90"/>
    </xf>
    <xf numFmtId="0" fontId="2" fillId="2" borderId="26" xfId="0" applyFont="1" applyFill="1" applyBorder="1" applyAlignment="1">
      <alignment textRotation="90"/>
    </xf>
    <xf numFmtId="0" fontId="2" fillId="0" borderId="27" xfId="0" applyFont="1" applyBorder="1" applyAlignment="1">
      <alignment textRotation="90"/>
    </xf>
    <xf numFmtId="0" fontId="2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2" borderId="25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42" xfId="0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7" fillId="2" borderId="21" xfId="0" applyNumberFormat="1" applyFont="1" applyFill="1" applyBorder="1" applyAlignment="1">
      <alignment/>
    </xf>
    <xf numFmtId="164" fontId="7" fillId="0" borderId="13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" fontId="2" fillId="0" borderId="44" xfId="0" applyNumberFormat="1" applyFont="1" applyBorder="1" applyAlignment="1">
      <alignment horizontal="center"/>
    </xf>
    <xf numFmtId="0" fontId="10" fillId="0" borderId="2" xfId="0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45" xfId="0" applyNumberFormat="1" applyFont="1" applyBorder="1" applyAlignment="1">
      <alignment/>
    </xf>
    <xf numFmtId="16" fontId="2" fillId="0" borderId="45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0" borderId="46" xfId="0" applyNumberFormat="1" applyFont="1" applyBorder="1" applyAlignment="1">
      <alignment/>
    </xf>
    <xf numFmtId="16" fontId="2" fillId="4" borderId="45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7" fillId="4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" fontId="2" fillId="0" borderId="47" xfId="0" applyNumberFormat="1" applyFont="1" applyBorder="1" applyAlignment="1">
      <alignment horizontal="center"/>
    </xf>
    <xf numFmtId="164" fontId="2" fillId="2" borderId="48" xfId="0" applyNumberFormat="1" applyFont="1" applyFill="1" applyBorder="1" applyAlignment="1">
      <alignment/>
    </xf>
    <xf numFmtId="16" fontId="2" fillId="0" borderId="4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16" fontId="2" fillId="0" borderId="48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16" fontId="2" fillId="0" borderId="49" xfId="0" applyNumberFormat="1" applyFont="1" applyBorder="1" applyAlignment="1">
      <alignment horizontal="center"/>
    </xf>
    <xf numFmtId="0" fontId="10" fillId="0" borderId="50" xfId="0" applyFont="1" applyFill="1" applyBorder="1" applyAlignment="1">
      <alignment/>
    </xf>
    <xf numFmtId="164" fontId="2" fillId="2" borderId="50" xfId="0" applyNumberFormat="1" applyFont="1" applyFill="1" applyBorder="1" applyAlignment="1">
      <alignment/>
    </xf>
    <xf numFmtId="164" fontId="2" fillId="2" borderId="28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2" borderId="32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16" fontId="2" fillId="0" borderId="43" xfId="0" applyNumberFormat="1" applyFont="1" applyBorder="1" applyAlignment="1">
      <alignment horizontal="center"/>
    </xf>
    <xf numFmtId="0" fontId="10" fillId="0" borderId="38" xfId="0" applyFont="1" applyFill="1" applyBorder="1" applyAlignment="1">
      <alignment/>
    </xf>
    <xf numFmtId="164" fontId="2" fillId="2" borderId="51" xfId="0" applyNumberFormat="1" applyFont="1" applyFill="1" applyBorder="1" applyAlignment="1">
      <alignment/>
    </xf>
    <xf numFmtId="164" fontId="2" fillId="2" borderId="52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7" fillId="2" borderId="53" xfId="0" applyNumberFormat="1" applyFont="1" applyFill="1" applyBorder="1" applyAlignment="1">
      <alignment/>
    </xf>
    <xf numFmtId="164" fontId="7" fillId="2" borderId="54" xfId="0" applyNumberFormat="1" applyFont="1" applyFill="1" applyBorder="1" applyAlignment="1">
      <alignment/>
    </xf>
    <xf numFmtId="164" fontId="7" fillId="0" borderId="55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2" borderId="19" xfId="0" applyNumberFormat="1" applyFont="1" applyFill="1" applyBorder="1" applyAlignment="1">
      <alignment/>
    </xf>
    <xf numFmtId="16" fontId="2" fillId="0" borderId="3" xfId="0" applyNumberFormat="1" applyFont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48" xfId="0" applyFont="1" applyBorder="1" applyAlignment="1">
      <alignment/>
    </xf>
    <xf numFmtId="16" fontId="2" fillId="0" borderId="7" xfId="0" applyNumberFormat="1" applyFont="1" applyBorder="1" applyAlignment="1">
      <alignment horizontal="center"/>
    </xf>
    <xf numFmtId="0" fontId="2" fillId="3" borderId="0" xfId="0" applyFont="1" applyFill="1" applyAlignment="1">
      <alignment/>
    </xf>
    <xf numFmtId="16" fontId="2" fillId="4" borderId="49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" fontId="2" fillId="4" borderId="44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6" xfId="0" applyFont="1" applyFill="1" applyBorder="1" applyAlignment="1">
      <alignment/>
    </xf>
    <xf numFmtId="164" fontId="2" fillId="2" borderId="35" xfId="0" applyNumberFormat="1" applyFont="1" applyFill="1" applyBorder="1" applyAlignment="1">
      <alignment/>
    </xf>
    <xf numFmtId="164" fontId="2" fillId="0" borderId="55" xfId="0" applyNumberFormat="1" applyFont="1" applyBorder="1" applyAlignment="1">
      <alignment/>
    </xf>
    <xf numFmtId="164" fontId="5" fillId="6" borderId="33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0" fillId="0" borderId="3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6" fontId="2" fillId="0" borderId="2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4" fontId="7" fillId="2" borderId="60" xfId="0" applyNumberFormat="1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2" fillId="2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16" fontId="2" fillId="0" borderId="55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 wrapText="1"/>
    </xf>
    <xf numFmtId="0" fontId="4" fillId="4" borderId="3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2" borderId="19" xfId="0" applyFont="1" applyFill="1" applyBorder="1" applyAlignment="1">
      <alignment vertical="center" textRotation="90"/>
    </xf>
    <xf numFmtId="0" fontId="4" fillId="2" borderId="21" xfId="0" applyFont="1" applyFill="1" applyBorder="1" applyAlignment="1">
      <alignment vertical="center" textRotation="90"/>
    </xf>
    <xf numFmtId="0" fontId="4" fillId="0" borderId="13" xfId="0" applyFont="1" applyBorder="1" applyAlignment="1">
      <alignment vertical="center" textRotation="90"/>
    </xf>
    <xf numFmtId="0" fontId="2" fillId="0" borderId="22" xfId="0" applyFont="1" applyBorder="1" applyAlignment="1">
      <alignment horizontal="center" vertical="center"/>
    </xf>
    <xf numFmtId="16" fontId="2" fillId="0" borderId="49" xfId="0" applyNumberFormat="1" applyFont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" fontId="2" fillId="0" borderId="47" xfId="0" applyNumberFormat="1" applyFont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48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" fontId="2" fillId="0" borderId="46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" fontId="2" fillId="0" borderId="43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5" fillId="6" borderId="33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top"/>
    </xf>
    <xf numFmtId="0" fontId="13" fillId="7" borderId="39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0" fontId="13" fillId="2" borderId="39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0" fillId="2" borderId="0" xfId="0" applyFill="1"/>
    <xf numFmtId="164" fontId="2" fillId="8" borderId="6" xfId="0" applyNumberFormat="1" applyFont="1" applyFill="1" applyBorder="1" applyAlignment="1" applyProtection="1">
      <alignment/>
      <protection locked="0"/>
    </xf>
    <xf numFmtId="164" fontId="2" fillId="8" borderId="9" xfId="0" applyNumberFormat="1" applyFont="1" applyFill="1" applyBorder="1" applyAlignment="1" applyProtection="1">
      <alignment/>
      <protection locked="0"/>
    </xf>
    <xf numFmtId="164" fontId="2" fillId="8" borderId="34" xfId="0" applyNumberFormat="1" applyFont="1" applyFill="1" applyBorder="1" applyAlignment="1" applyProtection="1">
      <alignment/>
      <protection locked="0"/>
    </xf>
    <xf numFmtId="164" fontId="2" fillId="8" borderId="0" xfId="0" applyNumberFormat="1" applyFont="1" applyFill="1" applyBorder="1" applyAlignment="1" applyProtection="1">
      <alignment/>
      <protection locked="0"/>
    </xf>
    <xf numFmtId="164" fontId="2" fillId="8" borderId="35" xfId="0" applyNumberFormat="1" applyFont="1" applyFill="1" applyBorder="1" applyAlignment="1" applyProtection="1">
      <alignment/>
      <protection locked="0"/>
    </xf>
    <xf numFmtId="164" fontId="2" fillId="8" borderId="24" xfId="0" applyNumberFormat="1" applyFont="1" applyFill="1" applyBorder="1" applyAlignment="1" applyProtection="1">
      <alignment/>
      <protection locked="0"/>
    </xf>
    <xf numFmtId="164" fontId="2" fillId="8" borderId="5" xfId="0" applyNumberFormat="1" applyFont="1" applyFill="1" applyBorder="1" applyAlignment="1" applyProtection="1">
      <alignment/>
      <protection locked="0"/>
    </xf>
    <xf numFmtId="164" fontId="2" fillId="8" borderId="41" xfId="0" applyNumberFormat="1" applyFont="1" applyFill="1" applyBorder="1" applyAlignment="1" applyProtection="1">
      <alignment/>
      <protection locked="0"/>
    </xf>
    <xf numFmtId="164" fontId="2" fillId="8" borderId="48" xfId="0" applyNumberFormat="1" applyFont="1" applyFill="1" applyBorder="1" applyAlignment="1" applyProtection="1">
      <alignment/>
      <protection locked="0"/>
    </xf>
    <xf numFmtId="164" fontId="2" fillId="8" borderId="52" xfId="0" applyNumberFormat="1" applyFont="1" applyFill="1" applyBorder="1" applyAlignment="1" applyProtection="1">
      <alignment/>
      <protection locked="0"/>
    </xf>
    <xf numFmtId="164" fontId="2" fillId="8" borderId="9" xfId="0" applyNumberFormat="1" applyFont="1" applyFill="1" applyBorder="1" applyAlignment="1" applyProtection="1">
      <alignment vertical="center"/>
      <protection locked="0"/>
    </xf>
    <xf numFmtId="164" fontId="2" fillId="8" borderId="6" xfId="0" applyNumberFormat="1" applyFont="1" applyFill="1" applyBorder="1" applyAlignment="1" applyProtection="1">
      <alignment vertical="center"/>
      <protection locked="0"/>
    </xf>
    <xf numFmtId="164" fontId="2" fillId="8" borderId="34" xfId="0" applyNumberFormat="1" applyFont="1" applyFill="1" applyBorder="1" applyAlignment="1" applyProtection="1">
      <alignment vertical="center"/>
      <protection locked="0"/>
    </xf>
    <xf numFmtId="164" fontId="5" fillId="6" borderId="33" xfId="0" applyNumberFormat="1" applyFont="1" applyFill="1" applyBorder="1" applyAlignment="1" applyProtection="1">
      <alignment vertical="center"/>
      <protection locked="0"/>
    </xf>
    <xf numFmtId="0" fontId="14" fillId="6" borderId="40" xfId="0" applyFont="1" applyFill="1" applyBorder="1" applyAlignment="1">
      <alignment vertical="top" wrapText="1"/>
    </xf>
    <xf numFmtId="0" fontId="11" fillId="6" borderId="41" xfId="0" applyFont="1" applyFill="1" applyBorder="1" applyAlignment="1">
      <alignment vertical="center" wrapText="1"/>
    </xf>
    <xf numFmtId="164" fontId="5" fillId="6" borderId="33" xfId="0" applyNumberFormat="1" applyFont="1" applyFill="1" applyBorder="1" applyAlignment="1" applyProtection="1">
      <alignment/>
      <protection locked="0"/>
    </xf>
    <xf numFmtId="164" fontId="7" fillId="4" borderId="20" xfId="0" applyNumberFormat="1" applyFont="1" applyFill="1" applyBorder="1" applyAlignment="1">
      <alignment/>
    </xf>
    <xf numFmtId="164" fontId="7" fillId="4" borderId="21" xfId="0" applyNumberFormat="1" applyFont="1" applyFill="1" applyBorder="1" applyAlignment="1">
      <alignment/>
    </xf>
    <xf numFmtId="0" fontId="2" fillId="9" borderId="2" xfId="0" applyFont="1" applyFill="1" applyBorder="1" applyAlignment="1">
      <alignment horizontal="center" vertical="center"/>
    </xf>
    <xf numFmtId="16" fontId="2" fillId="9" borderId="47" xfId="0" applyNumberFormat="1" applyFont="1" applyFill="1" applyBorder="1" applyAlignment="1">
      <alignment horizontal="center" vertical="center"/>
    </xf>
    <xf numFmtId="0" fontId="2" fillId="9" borderId="58" xfId="0" applyFont="1" applyFill="1" applyBorder="1" applyAlignment="1">
      <alignment vertical="center"/>
    </xf>
    <xf numFmtId="0" fontId="2" fillId="9" borderId="8" xfId="0" applyFont="1" applyFill="1" applyBorder="1" applyAlignment="1">
      <alignment horizontal="center" vertical="center"/>
    </xf>
    <xf numFmtId="16" fontId="2" fillId="9" borderId="46" xfId="0" applyNumberFormat="1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/>
    </xf>
    <xf numFmtId="0" fontId="2" fillId="9" borderId="63" xfId="0" applyFont="1" applyFill="1" applyBorder="1" applyAlignment="1">
      <alignment horizontal="center"/>
    </xf>
    <xf numFmtId="0" fontId="10" fillId="9" borderId="22" xfId="0" applyFont="1" applyFill="1" applyBorder="1" applyAlignment="1">
      <alignment/>
    </xf>
    <xf numFmtId="16" fontId="2" fillId="9" borderId="44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/>
    </xf>
    <xf numFmtId="0" fontId="2" fillId="9" borderId="8" xfId="0" applyFont="1" applyFill="1" applyBorder="1" applyAlignment="1">
      <alignment horizontal="center"/>
    </xf>
    <xf numFmtId="16" fontId="2" fillId="9" borderId="48" xfId="0" applyNumberFormat="1" applyFont="1" applyFill="1" applyBorder="1" applyAlignment="1">
      <alignment horizontal="center"/>
    </xf>
    <xf numFmtId="16" fontId="2" fillId="9" borderId="43" xfId="0" applyNumberFormat="1" applyFont="1" applyFill="1" applyBorder="1" applyAlignment="1">
      <alignment horizontal="center"/>
    </xf>
    <xf numFmtId="0" fontId="10" fillId="9" borderId="38" xfId="0" applyFont="1" applyFill="1" applyBorder="1" applyAlignment="1">
      <alignment/>
    </xf>
    <xf numFmtId="0" fontId="2" fillId="9" borderId="17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16" fontId="2" fillId="9" borderId="3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/>
    </xf>
    <xf numFmtId="0" fontId="10" fillId="9" borderId="32" xfId="0" applyFont="1" applyFill="1" applyBorder="1" applyAlignment="1">
      <alignment/>
    </xf>
    <xf numFmtId="16" fontId="2" fillId="9" borderId="46" xfId="0" applyNumberFormat="1" applyFont="1" applyFill="1" applyBorder="1" applyAlignment="1">
      <alignment horizontal="center"/>
    </xf>
    <xf numFmtId="0" fontId="2" fillId="9" borderId="6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left" vertical="center"/>
    </xf>
    <xf numFmtId="0" fontId="15" fillId="8" borderId="37" xfId="0" applyFont="1" applyFill="1" applyBorder="1" applyAlignment="1">
      <alignment horizontal="left" vertical="center"/>
    </xf>
    <xf numFmtId="0" fontId="15" fillId="8" borderId="56" xfId="0" applyFont="1" applyFill="1" applyBorder="1" applyAlignment="1">
      <alignment horizontal="left" vertical="center"/>
    </xf>
    <xf numFmtId="0" fontId="15" fillId="8" borderId="64" xfId="0" applyFont="1" applyFill="1" applyBorder="1" applyAlignment="1">
      <alignment horizontal="left" vertical="center"/>
    </xf>
    <xf numFmtId="0" fontId="15" fillId="8" borderId="59" xfId="0" applyFont="1" applyFill="1" applyBorder="1" applyAlignment="1">
      <alignment horizontal="left" vertical="center"/>
    </xf>
    <xf numFmtId="0" fontId="15" fillId="8" borderId="65" xfId="0" applyFont="1" applyFill="1" applyBorder="1" applyAlignment="1">
      <alignment horizontal="left" vertical="center"/>
    </xf>
    <xf numFmtId="164" fontId="15" fillId="8" borderId="40" xfId="0" applyNumberFormat="1" applyFont="1" applyFill="1" applyBorder="1" applyAlignment="1">
      <alignment horizontal="center" vertical="center"/>
    </xf>
    <xf numFmtId="164" fontId="15" fillId="8" borderId="37" xfId="0" applyNumberFormat="1" applyFont="1" applyFill="1" applyBorder="1" applyAlignment="1">
      <alignment horizontal="center" vertical="center"/>
    </xf>
    <xf numFmtId="164" fontId="15" fillId="8" borderId="56" xfId="0" applyNumberFormat="1" applyFont="1" applyFill="1" applyBorder="1" applyAlignment="1">
      <alignment horizontal="center" vertical="center"/>
    </xf>
    <xf numFmtId="164" fontId="15" fillId="8" borderId="64" xfId="0" applyNumberFormat="1" applyFont="1" applyFill="1" applyBorder="1" applyAlignment="1">
      <alignment horizontal="center" vertical="center"/>
    </xf>
    <xf numFmtId="164" fontId="15" fillId="8" borderId="59" xfId="0" applyNumberFormat="1" applyFont="1" applyFill="1" applyBorder="1" applyAlignment="1">
      <alignment horizontal="center" vertical="center"/>
    </xf>
    <xf numFmtId="164" fontId="15" fillId="8" borderId="6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wrapText="1"/>
    </xf>
    <xf numFmtId="0" fontId="6" fillId="6" borderId="41" xfId="0" applyFont="1" applyFill="1" applyBorder="1" applyAlignment="1">
      <alignment horizontal="center" wrapText="1"/>
    </xf>
    <xf numFmtId="0" fontId="6" fillId="6" borderId="37" xfId="0" applyFont="1" applyFill="1" applyBorder="1" applyAlignment="1">
      <alignment horizontal="center" wrapText="1"/>
    </xf>
    <xf numFmtId="0" fontId="6" fillId="6" borderId="56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64" xfId="0" applyFont="1" applyFill="1" applyBorder="1" applyAlignment="1">
      <alignment horizontal="center" wrapText="1"/>
    </xf>
    <xf numFmtId="0" fontId="14" fillId="6" borderId="22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164" fontId="13" fillId="7" borderId="12" xfId="0" applyNumberFormat="1" applyFont="1" applyFill="1" applyBorder="1" applyAlignment="1">
      <alignment horizontal="center" vertical="center"/>
    </xf>
    <xf numFmtId="164" fontId="13" fillId="7" borderId="13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/>
    </xf>
    <xf numFmtId="0" fontId="7" fillId="9" borderId="18" xfId="0" applyFont="1" applyFill="1" applyBorder="1" applyAlignment="1">
      <alignment horizontal="left"/>
    </xf>
    <xf numFmtId="0" fontId="3" fillId="0" borderId="37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6" borderId="39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2" borderId="67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0" fontId="3" fillId="6" borderId="3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H10"/>
  <sheetViews>
    <sheetView tabSelected="1" view="pageBreakPreview" zoomScale="80" zoomScaleSheetLayoutView="80" workbookViewId="0" topLeftCell="A1">
      <selection activeCell="D32" sqref="D32"/>
    </sheetView>
  </sheetViews>
  <sheetFormatPr defaultColWidth="9.140625" defaultRowHeight="15"/>
  <cols>
    <col min="1" max="2" width="18.7109375" style="0" customWidth="1"/>
    <col min="3" max="3" width="10.7109375" style="0" customWidth="1"/>
    <col min="4" max="4" width="26.7109375" style="0" customWidth="1"/>
    <col min="5" max="5" width="10.7109375" style="0" customWidth="1"/>
    <col min="6" max="6" width="26.7109375" style="0" customWidth="1"/>
    <col min="7" max="7" width="10.7109375" style="0" customWidth="1"/>
    <col min="8" max="8" width="26.7109375" style="0" customWidth="1"/>
  </cols>
  <sheetData>
    <row r="1" spans="1:8" ht="25.5">
      <c r="A1" s="291" t="s">
        <v>87</v>
      </c>
      <c r="B1" s="292"/>
      <c r="C1" s="292"/>
      <c r="D1" s="292"/>
      <c r="E1" s="292"/>
      <c r="F1" s="292"/>
      <c r="G1" s="292"/>
      <c r="H1" s="293"/>
    </row>
    <row r="2" spans="1:8" ht="25.5">
      <c r="A2" s="294" t="s">
        <v>135</v>
      </c>
      <c r="B2" s="295"/>
      <c r="C2" s="295"/>
      <c r="D2" s="295"/>
      <c r="E2" s="295"/>
      <c r="F2" s="295"/>
      <c r="G2" s="295"/>
      <c r="H2" s="296"/>
    </row>
    <row r="3" spans="1:8" ht="26.25" thickBot="1">
      <c r="A3" s="294" t="s">
        <v>134</v>
      </c>
      <c r="B3" s="295"/>
      <c r="C3" s="295"/>
      <c r="D3" s="295"/>
      <c r="E3" s="295"/>
      <c r="F3" s="295"/>
      <c r="G3" s="295"/>
      <c r="H3" s="296"/>
    </row>
    <row r="4" spans="1:8" ht="24.75" customHeight="1" thickBot="1">
      <c r="A4" s="251" t="s">
        <v>142</v>
      </c>
      <c r="B4" s="252"/>
      <c r="C4" s="297" t="s">
        <v>137</v>
      </c>
      <c r="D4" s="298"/>
      <c r="E4" s="297" t="s">
        <v>136</v>
      </c>
      <c r="F4" s="298"/>
      <c r="G4" s="297" t="s">
        <v>143</v>
      </c>
      <c r="H4" s="298"/>
    </row>
    <row r="5" spans="1:8" s="236" customFormat="1" ht="74.25" customHeight="1" thickBot="1">
      <c r="A5" s="234" t="s">
        <v>144</v>
      </c>
      <c r="B5" s="235"/>
      <c r="C5" s="301">
        <f>1a_depozitář!H239</f>
        <v>0</v>
      </c>
      <c r="D5" s="302"/>
      <c r="E5" s="301">
        <f>1a_depozitář!I239</f>
        <v>0</v>
      </c>
      <c r="F5" s="302"/>
      <c r="G5" s="301">
        <f>1a_depozitář!J239</f>
        <v>0</v>
      </c>
      <c r="H5" s="302"/>
    </row>
    <row r="6" spans="1:8" ht="76.5" customHeight="1" thickBot="1">
      <c r="A6" s="232" t="s">
        <v>145</v>
      </c>
      <c r="B6" s="233"/>
      <c r="C6" s="299">
        <f>1b_badatelna!H26</f>
        <v>0</v>
      </c>
      <c r="D6" s="300"/>
      <c r="E6" s="299">
        <f>1b_badatelna!I26</f>
        <v>0</v>
      </c>
      <c r="F6" s="300"/>
      <c r="G6" s="299">
        <f>1b_badatelna!J26</f>
        <v>0</v>
      </c>
      <c r="H6" s="300"/>
    </row>
    <row r="7" spans="1:8" ht="15">
      <c r="A7" s="279" t="s">
        <v>154</v>
      </c>
      <c r="B7" s="280"/>
      <c r="C7" s="285">
        <f>C5+C6</f>
        <v>0</v>
      </c>
      <c r="D7" s="286"/>
      <c r="E7" s="285">
        <f aca="true" t="shared" si="0" ref="E7">E5+E6</f>
        <v>0</v>
      </c>
      <c r="F7" s="286"/>
      <c r="G7" s="285">
        <f aca="true" t="shared" si="1" ref="G7">G5+G6</f>
        <v>0</v>
      </c>
      <c r="H7" s="286"/>
    </row>
    <row r="8" spans="1:8" ht="15">
      <c r="A8" s="281"/>
      <c r="B8" s="282"/>
      <c r="C8" s="287"/>
      <c r="D8" s="288"/>
      <c r="E8" s="287"/>
      <c r="F8" s="288"/>
      <c r="G8" s="287"/>
      <c r="H8" s="288"/>
    </row>
    <row r="9" spans="1:8" ht="7.5" customHeight="1" thickBot="1">
      <c r="A9" s="283"/>
      <c r="B9" s="284"/>
      <c r="C9" s="289"/>
      <c r="D9" s="290"/>
      <c r="E9" s="289"/>
      <c r="F9" s="290"/>
      <c r="G9" s="289"/>
      <c r="H9" s="290"/>
    </row>
    <row r="10" spans="1:6" ht="18.75">
      <c r="A10" s="231"/>
      <c r="B10" s="231"/>
      <c r="C10" s="231"/>
      <c r="D10" s="231"/>
      <c r="E10" s="231"/>
      <c r="F10" s="231"/>
    </row>
  </sheetData>
  <sheetProtection algorithmName="SHA-512" hashValue="aI3qJMhYaJkhziezd2wN55/Ekl4O0Gy3CqSjW9TiFG3IkWj9mNRMXKXMWQQtTHaLLIcwwIgbOVHACXeAGoqc+g==" saltValue="8CKoaauzeejx1JeA7shLMg==" spinCount="100000" sheet="1" objects="1" scenarios="1"/>
  <mergeCells count="16">
    <mergeCell ref="A7:B9"/>
    <mergeCell ref="C7:D9"/>
    <mergeCell ref="E7:F9"/>
    <mergeCell ref="G7:H9"/>
    <mergeCell ref="A1:H1"/>
    <mergeCell ref="A2:H2"/>
    <mergeCell ref="A3:H3"/>
    <mergeCell ref="G4:H4"/>
    <mergeCell ref="G6:H6"/>
    <mergeCell ref="G5:H5"/>
    <mergeCell ref="E6:F6"/>
    <mergeCell ref="E4:F4"/>
    <mergeCell ref="C4:D4"/>
    <mergeCell ref="C6:D6"/>
    <mergeCell ref="C5:D5"/>
    <mergeCell ref="E5:F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X261"/>
  <sheetViews>
    <sheetView view="pageBreakPreview" zoomScale="80" zoomScaleSheetLayoutView="80" workbookViewId="0" topLeftCell="A1">
      <selection activeCell="C21" sqref="C21"/>
    </sheetView>
  </sheetViews>
  <sheetFormatPr defaultColWidth="9.140625" defaultRowHeight="15"/>
  <cols>
    <col min="1" max="1" width="5.7109375" style="95" customWidth="1"/>
    <col min="2" max="2" width="6.8515625" style="95" customWidth="1"/>
    <col min="3" max="3" width="55.28125" style="95" customWidth="1"/>
    <col min="4" max="4" width="4.421875" style="95" bestFit="1" customWidth="1"/>
    <col min="5" max="5" width="4.421875" style="95" customWidth="1"/>
    <col min="6" max="6" width="15.7109375" style="95" customWidth="1"/>
    <col min="7" max="7" width="9.28125" style="4" bestFit="1" customWidth="1"/>
    <col min="8" max="9" width="22.00390625" style="95" customWidth="1"/>
    <col min="10" max="10" width="24.00390625" style="95" customWidth="1"/>
    <col min="11" max="11" width="9.140625" style="95" customWidth="1"/>
    <col min="12" max="13" width="9.140625" style="95" hidden="1" customWidth="1"/>
    <col min="14" max="14" width="9.140625" style="95" customWidth="1"/>
    <col min="15" max="15" width="28.140625" style="95" customWidth="1"/>
    <col min="16" max="16" width="27.421875" style="95" customWidth="1"/>
    <col min="17" max="17" width="25.00390625" style="95" customWidth="1"/>
    <col min="18" max="18" width="7.140625" style="95" customWidth="1"/>
    <col min="19" max="19" width="12.57421875" style="95" customWidth="1"/>
    <col min="20" max="20" width="21.8515625" style="95" customWidth="1"/>
    <col min="21" max="21" width="28.140625" style="95" customWidth="1"/>
    <col min="22" max="16384" width="9.140625" style="95" customWidth="1"/>
  </cols>
  <sheetData>
    <row r="1" spans="1:10" ht="35.1" customHeight="1">
      <c r="A1" s="309" t="s">
        <v>87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ht="35.1" customHeight="1" thickBot="1">
      <c r="A2" s="312" t="s">
        <v>118</v>
      </c>
      <c r="B2" s="313"/>
      <c r="C2" s="313"/>
      <c r="D2" s="313"/>
      <c r="E2" s="313"/>
      <c r="F2" s="313"/>
      <c r="G2" s="313"/>
      <c r="H2" s="313"/>
      <c r="I2" s="313"/>
      <c r="J2" s="314"/>
    </row>
    <row r="3" spans="1:24" ht="20.1" customHeight="1" thickBot="1">
      <c r="A3" s="329" t="s">
        <v>7</v>
      </c>
      <c r="B3" s="329"/>
      <c r="C3" s="329"/>
      <c r="D3" s="329"/>
      <c r="E3" s="329"/>
      <c r="F3" s="329"/>
      <c r="G3" s="329"/>
      <c r="H3" s="329"/>
      <c r="I3" s="329"/>
      <c r="J3" s="329"/>
      <c r="W3" s="96"/>
      <c r="X3" s="96"/>
    </row>
    <row r="4" spans="1:24" ht="20.1" customHeight="1" thickBot="1">
      <c r="A4" s="329" t="s">
        <v>141</v>
      </c>
      <c r="B4" s="329"/>
      <c r="C4" s="329"/>
      <c r="D4" s="329"/>
      <c r="E4" s="329"/>
      <c r="F4" s="329"/>
      <c r="G4" s="329"/>
      <c r="H4" s="329"/>
      <c r="I4" s="329"/>
      <c r="J4" s="329"/>
      <c r="W4" s="96"/>
      <c r="X4" s="96"/>
    </row>
    <row r="5" spans="1:24" ht="20.1" customHeight="1" thickBot="1">
      <c r="A5" s="330" t="s">
        <v>162</v>
      </c>
      <c r="B5" s="330"/>
      <c r="C5" s="330"/>
      <c r="D5" s="330"/>
      <c r="E5" s="330"/>
      <c r="F5" s="330"/>
      <c r="G5" s="330"/>
      <c r="H5" s="330"/>
      <c r="I5" s="330"/>
      <c r="J5" s="330"/>
      <c r="W5" s="96"/>
      <c r="X5" s="96"/>
    </row>
    <row r="6" spans="1:24" ht="75" customHeight="1" thickBot="1">
      <c r="A6" s="323" t="s">
        <v>3</v>
      </c>
      <c r="B6" s="315" t="s">
        <v>58</v>
      </c>
      <c r="C6" s="183" t="s">
        <v>53</v>
      </c>
      <c r="D6" s="317" t="s">
        <v>0</v>
      </c>
      <c r="E6" s="327" t="s">
        <v>5</v>
      </c>
      <c r="F6" s="319" t="s">
        <v>2</v>
      </c>
      <c r="G6" s="319" t="s">
        <v>8</v>
      </c>
      <c r="H6" s="321" t="s">
        <v>4</v>
      </c>
      <c r="I6" s="184" t="s">
        <v>9</v>
      </c>
      <c r="J6" s="325" t="s">
        <v>10</v>
      </c>
      <c r="W6" s="96"/>
      <c r="X6" s="96"/>
    </row>
    <row r="7" spans="1:24" ht="15.75" thickBot="1">
      <c r="A7" s="324"/>
      <c r="B7" s="316"/>
      <c r="C7" s="65" t="s">
        <v>51</v>
      </c>
      <c r="D7" s="318"/>
      <c r="E7" s="328"/>
      <c r="F7" s="320"/>
      <c r="G7" s="320"/>
      <c r="H7" s="322"/>
      <c r="I7" s="186"/>
      <c r="J7" s="326"/>
      <c r="W7" s="96"/>
      <c r="X7" s="96"/>
    </row>
    <row r="8" spans="7:24" ht="15">
      <c r="G8" s="95"/>
      <c r="W8" s="96"/>
      <c r="X8" s="96"/>
    </row>
    <row r="9" spans="1:24" ht="15">
      <c r="A9" s="12" t="s">
        <v>20</v>
      </c>
      <c r="G9" s="95"/>
      <c r="W9" s="96"/>
      <c r="X9" s="96"/>
    </row>
    <row r="10" spans="7:24" ht="15.75" thickBot="1">
      <c r="G10" s="95"/>
      <c r="W10" s="96"/>
      <c r="X10" s="96"/>
    </row>
    <row r="11" spans="1:24" ht="16.5" thickBot="1">
      <c r="A11" s="23" t="s">
        <v>59</v>
      </c>
      <c r="B11" s="31" t="s">
        <v>63</v>
      </c>
      <c r="C11" s="81" t="s">
        <v>12</v>
      </c>
      <c r="D11" s="32"/>
      <c r="E11" s="33"/>
      <c r="F11" s="34"/>
      <c r="G11" s="35"/>
      <c r="H11" s="32"/>
      <c r="I11" s="36"/>
      <c r="J11" s="37"/>
      <c r="W11" s="96"/>
      <c r="X11" s="96"/>
    </row>
    <row r="12" spans="1:24" ht="15.75">
      <c r="A12" s="262">
        <v>1</v>
      </c>
      <c r="B12" s="263" t="s">
        <v>158</v>
      </c>
      <c r="C12" s="264" t="s">
        <v>160</v>
      </c>
      <c r="D12" s="55">
        <v>1</v>
      </c>
      <c r="E12" s="56" t="s">
        <v>6</v>
      </c>
      <c r="F12" s="237"/>
      <c r="G12" s="18">
        <v>0.21</v>
      </c>
      <c r="H12" s="98">
        <f>ROUND(D12*F12,2)</f>
        <v>0</v>
      </c>
      <c r="I12" s="99">
        <f>ROUND(H12*0.21,2)</f>
        <v>0</v>
      </c>
      <c r="J12" s="100">
        <f>ROUND(I12+H12,2)</f>
        <v>0</v>
      </c>
      <c r="W12" s="96"/>
      <c r="X12" s="96"/>
    </row>
    <row r="13" spans="1:24" ht="16.5" thickBot="1">
      <c r="A13" s="30">
        <v>2</v>
      </c>
      <c r="B13" s="101" t="s">
        <v>62</v>
      </c>
      <c r="C13" s="165" t="s">
        <v>112</v>
      </c>
      <c r="D13" s="58">
        <v>1</v>
      </c>
      <c r="E13" s="59" t="s">
        <v>6</v>
      </c>
      <c r="F13" s="237"/>
      <c r="G13" s="44">
        <v>0.21</v>
      </c>
      <c r="H13" s="102">
        <f>ROUND(D13*F13,2)</f>
        <v>0</v>
      </c>
      <c r="I13" s="102">
        <f>ROUND(H13*0.21,2)</f>
        <v>0</v>
      </c>
      <c r="J13" s="103">
        <f>ROUND(I13+H13,2)</f>
        <v>0</v>
      </c>
      <c r="W13" s="96"/>
      <c r="X13" s="96"/>
    </row>
    <row r="14" spans="1:24" ht="15.75" thickBot="1">
      <c r="A14" s="303" t="s">
        <v>1</v>
      </c>
      <c r="B14" s="304"/>
      <c r="C14" s="304"/>
      <c r="D14" s="304"/>
      <c r="E14" s="304"/>
      <c r="F14" s="304"/>
      <c r="G14" s="305"/>
      <c r="H14" s="104">
        <f>SUM(H12:H13)</f>
        <v>0</v>
      </c>
      <c r="I14" s="105">
        <f>SUM(I12:I13)</f>
        <v>0</v>
      </c>
      <c r="J14" s="106">
        <f>SUM(J12:J13)</f>
        <v>0</v>
      </c>
      <c r="W14" s="96"/>
      <c r="X14" s="96"/>
    </row>
    <row r="15" spans="1:24" ht="15.75" thickBot="1">
      <c r="A15" s="10"/>
      <c r="B15" s="10"/>
      <c r="C15" s="10"/>
      <c r="D15" s="10"/>
      <c r="E15" s="10"/>
      <c r="F15" s="10"/>
      <c r="G15" s="10"/>
      <c r="H15" s="107"/>
      <c r="I15" s="107"/>
      <c r="J15" s="108"/>
      <c r="W15" s="96"/>
      <c r="X15" s="96"/>
    </row>
    <row r="16" spans="1:24" ht="16.5" thickBot="1">
      <c r="A16" s="23" t="s">
        <v>59</v>
      </c>
      <c r="B16" s="31" t="s">
        <v>63</v>
      </c>
      <c r="C16" s="81" t="s">
        <v>11</v>
      </c>
      <c r="D16" s="32"/>
      <c r="E16" s="33"/>
      <c r="F16" s="34"/>
      <c r="G16" s="35"/>
      <c r="H16" s="32"/>
      <c r="I16" s="36"/>
      <c r="J16" s="37"/>
      <c r="W16" s="96"/>
      <c r="X16" s="96"/>
    </row>
    <row r="17" spans="1:24" ht="15.75">
      <c r="A17" s="262">
        <v>3</v>
      </c>
      <c r="B17" s="265" t="s">
        <v>158</v>
      </c>
      <c r="C17" s="266" t="s">
        <v>160</v>
      </c>
      <c r="D17" s="3">
        <v>1</v>
      </c>
      <c r="E17" s="7" t="s">
        <v>6</v>
      </c>
      <c r="F17" s="237"/>
      <c r="G17" s="21">
        <v>0.21</v>
      </c>
      <c r="H17" s="111">
        <f>ROUND(D17*F17,2)</f>
        <v>0</v>
      </c>
      <c r="I17" s="112">
        <f aca="true" t="shared" si="0" ref="I17:I18">ROUND(H17*0.21,2)</f>
        <v>0</v>
      </c>
      <c r="J17" s="113">
        <f aca="true" t="shared" si="1" ref="J17:J18">ROUND(I17+H17,2)</f>
        <v>0</v>
      </c>
      <c r="W17" s="96"/>
      <c r="X17" s="96"/>
    </row>
    <row r="18" spans="1:24" ht="16.5" thickBot="1">
      <c r="A18" s="30">
        <v>4</v>
      </c>
      <c r="B18" s="114" t="s">
        <v>62</v>
      </c>
      <c r="C18" s="166" t="s">
        <v>112</v>
      </c>
      <c r="D18" s="58">
        <v>1</v>
      </c>
      <c r="E18" s="59" t="s">
        <v>6</v>
      </c>
      <c r="F18" s="237"/>
      <c r="G18" s="44">
        <v>0.21</v>
      </c>
      <c r="H18" s="115">
        <f>ROUND(D18*F18,2)</f>
        <v>0</v>
      </c>
      <c r="I18" s="116">
        <f t="shared" si="0"/>
        <v>0</v>
      </c>
      <c r="J18" s="117">
        <f t="shared" si="1"/>
        <v>0</v>
      </c>
      <c r="W18" s="96"/>
      <c r="X18" s="96"/>
    </row>
    <row r="19" spans="1:24" ht="15.75" thickBot="1">
      <c r="A19" s="303" t="s">
        <v>1</v>
      </c>
      <c r="B19" s="304"/>
      <c r="C19" s="304"/>
      <c r="D19" s="304"/>
      <c r="E19" s="304"/>
      <c r="F19" s="304"/>
      <c r="G19" s="305"/>
      <c r="H19" s="104">
        <f>SUM(H17:H18)</f>
        <v>0</v>
      </c>
      <c r="I19" s="105">
        <f>SUM(I17:I18)</f>
        <v>0</v>
      </c>
      <c r="J19" s="106">
        <f>SUM(J17:J18)</f>
        <v>0</v>
      </c>
      <c r="W19" s="96"/>
      <c r="X19" s="96"/>
    </row>
    <row r="20" spans="4:5" ht="15.75" thickBot="1">
      <c r="D20" s="4"/>
      <c r="E20" s="4"/>
    </row>
    <row r="21" spans="1:10" ht="16.5" thickBot="1">
      <c r="A21" s="23" t="s">
        <v>59</v>
      </c>
      <c r="B21" s="24" t="s">
        <v>63</v>
      </c>
      <c r="C21" s="82" t="s">
        <v>22</v>
      </c>
      <c r="D21" s="38"/>
      <c r="E21" s="39"/>
      <c r="F21" s="34"/>
      <c r="G21" s="35"/>
      <c r="H21" s="40"/>
      <c r="I21" s="41"/>
      <c r="J21" s="42"/>
    </row>
    <row r="22" spans="1:10" ht="16.5" thickBot="1">
      <c r="A22" s="60">
        <v>5</v>
      </c>
      <c r="B22" s="118" t="s">
        <v>29</v>
      </c>
      <c r="C22" s="119" t="s">
        <v>57</v>
      </c>
      <c r="D22" s="25">
        <v>4</v>
      </c>
      <c r="E22" s="28" t="s">
        <v>6</v>
      </c>
      <c r="F22" s="237"/>
      <c r="G22" s="27">
        <v>0.21</v>
      </c>
      <c r="H22" s="112">
        <f>ROUND(D22*F22,2)</f>
        <v>0</v>
      </c>
      <c r="I22" s="112">
        <f>ROUND(H22*0.21,2)</f>
        <v>0</v>
      </c>
      <c r="J22" s="120">
        <f>ROUND(I22+H22,2)</f>
        <v>0</v>
      </c>
    </row>
    <row r="23" spans="1:10" ht="15.75" thickBot="1">
      <c r="A23" s="303" t="s">
        <v>1</v>
      </c>
      <c r="B23" s="304"/>
      <c r="C23" s="304"/>
      <c r="D23" s="304"/>
      <c r="E23" s="304"/>
      <c r="F23" s="304"/>
      <c r="G23" s="305"/>
      <c r="H23" s="104">
        <f>SUM(H22:H22)</f>
        <v>0</v>
      </c>
      <c r="I23" s="105">
        <f>SUM(I22:I22)</f>
        <v>0</v>
      </c>
      <c r="J23" s="106">
        <f>SUM(J22:J22)</f>
        <v>0</v>
      </c>
    </row>
    <row r="24" spans="1:10" ht="15.75" thickBot="1">
      <c r="A24" s="10"/>
      <c r="B24" s="10"/>
      <c r="C24" s="10"/>
      <c r="D24" s="10"/>
      <c r="E24" s="10"/>
      <c r="F24" s="10"/>
      <c r="G24" s="10"/>
      <c r="H24" s="121"/>
      <c r="I24" s="121"/>
      <c r="J24" s="108"/>
    </row>
    <row r="25" spans="1:10" ht="16.5" thickBot="1">
      <c r="A25" s="23" t="s">
        <v>59</v>
      </c>
      <c r="B25" s="24" t="s">
        <v>63</v>
      </c>
      <c r="C25" s="82" t="s">
        <v>110</v>
      </c>
      <c r="D25" s="38"/>
      <c r="E25" s="39"/>
      <c r="F25" s="34"/>
      <c r="G25" s="35"/>
      <c r="H25" s="40"/>
      <c r="I25" s="41"/>
      <c r="J25" s="42"/>
    </row>
    <row r="26" spans="1:10" ht="16.5" customHeight="1">
      <c r="A26" s="1">
        <v>6</v>
      </c>
      <c r="B26" s="109" t="s">
        <v>31</v>
      </c>
      <c r="C26" s="122" t="s">
        <v>54</v>
      </c>
      <c r="D26" s="16">
        <v>1</v>
      </c>
      <c r="E26" s="17" t="s">
        <v>6</v>
      </c>
      <c r="F26" s="237"/>
      <c r="G26" s="18">
        <v>0.21</v>
      </c>
      <c r="H26" s="112">
        <f aca="true" t="shared" si="2" ref="H26:H27">ROUND(D26*F26,2)</f>
        <v>0</v>
      </c>
      <c r="I26" s="123">
        <f aca="true" t="shared" si="3" ref="I26:I27">ROUND(H26*0.21,2)</f>
        <v>0</v>
      </c>
      <c r="J26" s="120">
        <f aca="true" t="shared" si="4" ref="J26:J27">ROUND(I26+H26,2)</f>
        <v>0</v>
      </c>
    </row>
    <row r="27" spans="1:10" ht="16.5" thickBot="1">
      <c r="A27" s="60">
        <v>7</v>
      </c>
      <c r="B27" s="118" t="s">
        <v>29</v>
      </c>
      <c r="C27" s="119" t="s">
        <v>57</v>
      </c>
      <c r="D27" s="25">
        <v>2</v>
      </c>
      <c r="E27" s="28" t="s">
        <v>6</v>
      </c>
      <c r="F27" s="237"/>
      <c r="G27" s="27">
        <v>0.21</v>
      </c>
      <c r="H27" s="112">
        <f t="shared" si="2"/>
        <v>0</v>
      </c>
      <c r="I27" s="112">
        <f t="shared" si="3"/>
        <v>0</v>
      </c>
      <c r="J27" s="120">
        <f t="shared" si="4"/>
        <v>0</v>
      </c>
    </row>
    <row r="28" spans="1:10" ht="15.75" thickBot="1">
      <c r="A28" s="303" t="s">
        <v>1</v>
      </c>
      <c r="B28" s="304"/>
      <c r="C28" s="304"/>
      <c r="D28" s="304"/>
      <c r="E28" s="304"/>
      <c r="F28" s="304"/>
      <c r="G28" s="305"/>
      <c r="H28" s="104">
        <f>SUM(H26:H27)</f>
        <v>0</v>
      </c>
      <c r="I28" s="105">
        <f>SUM(I26:I27)</f>
        <v>0</v>
      </c>
      <c r="J28" s="106">
        <f>SUM(J26:J27)</f>
        <v>0</v>
      </c>
    </row>
    <row r="29" spans="1:10" ht="15.75" thickBot="1">
      <c r="A29" s="10"/>
      <c r="B29" s="10"/>
      <c r="C29" s="10"/>
      <c r="D29" s="10"/>
      <c r="E29" s="10"/>
      <c r="F29" s="10"/>
      <c r="G29" s="10"/>
      <c r="H29" s="121"/>
      <c r="I29" s="121"/>
      <c r="J29" s="108"/>
    </row>
    <row r="30" spans="1:10" ht="16.5" customHeight="1" thickBot="1">
      <c r="A30" s="23" t="s">
        <v>59</v>
      </c>
      <c r="B30" s="24" t="s">
        <v>63</v>
      </c>
      <c r="C30" s="83" t="s">
        <v>111</v>
      </c>
      <c r="D30" s="38"/>
      <c r="E30" s="39"/>
      <c r="F30" s="34"/>
      <c r="G30" s="35"/>
      <c r="H30" s="32"/>
      <c r="I30" s="36"/>
      <c r="J30" s="37"/>
    </row>
    <row r="31" spans="1:10" ht="16.5" customHeight="1">
      <c r="A31" s="1">
        <v>8</v>
      </c>
      <c r="B31" s="109" t="s">
        <v>31</v>
      </c>
      <c r="C31" s="122" t="s">
        <v>54</v>
      </c>
      <c r="D31" s="25">
        <v>2</v>
      </c>
      <c r="E31" s="26" t="s">
        <v>6</v>
      </c>
      <c r="F31" s="237"/>
      <c r="G31" s="27">
        <v>0.21</v>
      </c>
      <c r="H31" s="112">
        <f aca="true" t="shared" si="5" ref="H31:H43">ROUND(D31*F31,2)</f>
        <v>0</v>
      </c>
      <c r="I31" s="123">
        <f aca="true" t="shared" si="6" ref="I31:I43">ROUND(H31*0.21,2)</f>
        <v>0</v>
      </c>
      <c r="J31" s="120">
        <f aca="true" t="shared" si="7" ref="J31:J42">ROUND(I31+H31,2)</f>
        <v>0</v>
      </c>
    </row>
    <row r="32" spans="1:10" ht="16.5" customHeight="1">
      <c r="A32" s="2">
        <v>9</v>
      </c>
      <c r="B32" s="124" t="s">
        <v>30</v>
      </c>
      <c r="C32" s="110" t="s">
        <v>55</v>
      </c>
      <c r="D32" s="5">
        <v>2</v>
      </c>
      <c r="E32" s="6" t="s">
        <v>6</v>
      </c>
      <c r="F32" s="237"/>
      <c r="G32" s="9">
        <v>0.21</v>
      </c>
      <c r="H32" s="116">
        <f t="shared" si="5"/>
        <v>0</v>
      </c>
      <c r="I32" s="125">
        <f t="shared" si="6"/>
        <v>0</v>
      </c>
      <c r="J32" s="120">
        <f t="shared" si="7"/>
        <v>0</v>
      </c>
    </row>
    <row r="33" spans="1:10" ht="16.5" customHeight="1">
      <c r="A33" s="2">
        <v>10</v>
      </c>
      <c r="B33" s="124" t="s">
        <v>32</v>
      </c>
      <c r="C33" s="110" t="s">
        <v>34</v>
      </c>
      <c r="D33" s="5">
        <v>1</v>
      </c>
      <c r="E33" s="6" t="s">
        <v>6</v>
      </c>
      <c r="F33" s="237"/>
      <c r="G33" s="9">
        <v>0.21</v>
      </c>
      <c r="H33" s="116">
        <f t="shared" si="5"/>
        <v>0</v>
      </c>
      <c r="I33" s="125">
        <f t="shared" si="6"/>
        <v>0</v>
      </c>
      <c r="J33" s="120">
        <f t="shared" si="7"/>
        <v>0</v>
      </c>
    </row>
    <row r="34" spans="1:10" ht="16.5" customHeight="1">
      <c r="A34" s="2">
        <v>11</v>
      </c>
      <c r="B34" s="124" t="s">
        <v>33</v>
      </c>
      <c r="C34" s="110" t="s">
        <v>35</v>
      </c>
      <c r="D34" s="5">
        <v>1</v>
      </c>
      <c r="E34" s="6" t="s">
        <v>6</v>
      </c>
      <c r="F34" s="237"/>
      <c r="G34" s="9">
        <v>0.21</v>
      </c>
      <c r="H34" s="116">
        <f t="shared" si="5"/>
        <v>0</v>
      </c>
      <c r="I34" s="125">
        <f t="shared" si="6"/>
        <v>0</v>
      </c>
      <c r="J34" s="120">
        <f t="shared" si="7"/>
        <v>0</v>
      </c>
    </row>
    <row r="35" spans="1:10" ht="16.5" customHeight="1">
      <c r="A35" s="13">
        <v>12</v>
      </c>
      <c r="B35" s="126" t="s">
        <v>36</v>
      </c>
      <c r="C35" s="127" t="s">
        <v>52</v>
      </c>
      <c r="D35" s="5">
        <v>2</v>
      </c>
      <c r="E35" s="6" t="s">
        <v>6</v>
      </c>
      <c r="F35" s="237"/>
      <c r="G35" s="9">
        <v>0.21</v>
      </c>
      <c r="H35" s="116">
        <f t="shared" si="5"/>
        <v>0</v>
      </c>
      <c r="I35" s="125">
        <f t="shared" si="6"/>
        <v>0</v>
      </c>
      <c r="J35" s="120">
        <f t="shared" si="7"/>
        <v>0</v>
      </c>
    </row>
    <row r="36" spans="1:10" ht="16.5" customHeight="1">
      <c r="A36" s="13">
        <v>13</v>
      </c>
      <c r="B36" s="126" t="s">
        <v>37</v>
      </c>
      <c r="C36" s="127" t="s">
        <v>49</v>
      </c>
      <c r="D36" s="5">
        <v>2</v>
      </c>
      <c r="E36" s="6" t="s">
        <v>6</v>
      </c>
      <c r="F36" s="237"/>
      <c r="G36" s="9">
        <v>0.21</v>
      </c>
      <c r="H36" s="116">
        <f t="shared" si="5"/>
        <v>0</v>
      </c>
      <c r="I36" s="125">
        <f t="shared" si="6"/>
        <v>0</v>
      </c>
      <c r="J36" s="120">
        <f t="shared" si="7"/>
        <v>0</v>
      </c>
    </row>
    <row r="37" spans="1:10" ht="16.5" customHeight="1">
      <c r="A37" s="2">
        <v>14</v>
      </c>
      <c r="B37" s="124" t="s">
        <v>38</v>
      </c>
      <c r="C37" s="110" t="s">
        <v>45</v>
      </c>
      <c r="D37" s="14">
        <v>1</v>
      </c>
      <c r="E37" s="22" t="s">
        <v>6</v>
      </c>
      <c r="F37" s="237"/>
      <c r="G37" s="9">
        <v>0.21</v>
      </c>
      <c r="H37" s="116">
        <f t="shared" si="5"/>
        <v>0</v>
      </c>
      <c r="I37" s="125">
        <f t="shared" si="6"/>
        <v>0</v>
      </c>
      <c r="J37" s="120">
        <f t="shared" si="7"/>
        <v>0</v>
      </c>
    </row>
    <row r="38" spans="1:10" ht="16.5" customHeight="1">
      <c r="A38" s="2">
        <v>15</v>
      </c>
      <c r="B38" s="128" t="s">
        <v>88</v>
      </c>
      <c r="C38" s="122" t="s">
        <v>89</v>
      </c>
      <c r="D38" s="19">
        <v>2</v>
      </c>
      <c r="E38" s="22" t="s">
        <v>6</v>
      </c>
      <c r="F38" s="237"/>
      <c r="G38" s="9">
        <v>0.21</v>
      </c>
      <c r="H38" s="116">
        <f t="shared" si="5"/>
        <v>0</v>
      </c>
      <c r="I38" s="125">
        <f t="shared" si="6"/>
        <v>0</v>
      </c>
      <c r="J38" s="120">
        <f t="shared" si="7"/>
        <v>0</v>
      </c>
    </row>
    <row r="39" spans="1:15" ht="16.5" customHeight="1">
      <c r="A39" s="13">
        <v>16</v>
      </c>
      <c r="B39" s="128" t="s">
        <v>103</v>
      </c>
      <c r="C39" s="122" t="s">
        <v>105</v>
      </c>
      <c r="D39" s="19">
        <v>1</v>
      </c>
      <c r="E39" s="22" t="s">
        <v>6</v>
      </c>
      <c r="F39" s="237"/>
      <c r="G39" s="9">
        <v>0.21</v>
      </c>
      <c r="H39" s="116">
        <f t="shared" si="5"/>
        <v>0</v>
      </c>
      <c r="I39" s="125">
        <f t="shared" si="6"/>
        <v>0</v>
      </c>
      <c r="J39" s="120">
        <f t="shared" si="7"/>
        <v>0</v>
      </c>
      <c r="O39" s="95" t="s">
        <v>102</v>
      </c>
    </row>
    <row r="40" spans="1:10" ht="16.5" customHeight="1">
      <c r="A40" s="2">
        <v>17</v>
      </c>
      <c r="B40" s="128" t="s">
        <v>61</v>
      </c>
      <c r="C40" s="122" t="s">
        <v>116</v>
      </c>
      <c r="D40" s="19">
        <v>1</v>
      </c>
      <c r="E40" s="22" t="s">
        <v>6</v>
      </c>
      <c r="F40" s="237"/>
      <c r="G40" s="9">
        <v>0.21</v>
      </c>
      <c r="H40" s="116">
        <f t="shared" si="5"/>
        <v>0</v>
      </c>
      <c r="I40" s="125">
        <f t="shared" si="6"/>
        <v>0</v>
      </c>
      <c r="J40" s="120">
        <f t="shared" si="7"/>
        <v>0</v>
      </c>
    </row>
    <row r="41" spans="1:10" ht="16.5" customHeight="1">
      <c r="A41" s="2">
        <v>18</v>
      </c>
      <c r="B41" s="128" t="s">
        <v>60</v>
      </c>
      <c r="C41" s="110" t="s">
        <v>119</v>
      </c>
      <c r="D41" s="14">
        <v>2</v>
      </c>
      <c r="E41" s="22" t="s">
        <v>6</v>
      </c>
      <c r="F41" s="237"/>
      <c r="G41" s="9">
        <v>0.21</v>
      </c>
      <c r="H41" s="116">
        <f t="shared" si="5"/>
        <v>0</v>
      </c>
      <c r="I41" s="125">
        <f t="shared" si="6"/>
        <v>0</v>
      </c>
      <c r="J41" s="120">
        <f t="shared" si="7"/>
        <v>0</v>
      </c>
    </row>
    <row r="42" spans="1:10" ht="16.5" customHeight="1">
      <c r="A42" s="267">
        <v>19</v>
      </c>
      <c r="B42" s="268" t="s">
        <v>157</v>
      </c>
      <c r="C42" s="266" t="s">
        <v>159</v>
      </c>
      <c r="D42" s="14">
        <v>2</v>
      </c>
      <c r="E42" s="22" t="s">
        <v>6</v>
      </c>
      <c r="F42" s="237"/>
      <c r="G42" s="8">
        <v>0.21</v>
      </c>
      <c r="H42" s="116">
        <f t="shared" si="5"/>
        <v>0</v>
      </c>
      <c r="I42" s="125">
        <f t="shared" si="6"/>
        <v>0</v>
      </c>
      <c r="J42" s="120">
        <f t="shared" si="7"/>
        <v>0</v>
      </c>
    </row>
    <row r="43" spans="1:10" ht="16.5" customHeight="1" thickBot="1">
      <c r="A43" s="2">
        <v>20</v>
      </c>
      <c r="B43" s="124" t="s">
        <v>39</v>
      </c>
      <c r="C43" s="129" t="s">
        <v>42</v>
      </c>
      <c r="D43" s="5">
        <v>2</v>
      </c>
      <c r="E43" s="15" t="s">
        <v>6</v>
      </c>
      <c r="F43" s="237"/>
      <c r="G43" s="27">
        <v>0.21</v>
      </c>
      <c r="H43" s="112">
        <f t="shared" si="5"/>
        <v>0</v>
      </c>
      <c r="I43" s="123">
        <f t="shared" si="6"/>
        <v>0</v>
      </c>
      <c r="J43" s="120">
        <f aca="true" t="shared" si="8" ref="J43">I43+H43</f>
        <v>0</v>
      </c>
    </row>
    <row r="44" spans="1:10" ht="15.75" thickBot="1">
      <c r="A44" s="303" t="s">
        <v>1</v>
      </c>
      <c r="B44" s="304"/>
      <c r="C44" s="304"/>
      <c r="D44" s="304"/>
      <c r="E44" s="304"/>
      <c r="F44" s="304"/>
      <c r="G44" s="305"/>
      <c r="H44" s="104">
        <f>SUM(H31:H43)</f>
        <v>0</v>
      </c>
      <c r="I44" s="105">
        <f>SUM(I31:I43)</f>
        <v>0</v>
      </c>
      <c r="J44" s="106">
        <f>SUM(J31:J43)</f>
        <v>0</v>
      </c>
    </row>
    <row r="45" spans="4:5" ht="15.75" thickBot="1">
      <c r="D45" s="4"/>
      <c r="E45" s="4"/>
    </row>
    <row r="46" spans="1:10" ht="16.5" thickBot="1">
      <c r="A46" s="70" t="s">
        <v>59</v>
      </c>
      <c r="B46" s="87" t="s">
        <v>63</v>
      </c>
      <c r="C46" s="88" t="s">
        <v>13</v>
      </c>
      <c r="D46" s="89"/>
      <c r="E46" s="90"/>
      <c r="F46" s="91"/>
      <c r="G46" s="66"/>
      <c r="H46" s="92"/>
      <c r="I46" s="93"/>
      <c r="J46" s="94"/>
    </row>
    <row r="47" spans="1:10" ht="15.75">
      <c r="A47" s="43">
        <v>21</v>
      </c>
      <c r="B47" s="130" t="s">
        <v>40</v>
      </c>
      <c r="C47" s="131" t="s">
        <v>41</v>
      </c>
      <c r="D47" s="77">
        <v>1</v>
      </c>
      <c r="E47" s="17" t="s">
        <v>6</v>
      </c>
      <c r="F47" s="244"/>
      <c r="G47" s="18">
        <v>0.21</v>
      </c>
      <c r="H47" s="132">
        <f aca="true" t="shared" si="9" ref="H47:H56">ROUND(D47*F47,2)</f>
        <v>0</v>
      </c>
      <c r="I47" s="133">
        <f aca="true" t="shared" si="10" ref="I47:I56">ROUND(H47*0.21,2)</f>
        <v>0</v>
      </c>
      <c r="J47" s="134">
        <f aca="true" t="shared" si="11" ref="J47:J56">ROUND(I47+H47,2)</f>
        <v>0</v>
      </c>
    </row>
    <row r="48" spans="1:10" ht="15.75">
      <c r="A48" s="1">
        <v>22</v>
      </c>
      <c r="B48" s="124" t="s">
        <v>32</v>
      </c>
      <c r="C48" s="129" t="s">
        <v>34</v>
      </c>
      <c r="D48" s="5">
        <v>1</v>
      </c>
      <c r="E48" s="15" t="s">
        <v>6</v>
      </c>
      <c r="F48" s="245"/>
      <c r="G48" s="8">
        <v>0.21</v>
      </c>
      <c r="H48" s="135">
        <f t="shared" si="9"/>
        <v>0</v>
      </c>
      <c r="I48" s="123">
        <f t="shared" si="10"/>
        <v>0</v>
      </c>
      <c r="J48" s="120">
        <f t="shared" si="11"/>
        <v>0</v>
      </c>
    </row>
    <row r="49" spans="1:10" ht="15.75">
      <c r="A49" s="1">
        <v>23</v>
      </c>
      <c r="B49" s="124" t="s">
        <v>36</v>
      </c>
      <c r="C49" s="136" t="s">
        <v>52</v>
      </c>
      <c r="D49" s="5">
        <v>1</v>
      </c>
      <c r="E49" s="15" t="s">
        <v>6</v>
      </c>
      <c r="F49" s="245"/>
      <c r="G49" s="8">
        <v>0.21</v>
      </c>
      <c r="H49" s="135">
        <f t="shared" si="9"/>
        <v>0</v>
      </c>
      <c r="I49" s="123">
        <f t="shared" si="10"/>
        <v>0</v>
      </c>
      <c r="J49" s="120">
        <f t="shared" si="11"/>
        <v>0</v>
      </c>
    </row>
    <row r="50" spans="1:10" ht="15.75">
      <c r="A50" s="1">
        <v>24</v>
      </c>
      <c r="B50" s="124" t="s">
        <v>39</v>
      </c>
      <c r="C50" s="129" t="s">
        <v>42</v>
      </c>
      <c r="D50" s="5">
        <v>1</v>
      </c>
      <c r="E50" s="15" t="s">
        <v>6</v>
      </c>
      <c r="F50" s="245"/>
      <c r="G50" s="8">
        <v>0.21</v>
      </c>
      <c r="H50" s="135">
        <f t="shared" si="9"/>
        <v>0</v>
      </c>
      <c r="I50" s="123">
        <f t="shared" si="10"/>
        <v>0</v>
      </c>
      <c r="J50" s="120">
        <f t="shared" si="11"/>
        <v>0</v>
      </c>
    </row>
    <row r="51" spans="1:10" ht="15.75">
      <c r="A51" s="1">
        <v>25</v>
      </c>
      <c r="B51" s="124" t="s">
        <v>38</v>
      </c>
      <c r="C51" s="129" t="s">
        <v>46</v>
      </c>
      <c r="D51" s="5">
        <v>1</v>
      </c>
      <c r="E51" s="15" t="s">
        <v>6</v>
      </c>
      <c r="F51" s="245"/>
      <c r="G51" s="8">
        <v>0.21</v>
      </c>
      <c r="H51" s="135">
        <f t="shared" si="9"/>
        <v>0</v>
      </c>
      <c r="I51" s="123">
        <f t="shared" si="10"/>
        <v>0</v>
      </c>
      <c r="J51" s="120">
        <f t="shared" si="11"/>
        <v>0</v>
      </c>
    </row>
    <row r="52" spans="1:10" ht="15.75">
      <c r="A52" s="1">
        <v>26</v>
      </c>
      <c r="B52" s="124" t="s">
        <v>103</v>
      </c>
      <c r="C52" s="129" t="s">
        <v>105</v>
      </c>
      <c r="D52" s="5">
        <v>1</v>
      </c>
      <c r="E52" s="15" t="s">
        <v>6</v>
      </c>
      <c r="F52" s="245"/>
      <c r="G52" s="8">
        <v>0.21</v>
      </c>
      <c r="H52" s="135">
        <f t="shared" si="9"/>
        <v>0</v>
      </c>
      <c r="I52" s="123">
        <f t="shared" si="10"/>
        <v>0</v>
      </c>
      <c r="J52" s="120">
        <f t="shared" si="11"/>
        <v>0</v>
      </c>
    </row>
    <row r="53" spans="1:10" ht="17.25" customHeight="1">
      <c r="A53" s="1">
        <v>27</v>
      </c>
      <c r="B53" s="124" t="s">
        <v>37</v>
      </c>
      <c r="C53" s="110" t="s">
        <v>49</v>
      </c>
      <c r="D53" s="5">
        <v>1</v>
      </c>
      <c r="E53" s="15" t="s">
        <v>6</v>
      </c>
      <c r="F53" s="245"/>
      <c r="G53" s="8">
        <v>0.21</v>
      </c>
      <c r="H53" s="135">
        <f t="shared" si="9"/>
        <v>0</v>
      </c>
      <c r="I53" s="123">
        <f t="shared" si="10"/>
        <v>0</v>
      </c>
      <c r="J53" s="120">
        <f t="shared" si="11"/>
        <v>0</v>
      </c>
    </row>
    <row r="54" spans="1:10" ht="15.75">
      <c r="A54" s="1">
        <v>28</v>
      </c>
      <c r="B54" s="124" t="s">
        <v>61</v>
      </c>
      <c r="C54" s="122" t="s">
        <v>116</v>
      </c>
      <c r="D54" s="5">
        <v>1</v>
      </c>
      <c r="E54" s="28" t="s">
        <v>6</v>
      </c>
      <c r="F54" s="245"/>
      <c r="G54" s="8">
        <v>0.21</v>
      </c>
      <c r="H54" s="135">
        <f t="shared" si="9"/>
        <v>0</v>
      </c>
      <c r="I54" s="123">
        <f t="shared" si="10"/>
        <v>0</v>
      </c>
      <c r="J54" s="120">
        <f t="shared" si="11"/>
        <v>0</v>
      </c>
    </row>
    <row r="55" spans="1:10" ht="16.5" customHeight="1">
      <c r="A55" s="1">
        <v>29</v>
      </c>
      <c r="B55" s="124" t="s">
        <v>60</v>
      </c>
      <c r="C55" s="110" t="s">
        <v>119</v>
      </c>
      <c r="D55" s="5">
        <v>1</v>
      </c>
      <c r="E55" s="29" t="s">
        <v>6</v>
      </c>
      <c r="F55" s="245"/>
      <c r="G55" s="8">
        <v>0.21</v>
      </c>
      <c r="H55" s="135">
        <f t="shared" si="9"/>
        <v>0</v>
      </c>
      <c r="I55" s="123">
        <f t="shared" si="10"/>
        <v>0</v>
      </c>
      <c r="J55" s="120">
        <f t="shared" si="11"/>
        <v>0</v>
      </c>
    </row>
    <row r="56" spans="1:17" ht="16.5" thickBot="1">
      <c r="A56" s="262">
        <v>30</v>
      </c>
      <c r="B56" s="269" t="s">
        <v>157</v>
      </c>
      <c r="C56" s="270" t="s">
        <v>159</v>
      </c>
      <c r="D56" s="67">
        <v>1</v>
      </c>
      <c r="E56" s="76" t="s">
        <v>6</v>
      </c>
      <c r="F56" s="246"/>
      <c r="G56" s="80">
        <v>0.21</v>
      </c>
      <c r="H56" s="139">
        <f t="shared" si="9"/>
        <v>0</v>
      </c>
      <c r="I56" s="140">
        <f t="shared" si="10"/>
        <v>0</v>
      </c>
      <c r="J56" s="103">
        <f t="shared" si="11"/>
        <v>0</v>
      </c>
      <c r="O56" s="141"/>
      <c r="P56" s="141"/>
      <c r="Q56" s="141"/>
    </row>
    <row r="57" spans="1:17" ht="15.75" thickBot="1">
      <c r="A57" s="306" t="s">
        <v>1</v>
      </c>
      <c r="B57" s="307"/>
      <c r="C57" s="307"/>
      <c r="D57" s="307"/>
      <c r="E57" s="307"/>
      <c r="F57" s="307"/>
      <c r="G57" s="308"/>
      <c r="H57" s="142">
        <f>SUM(H47:H56)</f>
        <v>0</v>
      </c>
      <c r="I57" s="143">
        <f>SUM(I47:I56)</f>
        <v>0</v>
      </c>
      <c r="J57" s="144">
        <f>SUM(J47:J56)</f>
        <v>0</v>
      </c>
      <c r="O57" s="141"/>
      <c r="P57" s="141"/>
      <c r="Q57" s="141"/>
    </row>
    <row r="58" spans="1:17" ht="15.75" thickBot="1">
      <c r="A58" s="145"/>
      <c r="B58" s="145"/>
      <c r="C58" s="145"/>
      <c r="D58" s="145"/>
      <c r="E58" s="145"/>
      <c r="F58" s="145"/>
      <c r="G58" s="11"/>
      <c r="H58" s="145"/>
      <c r="I58" s="145"/>
      <c r="J58" s="145"/>
      <c r="O58" s="141"/>
      <c r="P58" s="141"/>
      <c r="Q58" s="141"/>
    </row>
    <row r="59" spans="1:17" ht="16.5" thickBot="1">
      <c r="A59" s="23" t="s">
        <v>59</v>
      </c>
      <c r="B59" s="24" t="s">
        <v>63</v>
      </c>
      <c r="C59" s="83" t="s">
        <v>14</v>
      </c>
      <c r="D59" s="38"/>
      <c r="E59" s="39"/>
      <c r="F59" s="34"/>
      <c r="G59" s="35"/>
      <c r="H59" s="32"/>
      <c r="I59" s="36"/>
      <c r="J59" s="37"/>
      <c r="O59" s="141"/>
      <c r="P59" s="141"/>
      <c r="Q59" s="141"/>
    </row>
    <row r="60" spans="1:17" ht="15.75">
      <c r="A60" s="30">
        <v>31</v>
      </c>
      <c r="B60" s="124" t="s">
        <v>32</v>
      </c>
      <c r="C60" s="129" t="s">
        <v>34</v>
      </c>
      <c r="D60" s="5">
        <v>1</v>
      </c>
      <c r="E60" s="6" t="s">
        <v>6</v>
      </c>
      <c r="F60" s="237"/>
      <c r="G60" s="9">
        <v>0.21</v>
      </c>
      <c r="H60" s="116">
        <f aca="true" t="shared" si="12" ref="H60:H72">ROUND(D60*F60,2)</f>
        <v>0</v>
      </c>
      <c r="I60" s="125">
        <f aca="true" t="shared" si="13" ref="I60:I72">ROUND(H60*0.21,2)</f>
        <v>0</v>
      </c>
      <c r="J60" s="146">
        <f aca="true" t="shared" si="14" ref="J60:J72">ROUND(I60+H60,2)</f>
        <v>0</v>
      </c>
      <c r="O60" s="141"/>
      <c r="P60" s="141"/>
      <c r="Q60" s="141"/>
    </row>
    <row r="61" spans="1:17" ht="15.75">
      <c r="A61" s="30">
        <v>32</v>
      </c>
      <c r="B61" s="124" t="s">
        <v>33</v>
      </c>
      <c r="C61" s="129" t="s">
        <v>35</v>
      </c>
      <c r="D61" s="14">
        <v>1</v>
      </c>
      <c r="E61" s="15" t="s">
        <v>6</v>
      </c>
      <c r="F61" s="237"/>
      <c r="G61" s="9">
        <v>0.21</v>
      </c>
      <c r="H61" s="116">
        <f t="shared" si="12"/>
        <v>0</v>
      </c>
      <c r="I61" s="125">
        <f t="shared" si="13"/>
        <v>0</v>
      </c>
      <c r="J61" s="146">
        <f t="shared" si="14"/>
        <v>0</v>
      </c>
      <c r="O61" s="141"/>
      <c r="P61" s="141"/>
      <c r="Q61" s="141"/>
    </row>
    <row r="62" spans="1:17" ht="15.75">
      <c r="A62" s="30">
        <v>33</v>
      </c>
      <c r="B62" s="109" t="s">
        <v>31</v>
      </c>
      <c r="C62" s="122" t="s">
        <v>54</v>
      </c>
      <c r="D62" s="25">
        <v>2</v>
      </c>
      <c r="E62" s="15" t="s">
        <v>6</v>
      </c>
      <c r="F62" s="237"/>
      <c r="G62" s="27">
        <v>0.21</v>
      </c>
      <c r="H62" s="116">
        <f t="shared" si="12"/>
        <v>0</v>
      </c>
      <c r="I62" s="125">
        <f t="shared" si="13"/>
        <v>0</v>
      </c>
      <c r="J62" s="146">
        <f t="shared" si="14"/>
        <v>0</v>
      </c>
      <c r="O62" s="141"/>
      <c r="P62" s="141"/>
      <c r="Q62" s="141"/>
    </row>
    <row r="63" spans="1:17" ht="15.75">
      <c r="A63" s="30">
        <v>34</v>
      </c>
      <c r="B63" s="126" t="s">
        <v>36</v>
      </c>
      <c r="C63" s="136" t="s">
        <v>52</v>
      </c>
      <c r="D63" s="5">
        <v>3</v>
      </c>
      <c r="E63" s="6" t="s">
        <v>6</v>
      </c>
      <c r="F63" s="237"/>
      <c r="G63" s="9">
        <v>0.21</v>
      </c>
      <c r="H63" s="116">
        <f t="shared" si="12"/>
        <v>0</v>
      </c>
      <c r="I63" s="125">
        <f t="shared" si="13"/>
        <v>0</v>
      </c>
      <c r="J63" s="146">
        <f t="shared" si="14"/>
        <v>0</v>
      </c>
      <c r="O63" s="141"/>
      <c r="P63" s="141"/>
      <c r="Q63" s="141"/>
    </row>
    <row r="64" spans="1:17" ht="15.75">
      <c r="A64" s="30">
        <v>35</v>
      </c>
      <c r="B64" s="126" t="s">
        <v>39</v>
      </c>
      <c r="C64" s="129" t="s">
        <v>42</v>
      </c>
      <c r="D64" s="5">
        <v>3</v>
      </c>
      <c r="E64" s="6" t="s">
        <v>6</v>
      </c>
      <c r="F64" s="237"/>
      <c r="G64" s="9">
        <v>0.21</v>
      </c>
      <c r="H64" s="116">
        <f t="shared" si="12"/>
        <v>0</v>
      </c>
      <c r="I64" s="125">
        <f t="shared" si="13"/>
        <v>0</v>
      </c>
      <c r="J64" s="146">
        <f t="shared" si="14"/>
        <v>0</v>
      </c>
      <c r="O64" s="141"/>
      <c r="P64" s="141"/>
      <c r="Q64" s="141"/>
    </row>
    <row r="65" spans="1:10" ht="15.75">
      <c r="A65" s="30">
        <v>36</v>
      </c>
      <c r="B65" s="126" t="s">
        <v>37</v>
      </c>
      <c r="C65" s="136" t="s">
        <v>49</v>
      </c>
      <c r="D65" s="5">
        <v>3</v>
      </c>
      <c r="E65" s="6" t="s">
        <v>6</v>
      </c>
      <c r="F65" s="237"/>
      <c r="G65" s="9">
        <v>0.21</v>
      </c>
      <c r="H65" s="116">
        <f t="shared" si="12"/>
        <v>0</v>
      </c>
      <c r="I65" s="125">
        <f t="shared" si="13"/>
        <v>0</v>
      </c>
      <c r="J65" s="146">
        <f t="shared" si="14"/>
        <v>0</v>
      </c>
    </row>
    <row r="66" spans="1:10" ht="15.75">
      <c r="A66" s="30">
        <v>37</v>
      </c>
      <c r="B66" s="126" t="s">
        <v>43</v>
      </c>
      <c r="C66" s="136" t="s">
        <v>44</v>
      </c>
      <c r="D66" s="5">
        <v>2</v>
      </c>
      <c r="E66" s="6" t="s">
        <v>6</v>
      </c>
      <c r="F66" s="237"/>
      <c r="G66" s="9">
        <v>0.21</v>
      </c>
      <c r="H66" s="116">
        <f t="shared" si="12"/>
        <v>0</v>
      </c>
      <c r="I66" s="125">
        <f t="shared" si="13"/>
        <v>0</v>
      </c>
      <c r="J66" s="146">
        <f t="shared" si="14"/>
        <v>0</v>
      </c>
    </row>
    <row r="67" spans="1:10" ht="15.75">
      <c r="A67" s="30">
        <v>38</v>
      </c>
      <c r="B67" s="124" t="s">
        <v>38</v>
      </c>
      <c r="C67" s="110" t="s">
        <v>46</v>
      </c>
      <c r="D67" s="5">
        <v>1</v>
      </c>
      <c r="E67" s="6" t="s">
        <v>6</v>
      </c>
      <c r="F67" s="237"/>
      <c r="G67" s="9">
        <v>0.21</v>
      </c>
      <c r="H67" s="116">
        <f t="shared" si="12"/>
        <v>0</v>
      </c>
      <c r="I67" s="125">
        <f t="shared" si="13"/>
        <v>0</v>
      </c>
      <c r="J67" s="146">
        <f t="shared" si="14"/>
        <v>0</v>
      </c>
    </row>
    <row r="68" spans="1:10" ht="15.75">
      <c r="A68" s="30">
        <v>39</v>
      </c>
      <c r="B68" s="124" t="s">
        <v>88</v>
      </c>
      <c r="C68" s="110" t="s">
        <v>89</v>
      </c>
      <c r="D68" s="5">
        <v>1</v>
      </c>
      <c r="E68" s="6" t="s">
        <v>6</v>
      </c>
      <c r="F68" s="237"/>
      <c r="G68" s="9">
        <v>0.21</v>
      </c>
      <c r="H68" s="116">
        <f t="shared" si="12"/>
        <v>0</v>
      </c>
      <c r="I68" s="125">
        <f t="shared" si="13"/>
        <v>0</v>
      </c>
      <c r="J68" s="146">
        <f t="shared" si="14"/>
        <v>0</v>
      </c>
    </row>
    <row r="69" spans="1:10" ht="15.75">
      <c r="A69" s="30">
        <v>40</v>
      </c>
      <c r="B69" s="128" t="s">
        <v>103</v>
      </c>
      <c r="C69" s="122" t="s">
        <v>105</v>
      </c>
      <c r="D69" s="5">
        <v>1</v>
      </c>
      <c r="E69" s="6" t="s">
        <v>6</v>
      </c>
      <c r="F69" s="237"/>
      <c r="G69" s="9">
        <v>0.21</v>
      </c>
      <c r="H69" s="116">
        <f t="shared" si="12"/>
        <v>0</v>
      </c>
      <c r="I69" s="125">
        <f t="shared" si="13"/>
        <v>0</v>
      </c>
      <c r="J69" s="146">
        <f t="shared" si="14"/>
        <v>0</v>
      </c>
    </row>
    <row r="70" spans="1:10" ht="15.75">
      <c r="A70" s="30">
        <v>41</v>
      </c>
      <c r="B70" s="128" t="s">
        <v>61</v>
      </c>
      <c r="C70" s="122" t="s">
        <v>116</v>
      </c>
      <c r="D70" s="5">
        <v>1</v>
      </c>
      <c r="E70" s="6" t="s">
        <v>6</v>
      </c>
      <c r="F70" s="237"/>
      <c r="G70" s="9">
        <v>0.21</v>
      </c>
      <c r="H70" s="116">
        <f t="shared" si="12"/>
        <v>0</v>
      </c>
      <c r="I70" s="125">
        <f t="shared" si="13"/>
        <v>0</v>
      </c>
      <c r="J70" s="146">
        <f t="shared" si="14"/>
        <v>0</v>
      </c>
    </row>
    <row r="71" spans="1:10" ht="15.75">
      <c r="A71" s="30">
        <v>42</v>
      </c>
      <c r="B71" s="128" t="s">
        <v>60</v>
      </c>
      <c r="C71" s="110" t="s">
        <v>119</v>
      </c>
      <c r="D71" s="5">
        <v>3</v>
      </c>
      <c r="E71" s="6" t="s">
        <v>6</v>
      </c>
      <c r="F71" s="237"/>
      <c r="G71" s="9">
        <v>0.21</v>
      </c>
      <c r="H71" s="116">
        <f t="shared" si="12"/>
        <v>0</v>
      </c>
      <c r="I71" s="125">
        <f t="shared" si="13"/>
        <v>0</v>
      </c>
      <c r="J71" s="146">
        <f t="shared" si="14"/>
        <v>0</v>
      </c>
    </row>
    <row r="72" spans="1:10" ht="16.5" thickBot="1">
      <c r="A72" s="271">
        <v>43</v>
      </c>
      <c r="B72" s="268" t="s">
        <v>157</v>
      </c>
      <c r="C72" s="266" t="s">
        <v>159</v>
      </c>
      <c r="D72" s="5">
        <v>3</v>
      </c>
      <c r="E72" s="6" t="s">
        <v>6</v>
      </c>
      <c r="F72" s="237"/>
      <c r="G72" s="9">
        <v>0.21</v>
      </c>
      <c r="H72" s="116">
        <f t="shared" si="12"/>
        <v>0</v>
      </c>
      <c r="I72" s="125">
        <f t="shared" si="13"/>
        <v>0</v>
      </c>
      <c r="J72" s="146">
        <f t="shared" si="14"/>
        <v>0</v>
      </c>
    </row>
    <row r="73" spans="1:10" ht="15.75" thickBot="1">
      <c r="A73" s="303" t="s">
        <v>1</v>
      </c>
      <c r="B73" s="304"/>
      <c r="C73" s="304"/>
      <c r="D73" s="304"/>
      <c r="E73" s="304"/>
      <c r="F73" s="304"/>
      <c r="G73" s="305"/>
      <c r="H73" s="104">
        <f>SUM(H60:H72)</f>
        <v>0</v>
      </c>
      <c r="I73" s="105">
        <f>SUM(I60:I72)</f>
        <v>0</v>
      </c>
      <c r="J73" s="106">
        <f>SUM(J60:J72)</f>
        <v>0</v>
      </c>
    </row>
    <row r="74" spans="1:10" ht="15.75" thickBot="1">
      <c r="A74" s="145"/>
      <c r="B74" s="145"/>
      <c r="C74" s="145"/>
      <c r="D74" s="145"/>
      <c r="E74" s="145"/>
      <c r="F74" s="145"/>
      <c r="G74" s="11"/>
      <c r="H74" s="145"/>
      <c r="I74" s="145"/>
      <c r="J74" s="145"/>
    </row>
    <row r="75" spans="1:10" ht="16.5" thickBot="1">
      <c r="A75" s="23" t="s">
        <v>59</v>
      </c>
      <c r="B75" s="31" t="s">
        <v>63</v>
      </c>
      <c r="C75" s="81" t="s">
        <v>15</v>
      </c>
      <c r="D75" s="32"/>
      <c r="E75" s="33"/>
      <c r="F75" s="34"/>
      <c r="G75" s="35"/>
      <c r="H75" s="147"/>
      <c r="I75" s="36"/>
      <c r="J75" s="37"/>
    </row>
    <row r="76" spans="1:10" ht="16.5" customHeight="1">
      <c r="A76" s="272">
        <v>44</v>
      </c>
      <c r="B76" s="273" t="s">
        <v>157</v>
      </c>
      <c r="C76" s="274" t="s">
        <v>159</v>
      </c>
      <c r="D76" s="5">
        <v>1</v>
      </c>
      <c r="E76" s="7" t="s">
        <v>6</v>
      </c>
      <c r="F76" s="237"/>
      <c r="G76" s="21">
        <v>0.21</v>
      </c>
      <c r="H76" s="116">
        <f>ROUND(D76*F76,2)</f>
        <v>0</v>
      </c>
      <c r="I76" s="112">
        <f>ROUND(H76*0.21,2)</f>
        <v>0</v>
      </c>
      <c r="J76" s="113">
        <f>ROUND(I76+H76,2)</f>
        <v>0</v>
      </c>
    </row>
    <row r="77" spans="1:10" ht="16.5" customHeight="1" thickBot="1">
      <c r="A77" s="63">
        <v>45</v>
      </c>
      <c r="B77" s="148" t="s">
        <v>120</v>
      </c>
      <c r="C77" s="122" t="s">
        <v>121</v>
      </c>
      <c r="D77" s="5">
        <v>1</v>
      </c>
      <c r="E77" s="7" t="s">
        <v>151</v>
      </c>
      <c r="F77" s="237"/>
      <c r="G77" s="21">
        <v>0.21</v>
      </c>
      <c r="H77" s="116">
        <f>ROUND(D77*F77,2)</f>
        <v>0</v>
      </c>
      <c r="I77" s="112">
        <f>ROUND(H77*0.21,2)</f>
        <v>0</v>
      </c>
      <c r="J77" s="113">
        <f>ROUND(I77+H77,2)</f>
        <v>0</v>
      </c>
    </row>
    <row r="78" spans="1:10" ht="15.75" thickBot="1">
      <c r="A78" s="303" t="s">
        <v>1</v>
      </c>
      <c r="B78" s="304"/>
      <c r="C78" s="304"/>
      <c r="D78" s="304"/>
      <c r="E78" s="304"/>
      <c r="F78" s="304"/>
      <c r="G78" s="305"/>
      <c r="H78" s="104">
        <f>SUM(H76:H77)</f>
        <v>0</v>
      </c>
      <c r="I78" s="105">
        <f>SUM(I76:I77)</f>
        <v>0</v>
      </c>
      <c r="J78" s="106">
        <f>SUM(J76:J77)</f>
        <v>0</v>
      </c>
    </row>
    <row r="79" ht="15.75" thickBot="1"/>
    <row r="80" spans="1:10" ht="16.5" thickBot="1">
      <c r="A80" s="23" t="s">
        <v>59</v>
      </c>
      <c r="B80" s="31" t="s">
        <v>63</v>
      </c>
      <c r="C80" s="81" t="s">
        <v>16</v>
      </c>
      <c r="D80" s="32"/>
      <c r="E80" s="33"/>
      <c r="F80" s="34"/>
      <c r="G80" s="35"/>
      <c r="H80" s="32"/>
      <c r="I80" s="36"/>
      <c r="J80" s="37"/>
    </row>
    <row r="81" spans="1:10" ht="15.75">
      <c r="A81" s="262">
        <v>46</v>
      </c>
      <c r="B81" s="265" t="s">
        <v>158</v>
      </c>
      <c r="C81" s="275" t="s">
        <v>160</v>
      </c>
      <c r="D81" s="3">
        <v>1</v>
      </c>
      <c r="E81" s="7" t="s">
        <v>6</v>
      </c>
      <c r="F81" s="237"/>
      <c r="G81" s="21">
        <v>0.21</v>
      </c>
      <c r="H81" s="111">
        <f>ROUND(D81*F81,2)</f>
        <v>0</v>
      </c>
      <c r="I81" s="112">
        <f>ROUND(H81*0.21,2)</f>
        <v>0</v>
      </c>
      <c r="J81" s="113">
        <f aca="true" t="shared" si="15" ref="J81:J82">ROUND(I81+H81,2)</f>
        <v>0</v>
      </c>
    </row>
    <row r="82" spans="1:10" ht="16.5" thickBot="1">
      <c r="A82" s="30">
        <v>47</v>
      </c>
      <c r="B82" s="114" t="s">
        <v>62</v>
      </c>
      <c r="C82" s="166" t="s">
        <v>112</v>
      </c>
      <c r="D82" s="58">
        <v>1</v>
      </c>
      <c r="E82" s="59" t="s">
        <v>6</v>
      </c>
      <c r="F82" s="237"/>
      <c r="G82" s="44">
        <v>0.21</v>
      </c>
      <c r="H82" s="115">
        <f>ROUND(D82*F82,2)</f>
        <v>0</v>
      </c>
      <c r="I82" s="116">
        <f>ROUND(H82*0.21,2)</f>
        <v>0</v>
      </c>
      <c r="J82" s="117">
        <f t="shared" si="15"/>
        <v>0</v>
      </c>
    </row>
    <row r="83" spans="1:10" ht="15.75" thickBot="1">
      <c r="A83" s="303" t="s">
        <v>1</v>
      </c>
      <c r="B83" s="304"/>
      <c r="C83" s="304"/>
      <c r="D83" s="304"/>
      <c r="E83" s="304"/>
      <c r="F83" s="304"/>
      <c r="G83" s="305"/>
      <c r="H83" s="104">
        <f>SUM(H81:H82)</f>
        <v>0</v>
      </c>
      <c r="I83" s="105">
        <f>SUM(I81:I82)</f>
        <v>0</v>
      </c>
      <c r="J83" s="106">
        <f>SUM(J81:J82)</f>
        <v>0</v>
      </c>
    </row>
    <row r="84" ht="15.75" thickBot="1"/>
    <row r="85" spans="1:10" ht="16.5" thickBot="1">
      <c r="A85" s="23" t="s">
        <v>59</v>
      </c>
      <c r="B85" s="24" t="s">
        <v>63</v>
      </c>
      <c r="C85" s="81" t="s">
        <v>17</v>
      </c>
      <c r="D85" s="38"/>
      <c r="E85" s="39"/>
      <c r="F85" s="34"/>
      <c r="G85" s="35"/>
      <c r="H85" s="32"/>
      <c r="I85" s="36"/>
      <c r="J85" s="37"/>
    </row>
    <row r="86" spans="1:10" ht="15.75">
      <c r="A86" s="43">
        <v>48</v>
      </c>
      <c r="B86" s="130" t="s">
        <v>68</v>
      </c>
      <c r="C86" s="122" t="s">
        <v>77</v>
      </c>
      <c r="D86" s="19">
        <v>1</v>
      </c>
      <c r="E86" s="64" t="s">
        <v>6</v>
      </c>
      <c r="F86" s="237"/>
      <c r="G86" s="21">
        <v>0.21</v>
      </c>
      <c r="H86" s="112">
        <f aca="true" t="shared" si="16" ref="H86:H92">ROUND(D86*F86,2)</f>
        <v>0</v>
      </c>
      <c r="I86" s="123">
        <f aca="true" t="shared" si="17" ref="I86:I93">ROUND(H86*0.21,2)</f>
        <v>0</v>
      </c>
      <c r="J86" s="120">
        <f aca="true" t="shared" si="18" ref="J86:J92">ROUND(I86+H86,2)</f>
        <v>0</v>
      </c>
    </row>
    <row r="87" spans="1:10" ht="15.75">
      <c r="A87" s="1">
        <v>49</v>
      </c>
      <c r="B87" s="124" t="s">
        <v>73</v>
      </c>
      <c r="C87" s="129" t="s">
        <v>75</v>
      </c>
      <c r="D87" s="14">
        <v>1</v>
      </c>
      <c r="E87" s="22" t="s">
        <v>6</v>
      </c>
      <c r="F87" s="237"/>
      <c r="G87" s="8">
        <v>0.21</v>
      </c>
      <c r="H87" s="112">
        <f t="shared" si="16"/>
        <v>0</v>
      </c>
      <c r="I87" s="123">
        <f t="shared" si="17"/>
        <v>0</v>
      </c>
      <c r="J87" s="120">
        <f t="shared" si="18"/>
        <v>0</v>
      </c>
    </row>
    <row r="88" spans="1:10" ht="15.75">
      <c r="A88" s="2">
        <v>50</v>
      </c>
      <c r="B88" s="124" t="s">
        <v>106</v>
      </c>
      <c r="C88" s="129" t="s">
        <v>107</v>
      </c>
      <c r="D88" s="14">
        <v>1</v>
      </c>
      <c r="E88" s="22" t="s">
        <v>6</v>
      </c>
      <c r="F88" s="237"/>
      <c r="G88" s="8">
        <v>0.21</v>
      </c>
      <c r="H88" s="112">
        <f t="shared" si="16"/>
        <v>0</v>
      </c>
      <c r="I88" s="123">
        <f t="shared" si="17"/>
        <v>0</v>
      </c>
      <c r="J88" s="120">
        <f t="shared" si="18"/>
        <v>0</v>
      </c>
    </row>
    <row r="89" spans="1:10" ht="15.75">
      <c r="A89" s="1">
        <v>51</v>
      </c>
      <c r="B89" s="124" t="s">
        <v>69</v>
      </c>
      <c r="C89" s="129" t="s">
        <v>72</v>
      </c>
      <c r="D89" s="14">
        <v>1</v>
      </c>
      <c r="E89" s="22" t="s">
        <v>6</v>
      </c>
      <c r="F89" s="237"/>
      <c r="G89" s="8">
        <v>0.21</v>
      </c>
      <c r="H89" s="112">
        <f t="shared" si="16"/>
        <v>0</v>
      </c>
      <c r="I89" s="123">
        <f t="shared" si="17"/>
        <v>0</v>
      </c>
      <c r="J89" s="120">
        <f t="shared" si="18"/>
        <v>0</v>
      </c>
    </row>
    <row r="90" spans="1:10" ht="15.75">
      <c r="A90" s="1">
        <v>52</v>
      </c>
      <c r="B90" s="109" t="s">
        <v>74</v>
      </c>
      <c r="C90" s="149" t="s">
        <v>76</v>
      </c>
      <c r="D90" s="19">
        <v>1</v>
      </c>
      <c r="E90" s="64" t="s">
        <v>6</v>
      </c>
      <c r="F90" s="237"/>
      <c r="G90" s="8">
        <v>0.21</v>
      </c>
      <c r="H90" s="112">
        <f t="shared" si="16"/>
        <v>0</v>
      </c>
      <c r="I90" s="123">
        <f t="shared" si="17"/>
        <v>0</v>
      </c>
      <c r="J90" s="120">
        <f t="shared" si="18"/>
        <v>0</v>
      </c>
    </row>
    <row r="91" spans="1:10" ht="15.75">
      <c r="A91" s="1">
        <v>53</v>
      </c>
      <c r="B91" s="109" t="s">
        <v>31</v>
      </c>
      <c r="C91" s="122" t="s">
        <v>54</v>
      </c>
      <c r="D91" s="19">
        <v>1</v>
      </c>
      <c r="E91" s="64" t="s">
        <v>6</v>
      </c>
      <c r="F91" s="237"/>
      <c r="G91" s="8">
        <v>0.21</v>
      </c>
      <c r="H91" s="112">
        <f t="shared" si="16"/>
        <v>0</v>
      </c>
      <c r="I91" s="123">
        <f t="shared" si="17"/>
        <v>0</v>
      </c>
      <c r="J91" s="120">
        <f t="shared" si="18"/>
        <v>0</v>
      </c>
    </row>
    <row r="92" spans="1:10" ht="15.75">
      <c r="A92" s="262">
        <v>54</v>
      </c>
      <c r="B92" s="265" t="s">
        <v>157</v>
      </c>
      <c r="C92" s="275" t="s">
        <v>159</v>
      </c>
      <c r="D92" s="3">
        <v>1</v>
      </c>
      <c r="E92" s="7" t="s">
        <v>6</v>
      </c>
      <c r="F92" s="237"/>
      <c r="G92" s="21">
        <v>0.21</v>
      </c>
      <c r="H92" s="116">
        <f t="shared" si="16"/>
        <v>0</v>
      </c>
      <c r="I92" s="116">
        <f t="shared" si="17"/>
        <v>0</v>
      </c>
      <c r="J92" s="146">
        <f t="shared" si="18"/>
        <v>0</v>
      </c>
    </row>
    <row r="93" spans="1:10" ht="16.5" thickBot="1">
      <c r="A93" s="1">
        <v>55</v>
      </c>
      <c r="B93" s="114" t="s">
        <v>36</v>
      </c>
      <c r="C93" s="127" t="s">
        <v>52</v>
      </c>
      <c r="D93" s="25">
        <v>1</v>
      </c>
      <c r="E93" s="26" t="s">
        <v>6</v>
      </c>
      <c r="F93" s="237"/>
      <c r="G93" s="44">
        <v>0.21</v>
      </c>
      <c r="H93" s="112">
        <f>ROUND(D93*F93,2)</f>
        <v>0</v>
      </c>
      <c r="I93" s="123">
        <f t="shared" si="17"/>
        <v>0</v>
      </c>
      <c r="J93" s="120">
        <f aca="true" t="shared" si="19" ref="J93">I93+H93</f>
        <v>0</v>
      </c>
    </row>
    <row r="94" spans="1:10" ht="15.75" thickBot="1">
      <c r="A94" s="303" t="s">
        <v>1</v>
      </c>
      <c r="B94" s="304"/>
      <c r="C94" s="304"/>
      <c r="D94" s="304"/>
      <c r="E94" s="304"/>
      <c r="F94" s="304"/>
      <c r="G94" s="305"/>
      <c r="H94" s="104">
        <f>SUM(H86:H93)</f>
        <v>0</v>
      </c>
      <c r="I94" s="105">
        <f>SUM(I86:I93)</f>
        <v>0</v>
      </c>
      <c r="J94" s="106">
        <f>SUM(J86:J93)</f>
        <v>0</v>
      </c>
    </row>
    <row r="95" ht="15.75" thickBot="1"/>
    <row r="96" spans="1:10" ht="16.5" thickBot="1">
      <c r="A96" s="23" t="s">
        <v>59</v>
      </c>
      <c r="B96" s="31" t="s">
        <v>63</v>
      </c>
      <c r="C96" s="81" t="s">
        <v>18</v>
      </c>
      <c r="D96" s="32"/>
      <c r="E96" s="33"/>
      <c r="F96" s="34"/>
      <c r="G96" s="35"/>
      <c r="H96" s="32"/>
      <c r="I96" s="36"/>
      <c r="J96" s="37"/>
    </row>
    <row r="97" spans="1:10" ht="15.75">
      <c r="A97" s="262">
        <v>56</v>
      </c>
      <c r="B97" s="265" t="s">
        <v>158</v>
      </c>
      <c r="C97" s="275" t="s">
        <v>160</v>
      </c>
      <c r="D97" s="3">
        <v>1</v>
      </c>
      <c r="E97" s="7" t="s">
        <v>6</v>
      </c>
      <c r="F97" s="237"/>
      <c r="G97" s="21">
        <v>0.21</v>
      </c>
      <c r="H97" s="111">
        <f aca="true" t="shared" si="20" ref="H97:H98">ROUND(D97*F97,2)</f>
        <v>0</v>
      </c>
      <c r="I97" s="112">
        <f aca="true" t="shared" si="21" ref="I97:I98">ROUND(H97*0.21,2)</f>
        <v>0</v>
      </c>
      <c r="J97" s="113">
        <f aca="true" t="shared" si="22" ref="J97:J98">ROUND(I97+H97,2)</f>
        <v>0</v>
      </c>
    </row>
    <row r="98" spans="1:10" ht="16.5" thickBot="1">
      <c r="A98" s="30">
        <v>57</v>
      </c>
      <c r="B98" s="114" t="s">
        <v>62</v>
      </c>
      <c r="C98" s="166" t="s">
        <v>112</v>
      </c>
      <c r="D98" s="58">
        <v>1</v>
      </c>
      <c r="E98" s="59" t="s">
        <v>6</v>
      </c>
      <c r="F98" s="237"/>
      <c r="G98" s="44">
        <v>0.21</v>
      </c>
      <c r="H98" s="115">
        <f t="shared" si="20"/>
        <v>0</v>
      </c>
      <c r="I98" s="116">
        <f t="shared" si="21"/>
        <v>0</v>
      </c>
      <c r="J98" s="117">
        <f t="shared" si="22"/>
        <v>0</v>
      </c>
    </row>
    <row r="99" spans="1:10" ht="15.75" thickBot="1">
      <c r="A99" s="303" t="s">
        <v>1</v>
      </c>
      <c r="B99" s="304"/>
      <c r="C99" s="304"/>
      <c r="D99" s="304"/>
      <c r="E99" s="304"/>
      <c r="F99" s="304"/>
      <c r="G99" s="305"/>
      <c r="H99" s="104">
        <f>SUM(H97:H98)</f>
        <v>0</v>
      </c>
      <c r="I99" s="105">
        <f>SUM(I97:I98)</f>
        <v>0</v>
      </c>
      <c r="J99" s="106">
        <f>SUM(J97:J98)</f>
        <v>0</v>
      </c>
    </row>
    <row r="100" ht="15.75" thickBot="1"/>
    <row r="101" spans="1:10" ht="16.5" thickBot="1">
      <c r="A101" s="23" t="s">
        <v>59</v>
      </c>
      <c r="B101" s="31" t="s">
        <v>63</v>
      </c>
      <c r="C101" s="81" t="s">
        <v>90</v>
      </c>
      <c r="D101" s="32"/>
      <c r="E101" s="33"/>
      <c r="F101" s="34"/>
      <c r="G101" s="35"/>
      <c r="H101" s="32"/>
      <c r="I101" s="36"/>
      <c r="J101" s="37"/>
    </row>
    <row r="102" spans="1:10" ht="15.75">
      <c r="A102" s="1">
        <v>58</v>
      </c>
      <c r="B102" s="109" t="s">
        <v>70</v>
      </c>
      <c r="C102" s="149" t="s">
        <v>71</v>
      </c>
      <c r="D102" s="19">
        <v>2</v>
      </c>
      <c r="E102" s="64" t="s">
        <v>6</v>
      </c>
      <c r="F102" s="237"/>
      <c r="G102" s="8">
        <v>0.21</v>
      </c>
      <c r="H102" s="99">
        <f aca="true" t="shared" si="23" ref="H102:H103">ROUND(D102*F102,2)</f>
        <v>0</v>
      </c>
      <c r="I102" s="112">
        <f>ROUND(H102*0.21,2)</f>
        <v>0</v>
      </c>
      <c r="J102" s="134">
        <f aca="true" t="shared" si="24" ref="J102:J103">ROUND(I102+H102,2)</f>
        <v>0</v>
      </c>
    </row>
    <row r="103" spans="1:10" ht="16.5" thickBot="1">
      <c r="A103" s="30">
        <v>59</v>
      </c>
      <c r="B103" s="126" t="s">
        <v>80</v>
      </c>
      <c r="C103" s="150" t="s">
        <v>82</v>
      </c>
      <c r="D103" s="5">
        <v>1</v>
      </c>
      <c r="E103" s="20" t="s">
        <v>6</v>
      </c>
      <c r="F103" s="237"/>
      <c r="G103" s="21">
        <v>0.21</v>
      </c>
      <c r="H103" s="111">
        <f t="shared" si="23"/>
        <v>0</v>
      </c>
      <c r="I103" s="112">
        <f>ROUND(H103*0.21,2)</f>
        <v>0</v>
      </c>
      <c r="J103" s="113">
        <f t="shared" si="24"/>
        <v>0</v>
      </c>
    </row>
    <row r="104" spans="1:10" ht="15.75" thickBot="1">
      <c r="A104" s="303" t="s">
        <v>1</v>
      </c>
      <c r="B104" s="304"/>
      <c r="C104" s="304"/>
      <c r="D104" s="304"/>
      <c r="E104" s="304"/>
      <c r="F104" s="304"/>
      <c r="G104" s="305"/>
      <c r="H104" s="104">
        <f>SUM(H102:H103)</f>
        <v>0</v>
      </c>
      <c r="I104" s="105">
        <f>SUM(I102:I103)</f>
        <v>0</v>
      </c>
      <c r="J104" s="106">
        <f>SUM(J102:J103)</f>
        <v>0</v>
      </c>
    </row>
    <row r="105" ht="15.75" thickBot="1"/>
    <row r="106" spans="1:10" ht="16.5" thickBot="1">
      <c r="A106" s="23" t="s">
        <v>59</v>
      </c>
      <c r="B106" s="31" t="s">
        <v>63</v>
      </c>
      <c r="C106" s="81" t="s">
        <v>19</v>
      </c>
      <c r="D106" s="32"/>
      <c r="E106" s="33"/>
      <c r="F106" s="34"/>
      <c r="G106" s="35"/>
      <c r="H106" s="32"/>
      <c r="I106" s="36"/>
      <c r="J106" s="37"/>
    </row>
    <row r="107" spans="1:10" ht="15.75">
      <c r="A107" s="262">
        <v>60</v>
      </c>
      <c r="B107" s="265" t="s">
        <v>158</v>
      </c>
      <c r="C107" s="275" t="s">
        <v>160</v>
      </c>
      <c r="D107" s="3">
        <v>1</v>
      </c>
      <c r="E107" s="7" t="s">
        <v>6</v>
      </c>
      <c r="F107" s="237"/>
      <c r="G107" s="21">
        <v>0.21</v>
      </c>
      <c r="H107" s="111">
        <f aca="true" t="shared" si="25" ref="H107:H108">ROUND(D107*F107,2)</f>
        <v>0</v>
      </c>
      <c r="I107" s="112">
        <f>ROUND(H107*0.21,2)</f>
        <v>0</v>
      </c>
      <c r="J107" s="113">
        <f aca="true" t="shared" si="26" ref="J107:J108">ROUND(I107+H107,2)</f>
        <v>0</v>
      </c>
    </row>
    <row r="108" spans="1:10" ht="16.5" thickBot="1">
      <c r="A108" s="30">
        <v>61</v>
      </c>
      <c r="B108" s="114" t="s">
        <v>62</v>
      </c>
      <c r="C108" s="166" t="s">
        <v>112</v>
      </c>
      <c r="D108" s="58">
        <v>1</v>
      </c>
      <c r="E108" s="59" t="s">
        <v>6</v>
      </c>
      <c r="F108" s="237"/>
      <c r="G108" s="44">
        <v>0.21</v>
      </c>
      <c r="H108" s="115">
        <f t="shared" si="25"/>
        <v>0</v>
      </c>
      <c r="I108" s="116">
        <f>ROUND(H108*0.21,2)</f>
        <v>0</v>
      </c>
      <c r="J108" s="117">
        <f t="shared" si="26"/>
        <v>0</v>
      </c>
    </row>
    <row r="109" spans="1:10" ht="15.75" thickBot="1">
      <c r="A109" s="303" t="s">
        <v>1</v>
      </c>
      <c r="B109" s="304"/>
      <c r="C109" s="304"/>
      <c r="D109" s="304"/>
      <c r="E109" s="304"/>
      <c r="F109" s="304"/>
      <c r="G109" s="305"/>
      <c r="H109" s="104">
        <f>SUM(H107:H108)</f>
        <v>0</v>
      </c>
      <c r="I109" s="105">
        <f>SUM(I107:I108)</f>
        <v>0</v>
      </c>
      <c r="J109" s="106">
        <f>SUM(J107:J108)</f>
        <v>0</v>
      </c>
    </row>
    <row r="110" ht="15.75" thickBot="1"/>
    <row r="111" spans="1:10" ht="16.5" thickBot="1">
      <c r="A111" s="23" t="s">
        <v>59</v>
      </c>
      <c r="B111" s="31" t="s">
        <v>63</v>
      </c>
      <c r="C111" s="81" t="s">
        <v>115</v>
      </c>
      <c r="D111" s="32"/>
      <c r="E111" s="33"/>
      <c r="F111" s="34"/>
      <c r="G111" s="35"/>
      <c r="H111" s="32"/>
      <c r="I111" s="36"/>
      <c r="J111" s="37"/>
    </row>
    <row r="112" spans="1:10" ht="15.75">
      <c r="A112" s="62">
        <v>62</v>
      </c>
      <c r="B112" s="109" t="s">
        <v>30</v>
      </c>
      <c r="C112" s="149" t="s">
        <v>55</v>
      </c>
      <c r="D112" s="19">
        <v>2</v>
      </c>
      <c r="E112" s="20" t="s">
        <v>6</v>
      </c>
      <c r="F112" s="237"/>
      <c r="G112" s="21">
        <v>0.21</v>
      </c>
      <c r="H112" s="112">
        <f aca="true" t="shared" si="27" ref="H112:H123">ROUND(D112*F112,2)</f>
        <v>0</v>
      </c>
      <c r="I112" s="112">
        <f aca="true" t="shared" si="28" ref="I112:I122">ROUND(H112*0.21,2)</f>
        <v>0</v>
      </c>
      <c r="J112" s="120">
        <f aca="true" t="shared" si="29" ref="J112:J123">ROUND(I112+H112,2)</f>
        <v>0</v>
      </c>
    </row>
    <row r="113" spans="1:10" ht="15.75">
      <c r="A113" s="63">
        <v>63</v>
      </c>
      <c r="B113" s="124" t="s">
        <v>32</v>
      </c>
      <c r="C113" s="129" t="s">
        <v>34</v>
      </c>
      <c r="D113" s="3">
        <v>1</v>
      </c>
      <c r="E113" s="15" t="s">
        <v>6</v>
      </c>
      <c r="F113" s="237"/>
      <c r="G113" s="8">
        <v>0.21</v>
      </c>
      <c r="H113" s="112">
        <f t="shared" si="27"/>
        <v>0</v>
      </c>
      <c r="I113" s="112">
        <f t="shared" si="28"/>
        <v>0</v>
      </c>
      <c r="J113" s="120">
        <f t="shared" si="29"/>
        <v>0</v>
      </c>
    </row>
    <row r="114" spans="1:10" ht="15.75">
      <c r="A114" s="63">
        <v>64</v>
      </c>
      <c r="B114" s="124" t="s">
        <v>33</v>
      </c>
      <c r="C114" s="129" t="s">
        <v>35</v>
      </c>
      <c r="D114" s="3">
        <v>1</v>
      </c>
      <c r="E114" s="15" t="s">
        <v>6</v>
      </c>
      <c r="F114" s="237"/>
      <c r="G114" s="8">
        <v>0.21</v>
      </c>
      <c r="H114" s="112">
        <f t="shared" si="27"/>
        <v>0</v>
      </c>
      <c r="I114" s="112">
        <f t="shared" si="28"/>
        <v>0</v>
      </c>
      <c r="J114" s="120">
        <f t="shared" si="29"/>
        <v>0</v>
      </c>
    </row>
    <row r="115" spans="1:10" ht="15.75">
      <c r="A115" s="63">
        <v>65</v>
      </c>
      <c r="B115" s="126" t="s">
        <v>37</v>
      </c>
      <c r="C115" s="136" t="s">
        <v>50</v>
      </c>
      <c r="D115" s="14">
        <v>2</v>
      </c>
      <c r="E115" s="15" t="s">
        <v>6</v>
      </c>
      <c r="F115" s="237"/>
      <c r="G115" s="8">
        <v>0.21</v>
      </c>
      <c r="H115" s="112">
        <f t="shared" si="27"/>
        <v>0</v>
      </c>
      <c r="I115" s="112">
        <f t="shared" si="28"/>
        <v>0</v>
      </c>
      <c r="J115" s="120">
        <f t="shared" si="29"/>
        <v>0</v>
      </c>
    </row>
    <row r="116" spans="1:10" ht="15.75">
      <c r="A116" s="63">
        <v>66</v>
      </c>
      <c r="B116" s="126" t="s">
        <v>36</v>
      </c>
      <c r="C116" s="136" t="s">
        <v>52</v>
      </c>
      <c r="D116" s="3">
        <v>2</v>
      </c>
      <c r="E116" s="15" t="s">
        <v>6</v>
      </c>
      <c r="F116" s="237"/>
      <c r="G116" s="8">
        <v>0.21</v>
      </c>
      <c r="H116" s="112">
        <f t="shared" si="27"/>
        <v>0</v>
      </c>
      <c r="I116" s="112">
        <f t="shared" si="28"/>
        <v>0</v>
      </c>
      <c r="J116" s="120">
        <f t="shared" si="29"/>
        <v>0</v>
      </c>
    </row>
    <row r="117" spans="1:10" ht="15.75">
      <c r="A117" s="63">
        <v>67</v>
      </c>
      <c r="B117" s="126" t="s">
        <v>39</v>
      </c>
      <c r="C117" s="129" t="s">
        <v>42</v>
      </c>
      <c r="D117" s="3">
        <v>3</v>
      </c>
      <c r="E117" s="15" t="s">
        <v>6</v>
      </c>
      <c r="F117" s="237"/>
      <c r="G117" s="8">
        <v>0.21</v>
      </c>
      <c r="H117" s="112">
        <f t="shared" si="27"/>
        <v>0</v>
      </c>
      <c r="I117" s="112">
        <f t="shared" si="28"/>
        <v>0</v>
      </c>
      <c r="J117" s="120">
        <f t="shared" si="29"/>
        <v>0</v>
      </c>
    </row>
    <row r="118" spans="1:10" ht="15.75">
      <c r="A118" s="272">
        <v>68</v>
      </c>
      <c r="B118" s="276" t="s">
        <v>38</v>
      </c>
      <c r="C118" s="266" t="s">
        <v>46</v>
      </c>
      <c r="D118" s="278">
        <v>2</v>
      </c>
      <c r="E118" s="15" t="s">
        <v>6</v>
      </c>
      <c r="F118" s="237"/>
      <c r="G118" s="8">
        <v>0.21</v>
      </c>
      <c r="H118" s="112">
        <f t="shared" si="27"/>
        <v>0</v>
      </c>
      <c r="I118" s="112">
        <f t="shared" si="28"/>
        <v>0</v>
      </c>
      <c r="J118" s="120">
        <f t="shared" si="29"/>
        <v>0</v>
      </c>
    </row>
    <row r="119" spans="1:10" ht="15.75">
      <c r="A119" s="272">
        <v>68</v>
      </c>
      <c r="B119" s="276" t="s">
        <v>88</v>
      </c>
      <c r="C119" s="266" t="s">
        <v>89</v>
      </c>
      <c r="D119" s="278">
        <v>1</v>
      </c>
      <c r="E119" s="15" t="s">
        <v>6</v>
      </c>
      <c r="F119" s="237"/>
      <c r="G119" s="8">
        <v>0.21</v>
      </c>
      <c r="H119" s="112">
        <f aca="true" t="shared" si="30" ref="H119">ROUND(D119*F119,2)</f>
        <v>0</v>
      </c>
      <c r="I119" s="112">
        <f aca="true" t="shared" si="31" ref="I119">ROUND(H119*0.21,2)</f>
        <v>0</v>
      </c>
      <c r="J119" s="120">
        <f aca="true" t="shared" si="32" ref="J119">ROUND(I119+H119,2)</f>
        <v>0</v>
      </c>
    </row>
    <row r="120" spans="1:10" ht="15.75">
      <c r="A120" s="63">
        <v>69</v>
      </c>
      <c r="B120" s="126" t="s">
        <v>103</v>
      </c>
      <c r="C120" s="122" t="s">
        <v>105</v>
      </c>
      <c r="D120" s="58">
        <v>1</v>
      </c>
      <c r="E120" s="15" t="s">
        <v>6</v>
      </c>
      <c r="F120" s="237"/>
      <c r="G120" s="8">
        <v>0.21</v>
      </c>
      <c r="H120" s="112">
        <f t="shared" si="27"/>
        <v>0</v>
      </c>
      <c r="I120" s="112">
        <f t="shared" si="28"/>
        <v>0</v>
      </c>
      <c r="J120" s="120">
        <f t="shared" si="29"/>
        <v>0</v>
      </c>
    </row>
    <row r="121" spans="1:10" ht="15.75">
      <c r="A121" s="63">
        <v>70</v>
      </c>
      <c r="B121" s="126" t="s">
        <v>61</v>
      </c>
      <c r="C121" s="122" t="s">
        <v>116</v>
      </c>
      <c r="D121" s="5">
        <v>1</v>
      </c>
      <c r="E121" s="15" t="s">
        <v>6</v>
      </c>
      <c r="F121" s="237"/>
      <c r="G121" s="8">
        <v>0.21</v>
      </c>
      <c r="H121" s="112">
        <f t="shared" si="27"/>
        <v>0</v>
      </c>
      <c r="I121" s="112">
        <f t="shared" si="28"/>
        <v>0</v>
      </c>
      <c r="J121" s="120">
        <f t="shared" si="29"/>
        <v>0</v>
      </c>
    </row>
    <row r="122" spans="1:10" ht="15.75">
      <c r="A122" s="63">
        <v>71</v>
      </c>
      <c r="B122" s="126" t="s">
        <v>60</v>
      </c>
      <c r="C122" s="110" t="s">
        <v>119</v>
      </c>
      <c r="D122" s="5">
        <v>2</v>
      </c>
      <c r="E122" s="15" t="s">
        <v>6</v>
      </c>
      <c r="F122" s="237"/>
      <c r="G122" s="8">
        <v>0.21</v>
      </c>
      <c r="H122" s="112">
        <f t="shared" si="27"/>
        <v>0</v>
      </c>
      <c r="I122" s="112">
        <f t="shared" si="28"/>
        <v>0</v>
      </c>
      <c r="J122" s="120">
        <f t="shared" si="29"/>
        <v>0</v>
      </c>
    </row>
    <row r="123" spans="1:10" ht="16.5" thickBot="1">
      <c r="A123" s="272">
        <v>72</v>
      </c>
      <c r="B123" s="276" t="s">
        <v>157</v>
      </c>
      <c r="C123" s="266" t="s">
        <v>159</v>
      </c>
      <c r="D123" s="5">
        <v>2</v>
      </c>
      <c r="E123" s="15" t="s">
        <v>6</v>
      </c>
      <c r="F123" s="237"/>
      <c r="G123" s="8">
        <v>0.21</v>
      </c>
      <c r="H123" s="112">
        <f t="shared" si="27"/>
        <v>0</v>
      </c>
      <c r="I123" s="112">
        <f aca="true" t="shared" si="33" ref="I123">H123*0.21</f>
        <v>0</v>
      </c>
      <c r="J123" s="120">
        <f t="shared" si="29"/>
        <v>0</v>
      </c>
    </row>
    <row r="124" spans="1:10" ht="15.75" thickBot="1">
      <c r="A124" s="303" t="s">
        <v>1</v>
      </c>
      <c r="B124" s="304"/>
      <c r="C124" s="304"/>
      <c r="D124" s="304"/>
      <c r="E124" s="304"/>
      <c r="F124" s="304"/>
      <c r="G124" s="305"/>
      <c r="H124" s="104">
        <f>SUM(H112:H123)</f>
        <v>0</v>
      </c>
      <c r="I124" s="105">
        <f>SUM(I112:I123)</f>
        <v>0</v>
      </c>
      <c r="J124" s="106">
        <f>SUM(J112:J123)</f>
        <v>0</v>
      </c>
    </row>
    <row r="125" ht="15.75" thickBot="1"/>
    <row r="126" spans="1:10" ht="16.5" thickBot="1">
      <c r="A126" s="23" t="s">
        <v>59</v>
      </c>
      <c r="B126" s="31" t="s">
        <v>63</v>
      </c>
      <c r="C126" s="84" t="s">
        <v>21</v>
      </c>
      <c r="D126" s="50"/>
      <c r="E126" s="51"/>
      <c r="F126" s="49"/>
      <c r="G126" s="52"/>
      <c r="H126" s="50"/>
      <c r="I126" s="53"/>
      <c r="J126" s="54"/>
    </row>
    <row r="127" spans="1:10" ht="15.75">
      <c r="A127" s="1">
        <v>73</v>
      </c>
      <c r="B127" s="148" t="s">
        <v>31</v>
      </c>
      <c r="C127" s="97" t="s">
        <v>54</v>
      </c>
      <c r="D127" s="16">
        <v>1</v>
      </c>
      <c r="E127" s="17" t="s">
        <v>6</v>
      </c>
      <c r="F127" s="237"/>
      <c r="G127" s="18">
        <v>0.21</v>
      </c>
      <c r="H127" s="99">
        <f aca="true" t="shared" si="34" ref="H127:H128">ROUND(D127*F127,2)</f>
        <v>0</v>
      </c>
      <c r="I127" s="99">
        <f>ROUND(H127*0.21,2)</f>
        <v>0</v>
      </c>
      <c r="J127" s="134">
        <f aca="true" t="shared" si="35" ref="J127:J128">ROUND(I127+H127,2)</f>
        <v>0</v>
      </c>
    </row>
    <row r="128" spans="1:10" ht="16.5" thickBot="1">
      <c r="A128" s="61">
        <v>74</v>
      </c>
      <c r="B128" s="151" t="s">
        <v>36</v>
      </c>
      <c r="C128" s="127" t="s">
        <v>52</v>
      </c>
      <c r="D128" s="5">
        <v>1</v>
      </c>
      <c r="E128" s="29" t="s">
        <v>6</v>
      </c>
      <c r="F128" s="237"/>
      <c r="G128" s="44">
        <v>0.21</v>
      </c>
      <c r="H128" s="102">
        <f t="shared" si="34"/>
        <v>0</v>
      </c>
      <c r="I128" s="102">
        <f>ROUND(H128*0.21,2)</f>
        <v>0</v>
      </c>
      <c r="J128" s="103">
        <f t="shared" si="35"/>
        <v>0</v>
      </c>
    </row>
    <row r="129" spans="1:10" ht="15.75" thickBot="1">
      <c r="A129" s="303" t="s">
        <v>1</v>
      </c>
      <c r="B129" s="304"/>
      <c r="C129" s="304"/>
      <c r="D129" s="304"/>
      <c r="E129" s="304"/>
      <c r="F129" s="304"/>
      <c r="G129" s="305"/>
      <c r="H129" s="142">
        <f>SUM(H127:H128)</f>
        <v>0</v>
      </c>
      <c r="I129" s="143">
        <f>SUM(I127:I128)</f>
        <v>0</v>
      </c>
      <c r="J129" s="144">
        <f>SUM(J127:J128)</f>
        <v>0</v>
      </c>
    </row>
    <row r="131" ht="15">
      <c r="A131" s="152" t="s">
        <v>23</v>
      </c>
    </row>
    <row r="132" ht="15.75" thickBot="1"/>
    <row r="133" spans="1:10" ht="16.5" thickBot="1">
      <c r="A133" s="23" t="s">
        <v>59</v>
      </c>
      <c r="B133" s="24" t="s">
        <v>63</v>
      </c>
      <c r="C133" s="85" t="s">
        <v>24</v>
      </c>
      <c r="D133" s="32"/>
      <c r="E133" s="33"/>
      <c r="F133" s="34"/>
      <c r="G133" s="35"/>
      <c r="H133" s="32"/>
      <c r="I133" s="36"/>
      <c r="J133" s="37"/>
    </row>
    <row r="134" spans="1:10" ht="15.75">
      <c r="A134" s="1">
        <v>75</v>
      </c>
      <c r="B134" s="109" t="s">
        <v>31</v>
      </c>
      <c r="C134" s="149" t="s">
        <v>54</v>
      </c>
      <c r="D134" s="19">
        <v>1</v>
      </c>
      <c r="E134" s="20" t="s">
        <v>6</v>
      </c>
      <c r="F134" s="237"/>
      <c r="G134" s="21">
        <v>0.21</v>
      </c>
      <c r="H134" s="112">
        <f aca="true" t="shared" si="36" ref="H134:H135">ROUND(D134*F134,2)</f>
        <v>0</v>
      </c>
      <c r="I134" s="112">
        <f aca="true" t="shared" si="37" ref="I134:I135">ROUND(H134*0.21,2)</f>
        <v>0</v>
      </c>
      <c r="J134" s="120">
        <f aca="true" t="shared" si="38" ref="J134:J135">ROUND(I134+H134,2)</f>
        <v>0</v>
      </c>
    </row>
    <row r="135" spans="1:10" ht="16.5" thickBot="1">
      <c r="A135" s="30">
        <v>76</v>
      </c>
      <c r="B135" s="126" t="s">
        <v>39</v>
      </c>
      <c r="C135" s="136" t="s">
        <v>42</v>
      </c>
      <c r="D135" s="5">
        <v>1</v>
      </c>
      <c r="E135" s="29" t="s">
        <v>6</v>
      </c>
      <c r="F135" s="237"/>
      <c r="G135" s="44">
        <v>0.21</v>
      </c>
      <c r="H135" s="115">
        <f t="shared" si="36"/>
        <v>0</v>
      </c>
      <c r="I135" s="115">
        <f t="shared" si="37"/>
        <v>0</v>
      </c>
      <c r="J135" s="117">
        <f t="shared" si="38"/>
        <v>0</v>
      </c>
    </row>
    <row r="136" spans="1:10" ht="15.75" thickBot="1">
      <c r="A136" s="303" t="s">
        <v>1</v>
      </c>
      <c r="B136" s="304"/>
      <c r="C136" s="304"/>
      <c r="D136" s="304"/>
      <c r="E136" s="304"/>
      <c r="F136" s="304"/>
      <c r="G136" s="305"/>
      <c r="H136" s="104">
        <f>SUM(H134:H135)</f>
        <v>0</v>
      </c>
      <c r="I136" s="105">
        <f>SUM(I134:I135)</f>
        <v>0</v>
      </c>
      <c r="J136" s="106">
        <f>SUM(J134:J135)</f>
        <v>0</v>
      </c>
    </row>
    <row r="137" ht="15.75" thickBot="1"/>
    <row r="138" spans="1:10" ht="16.5" thickBot="1">
      <c r="A138" s="23" t="s">
        <v>59</v>
      </c>
      <c r="B138" s="31" t="s">
        <v>63</v>
      </c>
      <c r="C138" s="81" t="s">
        <v>25</v>
      </c>
      <c r="D138" s="32"/>
      <c r="E138" s="33"/>
      <c r="F138" s="34"/>
      <c r="G138" s="35"/>
      <c r="H138" s="32"/>
      <c r="I138" s="36"/>
      <c r="J138" s="37"/>
    </row>
    <row r="139" spans="1:10" ht="16.5" thickBot="1">
      <c r="A139" s="57">
        <v>77</v>
      </c>
      <c r="B139" s="153" t="s">
        <v>29</v>
      </c>
      <c r="C139" s="154" t="s">
        <v>56</v>
      </c>
      <c r="D139" s="19">
        <v>4</v>
      </c>
      <c r="E139" s="20" t="s">
        <v>6</v>
      </c>
      <c r="F139" s="237"/>
      <c r="G139" s="21">
        <v>0.21</v>
      </c>
      <c r="H139" s="112">
        <f>ROUND(D139*F139,2)</f>
        <v>0</v>
      </c>
      <c r="I139" s="112">
        <f>ROUND(H139*0.21,2)</f>
        <v>0</v>
      </c>
      <c r="J139" s="155">
        <f aca="true" t="shared" si="39" ref="J139">ROUND(I139+H139,2)</f>
        <v>0</v>
      </c>
    </row>
    <row r="140" spans="1:10" ht="15.75" thickBot="1">
      <c r="A140" s="303" t="s">
        <v>1</v>
      </c>
      <c r="B140" s="304"/>
      <c r="C140" s="304"/>
      <c r="D140" s="304"/>
      <c r="E140" s="304"/>
      <c r="F140" s="304"/>
      <c r="G140" s="305"/>
      <c r="H140" s="104">
        <f>SUM(H139:H139)</f>
        <v>0</v>
      </c>
      <c r="I140" s="105">
        <f>SUM(I139:I139)</f>
        <v>0</v>
      </c>
      <c r="J140" s="106">
        <f>SUM(J139:J139)</f>
        <v>0</v>
      </c>
    </row>
    <row r="141" ht="15.75" thickBot="1"/>
    <row r="142" spans="1:10" ht="16.5" thickBot="1">
      <c r="A142" s="23" t="s">
        <v>59</v>
      </c>
      <c r="B142" s="31" t="s">
        <v>63</v>
      </c>
      <c r="C142" s="81" t="s">
        <v>26</v>
      </c>
      <c r="D142" s="32"/>
      <c r="E142" s="33"/>
      <c r="F142" s="34"/>
      <c r="G142" s="35"/>
      <c r="H142" s="32"/>
      <c r="I142" s="36"/>
      <c r="J142" s="37"/>
    </row>
    <row r="143" spans="1:10" ht="16.5" thickBot="1">
      <c r="A143" s="57">
        <v>78</v>
      </c>
      <c r="B143" s="156" t="s">
        <v>29</v>
      </c>
      <c r="C143" s="154" t="s">
        <v>56</v>
      </c>
      <c r="D143" s="19">
        <v>4</v>
      </c>
      <c r="E143" s="20" t="s">
        <v>6</v>
      </c>
      <c r="F143" s="237"/>
      <c r="G143" s="21">
        <v>0.21</v>
      </c>
      <c r="H143" s="112">
        <f>ROUND(D143*F143,2)</f>
        <v>0</v>
      </c>
      <c r="I143" s="112">
        <f>ROUND(H143*0.21,2)</f>
        <v>0</v>
      </c>
      <c r="J143" s="155">
        <f aca="true" t="shared" si="40" ref="J143">ROUND(I143+H143,2)</f>
        <v>0</v>
      </c>
    </row>
    <row r="144" spans="1:10" ht="15.75" thickBot="1">
      <c r="A144" s="303" t="s">
        <v>1</v>
      </c>
      <c r="B144" s="304"/>
      <c r="C144" s="304"/>
      <c r="D144" s="304"/>
      <c r="E144" s="304"/>
      <c r="F144" s="304"/>
      <c r="G144" s="305"/>
      <c r="H144" s="104">
        <f>SUM(H143:H143)</f>
        <v>0</v>
      </c>
      <c r="I144" s="105">
        <f>SUM(I143:I143)</f>
        <v>0</v>
      </c>
      <c r="J144" s="106">
        <f>SUM(J143:J143)</f>
        <v>0</v>
      </c>
    </row>
    <row r="145" ht="15.75" thickBot="1"/>
    <row r="146" spans="1:10" ht="16.5" thickBot="1">
      <c r="A146" s="23" t="s">
        <v>59</v>
      </c>
      <c r="B146" s="31" t="s">
        <v>63</v>
      </c>
      <c r="C146" s="81" t="s">
        <v>27</v>
      </c>
      <c r="D146" s="32"/>
      <c r="E146" s="33"/>
      <c r="F146" s="34"/>
      <c r="G146" s="35"/>
      <c r="H146" s="32"/>
      <c r="I146" s="36"/>
      <c r="J146" s="37"/>
    </row>
    <row r="147" spans="1:10" ht="16.5" thickBot="1">
      <c r="A147" s="57">
        <v>79</v>
      </c>
      <c r="B147" s="156" t="s">
        <v>29</v>
      </c>
      <c r="C147" s="154" t="s">
        <v>56</v>
      </c>
      <c r="D147" s="19">
        <v>4</v>
      </c>
      <c r="E147" s="20" t="s">
        <v>6</v>
      </c>
      <c r="F147" s="237"/>
      <c r="G147" s="21">
        <v>0.21</v>
      </c>
      <c r="H147" s="112">
        <f>ROUND(D147*F147,2)</f>
        <v>0</v>
      </c>
      <c r="I147" s="112">
        <f>ROUND(H147*0.21,2)</f>
        <v>0</v>
      </c>
      <c r="J147" s="155">
        <f aca="true" t="shared" si="41" ref="J147">ROUND(I147+H147,2)</f>
        <v>0</v>
      </c>
    </row>
    <row r="148" spans="1:10" ht="15.75" thickBot="1">
      <c r="A148" s="303" t="s">
        <v>1</v>
      </c>
      <c r="B148" s="304"/>
      <c r="C148" s="304"/>
      <c r="D148" s="304"/>
      <c r="E148" s="304"/>
      <c r="F148" s="304"/>
      <c r="G148" s="305"/>
      <c r="H148" s="104">
        <f>SUM(H147:H147)</f>
        <v>0</v>
      </c>
      <c r="I148" s="105">
        <f>SUM(I147:I147)</f>
        <v>0</v>
      </c>
      <c r="J148" s="106">
        <f>SUM(J147:J147)</f>
        <v>0</v>
      </c>
    </row>
    <row r="149" ht="15.75" thickBot="1"/>
    <row r="150" spans="1:10" ht="16.5" thickBot="1">
      <c r="A150" s="23" t="s">
        <v>59</v>
      </c>
      <c r="B150" s="31" t="s">
        <v>63</v>
      </c>
      <c r="C150" s="81" t="s">
        <v>91</v>
      </c>
      <c r="D150" s="32"/>
      <c r="E150" s="33"/>
      <c r="F150" s="34"/>
      <c r="G150" s="35"/>
      <c r="H150" s="32"/>
      <c r="I150" s="36"/>
      <c r="J150" s="37"/>
    </row>
    <row r="151" spans="1:10" ht="16.5" thickBot="1">
      <c r="A151" s="57">
        <v>80</v>
      </c>
      <c r="B151" s="156" t="s">
        <v>29</v>
      </c>
      <c r="C151" s="154" t="s">
        <v>56</v>
      </c>
      <c r="D151" s="19">
        <v>2</v>
      </c>
      <c r="E151" s="20" t="s">
        <v>6</v>
      </c>
      <c r="F151" s="237"/>
      <c r="G151" s="21">
        <v>0.21</v>
      </c>
      <c r="H151" s="112">
        <f>ROUND(D151*F151,2)</f>
        <v>0</v>
      </c>
      <c r="I151" s="112">
        <f>ROUND(H151*0.21,2)</f>
        <v>0</v>
      </c>
      <c r="J151" s="155">
        <f aca="true" t="shared" si="42" ref="J151">ROUND(I151+H151,2)</f>
        <v>0</v>
      </c>
    </row>
    <row r="152" spans="1:10" ht="15.75" thickBot="1">
      <c r="A152" s="303" t="s">
        <v>1</v>
      </c>
      <c r="B152" s="304"/>
      <c r="C152" s="304"/>
      <c r="D152" s="304"/>
      <c r="E152" s="304"/>
      <c r="F152" s="304"/>
      <c r="G152" s="305"/>
      <c r="H152" s="104">
        <f>H151</f>
        <v>0</v>
      </c>
      <c r="I152" s="105">
        <f>I151</f>
        <v>0</v>
      </c>
      <c r="J152" s="106">
        <f>J151</f>
        <v>0</v>
      </c>
    </row>
    <row r="153" ht="15.75" thickBot="1"/>
    <row r="154" spans="1:10" ht="16.5" thickBot="1">
      <c r="A154" s="23" t="s">
        <v>59</v>
      </c>
      <c r="B154" s="31" t="s">
        <v>63</v>
      </c>
      <c r="C154" s="81" t="s">
        <v>128</v>
      </c>
      <c r="D154" s="32"/>
      <c r="E154" s="33"/>
      <c r="F154" s="34"/>
      <c r="G154" s="35"/>
      <c r="H154" s="32"/>
      <c r="I154" s="36"/>
      <c r="J154" s="37"/>
    </row>
    <row r="155" spans="1:10" ht="15.75">
      <c r="A155" s="262">
        <v>81</v>
      </c>
      <c r="B155" s="265" t="s">
        <v>158</v>
      </c>
      <c r="C155" s="275" t="s">
        <v>160</v>
      </c>
      <c r="D155" s="3">
        <v>1</v>
      </c>
      <c r="E155" s="7" t="s">
        <v>6</v>
      </c>
      <c r="F155" s="237"/>
      <c r="G155" s="21">
        <v>0.21</v>
      </c>
      <c r="H155" s="111">
        <f aca="true" t="shared" si="43" ref="H155:H156">ROUND(D155*F155,2)</f>
        <v>0</v>
      </c>
      <c r="I155" s="112">
        <f aca="true" t="shared" si="44" ref="I155:I156">ROUND(H155*0.21,2)</f>
        <v>0</v>
      </c>
      <c r="J155" s="113">
        <f aca="true" t="shared" si="45" ref="J155:J156">ROUND(I155+H155,2)</f>
        <v>0</v>
      </c>
    </row>
    <row r="156" spans="1:10" ht="16.5" customHeight="1" thickBot="1">
      <c r="A156" s="30">
        <v>82</v>
      </c>
      <c r="B156" s="114" t="s">
        <v>62</v>
      </c>
      <c r="C156" s="166" t="s">
        <v>112</v>
      </c>
      <c r="D156" s="58">
        <v>1</v>
      </c>
      <c r="E156" s="59" t="s">
        <v>6</v>
      </c>
      <c r="F156" s="237"/>
      <c r="G156" s="44">
        <v>0.21</v>
      </c>
      <c r="H156" s="115">
        <f t="shared" si="43"/>
        <v>0</v>
      </c>
      <c r="I156" s="116">
        <f t="shared" si="44"/>
        <v>0</v>
      </c>
      <c r="J156" s="117">
        <f t="shared" si="45"/>
        <v>0</v>
      </c>
    </row>
    <row r="157" spans="1:10" ht="15.75" thickBot="1">
      <c r="A157" s="303" t="s">
        <v>1</v>
      </c>
      <c r="B157" s="304"/>
      <c r="C157" s="304"/>
      <c r="D157" s="304"/>
      <c r="E157" s="304"/>
      <c r="F157" s="304"/>
      <c r="G157" s="305"/>
      <c r="H157" s="104">
        <f>SUM(H155:H156)</f>
        <v>0</v>
      </c>
      <c r="I157" s="105">
        <f>SUM(I155:I156)</f>
        <v>0</v>
      </c>
      <c r="J157" s="106">
        <f>SUM(J155:J156)</f>
        <v>0</v>
      </c>
    </row>
    <row r="158" spans="1:10" ht="15.75" thickBot="1">
      <c r="A158" s="10"/>
      <c r="B158" s="10"/>
      <c r="C158" s="10"/>
      <c r="D158" s="10"/>
      <c r="E158" s="10"/>
      <c r="F158" s="10"/>
      <c r="G158" s="10"/>
      <c r="H158" s="121"/>
      <c r="I158" s="121"/>
      <c r="J158" s="108"/>
    </row>
    <row r="159" spans="1:10" ht="16.5" thickBot="1">
      <c r="A159" s="23" t="s">
        <v>59</v>
      </c>
      <c r="B159" s="31" t="s">
        <v>63</v>
      </c>
      <c r="C159" s="81" t="s">
        <v>127</v>
      </c>
      <c r="D159" s="32"/>
      <c r="E159" s="33"/>
      <c r="F159" s="34"/>
      <c r="G159" s="35"/>
      <c r="H159" s="32"/>
      <c r="I159" s="36"/>
      <c r="J159" s="37"/>
    </row>
    <row r="160" spans="1:10" ht="15.75">
      <c r="A160" s="57">
        <v>83</v>
      </c>
      <c r="B160" s="156" t="s">
        <v>122</v>
      </c>
      <c r="C160" s="154" t="s">
        <v>125</v>
      </c>
      <c r="D160" s="19">
        <v>1</v>
      </c>
      <c r="E160" s="20" t="s">
        <v>6</v>
      </c>
      <c r="F160" s="237"/>
      <c r="G160" s="21">
        <v>0.21</v>
      </c>
      <c r="H160" s="112">
        <f>ROUND(D160*F160,2)</f>
        <v>0</v>
      </c>
      <c r="I160" s="112">
        <f>ROUND(H160*0.21,2)</f>
        <v>0</v>
      </c>
      <c r="J160" s="155">
        <f aca="true" t="shared" si="46" ref="J160:J161">ROUND(I160+H160,2)</f>
        <v>0</v>
      </c>
    </row>
    <row r="161" spans="1:10" ht="16.5" thickBot="1">
      <c r="A161" s="182">
        <v>84</v>
      </c>
      <c r="B161" s="156" t="s">
        <v>148</v>
      </c>
      <c r="C161" s="154" t="s">
        <v>126</v>
      </c>
      <c r="D161" s="19">
        <v>1</v>
      </c>
      <c r="E161" s="20" t="s">
        <v>6</v>
      </c>
      <c r="F161" s="237"/>
      <c r="G161" s="21">
        <v>0.21</v>
      </c>
      <c r="H161" s="112">
        <f>ROUND(D161*F161,2)</f>
        <v>0</v>
      </c>
      <c r="I161" s="112">
        <f>ROUND(H161*0.21,2)</f>
        <v>0</v>
      </c>
      <c r="J161" s="155">
        <f t="shared" si="46"/>
        <v>0</v>
      </c>
    </row>
    <row r="162" spans="1:10" ht="15.75" thickBot="1">
      <c r="A162" s="303" t="s">
        <v>1</v>
      </c>
      <c r="B162" s="304"/>
      <c r="C162" s="304"/>
      <c r="D162" s="304"/>
      <c r="E162" s="304"/>
      <c r="F162" s="304"/>
      <c r="G162" s="305"/>
      <c r="H162" s="104">
        <f>SUM(H160:H161)</f>
        <v>0</v>
      </c>
      <c r="I162" s="105">
        <f>SUM(I160:I161)</f>
        <v>0</v>
      </c>
      <c r="J162" s="106">
        <f>SUM(J160:J161)</f>
        <v>0</v>
      </c>
    </row>
    <row r="163" spans="1:10" ht="15.75" thickBot="1">
      <c r="A163" s="167"/>
      <c r="B163" s="168"/>
      <c r="C163" s="168"/>
      <c r="D163" s="168"/>
      <c r="E163" s="168"/>
      <c r="F163" s="168"/>
      <c r="G163" s="168"/>
      <c r="H163" s="254"/>
      <c r="I163" s="255"/>
      <c r="J163" s="106"/>
    </row>
    <row r="164" spans="1:10" ht="16.5" thickBot="1">
      <c r="A164" s="23" t="s">
        <v>59</v>
      </c>
      <c r="B164" s="45" t="s">
        <v>63</v>
      </c>
      <c r="C164" s="85" t="s">
        <v>113</v>
      </c>
      <c r="D164" s="32"/>
      <c r="E164" s="46"/>
      <c r="F164" s="47"/>
      <c r="G164" s="48"/>
      <c r="H164" s="32"/>
      <c r="I164" s="32"/>
      <c r="J164" s="37"/>
    </row>
    <row r="165" spans="1:10" ht="15.75">
      <c r="A165" s="180">
        <v>85</v>
      </c>
      <c r="B165" s="130" t="s">
        <v>32</v>
      </c>
      <c r="C165" s="131" t="s">
        <v>34</v>
      </c>
      <c r="D165" s="16">
        <v>1</v>
      </c>
      <c r="E165" s="17" t="s">
        <v>6</v>
      </c>
      <c r="F165" s="238"/>
      <c r="G165" s="18">
        <v>0.21</v>
      </c>
      <c r="H165" s="99">
        <f aca="true" t="shared" si="47" ref="H165:H177">ROUND(D165*F165,2)</f>
        <v>0</v>
      </c>
      <c r="I165" s="99">
        <f aca="true" t="shared" si="48" ref="I165:I177">ROUND(H165*0.21,2)</f>
        <v>0</v>
      </c>
      <c r="J165" s="134">
        <f aca="true" t="shared" si="49" ref="J165:J177">ROUND(I165+H165,2)</f>
        <v>0</v>
      </c>
    </row>
    <row r="166" spans="1:10" ht="15.75">
      <c r="A166" s="171">
        <v>86</v>
      </c>
      <c r="B166" s="124" t="s">
        <v>33</v>
      </c>
      <c r="C166" s="129" t="s">
        <v>35</v>
      </c>
      <c r="D166" s="14">
        <v>2</v>
      </c>
      <c r="E166" s="20" t="s">
        <v>6</v>
      </c>
      <c r="F166" s="237"/>
      <c r="G166" s="8">
        <v>0.21</v>
      </c>
      <c r="H166" s="116">
        <f t="shared" si="47"/>
        <v>0</v>
      </c>
      <c r="I166" s="116">
        <f t="shared" si="48"/>
        <v>0</v>
      </c>
      <c r="J166" s="146">
        <f t="shared" si="49"/>
        <v>0</v>
      </c>
    </row>
    <row r="167" spans="1:10" ht="15.75">
      <c r="A167" s="171">
        <v>87</v>
      </c>
      <c r="B167" s="124" t="s">
        <v>95</v>
      </c>
      <c r="C167" s="129" t="s">
        <v>96</v>
      </c>
      <c r="D167" s="14">
        <v>1</v>
      </c>
      <c r="E167" s="20" t="s">
        <v>6</v>
      </c>
      <c r="F167" s="237"/>
      <c r="G167" s="8">
        <v>0.21</v>
      </c>
      <c r="H167" s="116">
        <f t="shared" si="47"/>
        <v>0</v>
      </c>
      <c r="I167" s="116">
        <f t="shared" si="48"/>
        <v>0</v>
      </c>
      <c r="J167" s="146">
        <f t="shared" si="49"/>
        <v>0</v>
      </c>
    </row>
    <row r="168" spans="1:10" ht="15.75">
      <c r="A168" s="171">
        <v>88</v>
      </c>
      <c r="B168" s="124" t="s">
        <v>37</v>
      </c>
      <c r="C168" s="129" t="s">
        <v>49</v>
      </c>
      <c r="D168" s="14">
        <v>3</v>
      </c>
      <c r="E168" s="20" t="s">
        <v>6</v>
      </c>
      <c r="F168" s="237"/>
      <c r="G168" s="8">
        <v>0.21</v>
      </c>
      <c r="H168" s="116">
        <f t="shared" si="47"/>
        <v>0</v>
      </c>
      <c r="I168" s="116">
        <f t="shared" si="48"/>
        <v>0</v>
      </c>
      <c r="J168" s="146">
        <f t="shared" si="49"/>
        <v>0</v>
      </c>
    </row>
    <row r="169" spans="1:10" ht="15.75">
      <c r="A169" s="171">
        <v>89</v>
      </c>
      <c r="B169" s="109" t="s">
        <v>47</v>
      </c>
      <c r="C169" s="149" t="s">
        <v>48</v>
      </c>
      <c r="D169" s="14">
        <v>3</v>
      </c>
      <c r="E169" s="15" t="s">
        <v>6</v>
      </c>
      <c r="F169" s="240"/>
      <c r="G169" s="8">
        <v>0.21</v>
      </c>
      <c r="H169" s="116">
        <f t="shared" si="47"/>
        <v>0</v>
      </c>
      <c r="I169" s="123">
        <f t="shared" si="48"/>
        <v>0</v>
      </c>
      <c r="J169" s="120">
        <f t="shared" si="49"/>
        <v>0</v>
      </c>
    </row>
    <row r="170" spans="1:10" ht="15.75">
      <c r="A170" s="171">
        <v>90</v>
      </c>
      <c r="B170" s="126" t="s">
        <v>36</v>
      </c>
      <c r="C170" s="136" t="s">
        <v>52</v>
      </c>
      <c r="D170" s="14">
        <v>3</v>
      </c>
      <c r="E170" s="20" t="s">
        <v>6</v>
      </c>
      <c r="F170" s="237"/>
      <c r="G170" s="8">
        <v>0.21</v>
      </c>
      <c r="H170" s="116">
        <f t="shared" si="47"/>
        <v>0</v>
      </c>
      <c r="I170" s="116">
        <f t="shared" si="48"/>
        <v>0</v>
      </c>
      <c r="J170" s="146">
        <f t="shared" si="49"/>
        <v>0</v>
      </c>
    </row>
    <row r="171" spans="1:10" ht="15.75">
      <c r="A171" s="171">
        <v>91</v>
      </c>
      <c r="B171" s="126" t="s">
        <v>39</v>
      </c>
      <c r="C171" s="129" t="s">
        <v>42</v>
      </c>
      <c r="D171" s="14">
        <v>3</v>
      </c>
      <c r="E171" s="20" t="s">
        <v>6</v>
      </c>
      <c r="F171" s="237"/>
      <c r="G171" s="8">
        <v>0.21</v>
      </c>
      <c r="H171" s="116">
        <f t="shared" si="47"/>
        <v>0</v>
      </c>
      <c r="I171" s="116">
        <f t="shared" si="48"/>
        <v>0</v>
      </c>
      <c r="J171" s="146">
        <f t="shared" si="49"/>
        <v>0</v>
      </c>
    </row>
    <row r="172" spans="1:10" ht="15.75">
      <c r="A172" s="171">
        <v>92</v>
      </c>
      <c r="B172" s="126" t="s">
        <v>38</v>
      </c>
      <c r="C172" s="110" t="s">
        <v>46</v>
      </c>
      <c r="D172" s="5">
        <v>1</v>
      </c>
      <c r="E172" s="20" t="s">
        <v>6</v>
      </c>
      <c r="F172" s="237"/>
      <c r="G172" s="8">
        <v>0.21</v>
      </c>
      <c r="H172" s="116">
        <f t="shared" si="47"/>
        <v>0</v>
      </c>
      <c r="I172" s="116">
        <f t="shared" si="48"/>
        <v>0</v>
      </c>
      <c r="J172" s="146">
        <f t="shared" si="49"/>
        <v>0</v>
      </c>
    </row>
    <row r="173" spans="1:10" ht="15.75">
      <c r="A173" s="171">
        <v>93</v>
      </c>
      <c r="B173" s="126" t="s">
        <v>88</v>
      </c>
      <c r="C173" s="122" t="s">
        <v>94</v>
      </c>
      <c r="D173" s="5">
        <v>1</v>
      </c>
      <c r="E173" s="20" t="s">
        <v>6</v>
      </c>
      <c r="F173" s="237"/>
      <c r="G173" s="8">
        <v>0.21</v>
      </c>
      <c r="H173" s="116">
        <f t="shared" si="47"/>
        <v>0</v>
      </c>
      <c r="I173" s="116">
        <f t="shared" si="48"/>
        <v>0</v>
      </c>
      <c r="J173" s="146">
        <f t="shared" si="49"/>
        <v>0</v>
      </c>
    </row>
    <row r="174" spans="1:10" ht="15.75">
      <c r="A174" s="171">
        <v>94</v>
      </c>
      <c r="B174" s="126" t="s">
        <v>103</v>
      </c>
      <c r="C174" s="122" t="s">
        <v>108</v>
      </c>
      <c r="D174" s="5">
        <v>1</v>
      </c>
      <c r="E174" s="20" t="s">
        <v>6</v>
      </c>
      <c r="F174" s="237"/>
      <c r="G174" s="8">
        <v>0.21</v>
      </c>
      <c r="H174" s="116">
        <f t="shared" si="47"/>
        <v>0</v>
      </c>
      <c r="I174" s="116">
        <f t="shared" si="48"/>
        <v>0</v>
      </c>
      <c r="J174" s="146">
        <f t="shared" si="49"/>
        <v>0</v>
      </c>
    </row>
    <row r="175" spans="1:17" ht="15.75">
      <c r="A175" s="171">
        <v>95</v>
      </c>
      <c r="B175" s="126" t="s">
        <v>61</v>
      </c>
      <c r="C175" s="122" t="s">
        <v>116</v>
      </c>
      <c r="D175" s="5">
        <v>1</v>
      </c>
      <c r="E175" s="20" t="s">
        <v>6</v>
      </c>
      <c r="F175" s="237"/>
      <c r="G175" s="8">
        <v>0.21</v>
      </c>
      <c r="H175" s="116">
        <f t="shared" si="47"/>
        <v>0</v>
      </c>
      <c r="I175" s="116">
        <f t="shared" si="48"/>
        <v>0</v>
      </c>
      <c r="J175" s="146">
        <f t="shared" si="49"/>
        <v>0</v>
      </c>
      <c r="Q175" s="95" t="s">
        <v>102</v>
      </c>
    </row>
    <row r="176" spans="1:10" ht="15.75">
      <c r="A176" s="171">
        <v>96</v>
      </c>
      <c r="B176" s="126" t="s">
        <v>60</v>
      </c>
      <c r="C176" s="110" t="s">
        <v>119</v>
      </c>
      <c r="D176" s="5">
        <v>3</v>
      </c>
      <c r="E176" s="20" t="s">
        <v>6</v>
      </c>
      <c r="F176" s="237"/>
      <c r="G176" s="8">
        <v>0.21</v>
      </c>
      <c r="H176" s="116">
        <f t="shared" si="47"/>
        <v>0</v>
      </c>
      <c r="I176" s="116">
        <f t="shared" si="48"/>
        <v>0</v>
      </c>
      <c r="J176" s="146">
        <f t="shared" si="49"/>
        <v>0</v>
      </c>
    </row>
    <row r="177" spans="1:10" ht="16.5" thickBot="1">
      <c r="A177" s="277">
        <v>97</v>
      </c>
      <c r="B177" s="269" t="s">
        <v>157</v>
      </c>
      <c r="C177" s="270" t="s">
        <v>159</v>
      </c>
      <c r="D177" s="67">
        <v>3</v>
      </c>
      <c r="E177" s="76" t="s">
        <v>6</v>
      </c>
      <c r="F177" s="239"/>
      <c r="G177" s="80">
        <v>0.21</v>
      </c>
      <c r="H177" s="102">
        <f t="shared" si="47"/>
        <v>0</v>
      </c>
      <c r="I177" s="161">
        <f t="shared" si="48"/>
        <v>0</v>
      </c>
      <c r="J177" s="162">
        <f t="shared" si="49"/>
        <v>0</v>
      </c>
    </row>
    <row r="178" spans="1:10" ht="15.75" thickBot="1">
      <c r="A178" s="306" t="s">
        <v>1</v>
      </c>
      <c r="B178" s="307"/>
      <c r="C178" s="307"/>
      <c r="D178" s="307"/>
      <c r="E178" s="307"/>
      <c r="F178" s="307"/>
      <c r="G178" s="308"/>
      <c r="H178" s="176">
        <f>SUM(H165:H177)</f>
        <v>0</v>
      </c>
      <c r="I178" s="143">
        <f>SUM(I165:I177)</f>
        <v>0</v>
      </c>
      <c r="J178" s="144">
        <f>SUM(J165:J177)</f>
        <v>0</v>
      </c>
    </row>
    <row r="179" spans="1:10" ht="15.75" thickBot="1">
      <c r="A179" s="10"/>
      <c r="B179" s="10"/>
      <c r="C179" s="10"/>
      <c r="D179" s="10"/>
      <c r="E179" s="10"/>
      <c r="F179" s="10"/>
      <c r="G179" s="10"/>
      <c r="H179" s="121"/>
      <c r="I179" s="121"/>
      <c r="J179" s="108"/>
    </row>
    <row r="180" spans="1:10" ht="16.5" thickBot="1">
      <c r="A180" s="23" t="s">
        <v>59</v>
      </c>
      <c r="B180" s="31" t="s">
        <v>63</v>
      </c>
      <c r="C180" s="81" t="s">
        <v>147</v>
      </c>
      <c r="D180" s="32"/>
      <c r="E180" s="33"/>
      <c r="F180" s="34"/>
      <c r="G180" s="35"/>
      <c r="H180" s="32"/>
      <c r="I180" s="36"/>
      <c r="J180" s="37"/>
    </row>
    <row r="181" spans="1:10" ht="16.5" customHeight="1" thickBot="1">
      <c r="A181" s="175">
        <v>98</v>
      </c>
      <c r="B181" s="181" t="s">
        <v>120</v>
      </c>
      <c r="C181" s="177" t="s">
        <v>121</v>
      </c>
      <c r="D181" s="178">
        <v>1</v>
      </c>
      <c r="E181" s="179" t="s">
        <v>151</v>
      </c>
      <c r="F181" s="241"/>
      <c r="G181" s="69">
        <v>0.21</v>
      </c>
      <c r="H181" s="102">
        <f>ROUND(D181*F181,2)</f>
        <v>0</v>
      </c>
      <c r="I181" s="161">
        <f>ROUND(H181*0.21,2)</f>
        <v>0</v>
      </c>
      <c r="J181" s="162">
        <f>ROUND(I181+H181,2)</f>
        <v>0</v>
      </c>
    </row>
    <row r="182" spans="1:10" ht="15.75" thickBot="1">
      <c r="A182" s="303" t="s">
        <v>1</v>
      </c>
      <c r="B182" s="304"/>
      <c r="C182" s="304"/>
      <c r="D182" s="304"/>
      <c r="E182" s="304"/>
      <c r="F182" s="304"/>
      <c r="G182" s="305"/>
      <c r="H182" s="104">
        <f>SUM(H181)</f>
        <v>0</v>
      </c>
      <c r="I182" s="104">
        <f aca="true" t="shared" si="50" ref="I182:J182">SUM(I181)</f>
        <v>0</v>
      </c>
      <c r="J182" s="104">
        <f t="shared" si="50"/>
        <v>0</v>
      </c>
    </row>
    <row r="183" spans="1:10" ht="15.75" thickBot="1">
      <c r="A183" s="10"/>
      <c r="B183" s="10"/>
      <c r="C183" s="10"/>
      <c r="D183" s="10"/>
      <c r="E183" s="10"/>
      <c r="F183" s="10"/>
      <c r="G183" s="10"/>
      <c r="H183" s="121"/>
      <c r="I183" s="121"/>
      <c r="J183" s="108"/>
    </row>
    <row r="184" spans="1:10" ht="16.5" thickBot="1">
      <c r="A184" s="70" t="s">
        <v>59</v>
      </c>
      <c r="B184" s="71" t="s">
        <v>63</v>
      </c>
      <c r="C184" s="86" t="s">
        <v>113</v>
      </c>
      <c r="D184" s="50"/>
      <c r="E184" s="72"/>
      <c r="F184" s="73"/>
      <c r="G184" s="74"/>
      <c r="H184" s="50"/>
      <c r="I184" s="50"/>
      <c r="J184" s="54"/>
    </row>
    <row r="185" spans="1:10" ht="15.75">
      <c r="A185" s="43">
        <v>99</v>
      </c>
      <c r="B185" s="130" t="s">
        <v>79</v>
      </c>
      <c r="C185" s="158" t="s">
        <v>81</v>
      </c>
      <c r="D185" s="16">
        <v>1</v>
      </c>
      <c r="E185" s="17" t="s">
        <v>6</v>
      </c>
      <c r="F185" s="238"/>
      <c r="G185" s="18">
        <v>0.21</v>
      </c>
      <c r="H185" s="99">
        <f aca="true" t="shared" si="51" ref="H185:H186">ROUND(D185*F185,2)</f>
        <v>0</v>
      </c>
      <c r="I185" s="99">
        <f aca="true" t="shared" si="52" ref="I185:I186">ROUND(H185*0.21,2)</f>
        <v>0</v>
      </c>
      <c r="J185" s="134">
        <f aca="true" t="shared" si="53" ref="J185:J186">ROUND(I185+H185,2)</f>
        <v>0</v>
      </c>
    </row>
    <row r="186" spans="1:10" ht="16.5" thickBot="1">
      <c r="A186" s="75">
        <v>100</v>
      </c>
      <c r="B186" s="137" t="s">
        <v>92</v>
      </c>
      <c r="C186" s="159" t="s">
        <v>93</v>
      </c>
      <c r="D186" s="67">
        <v>1</v>
      </c>
      <c r="E186" s="76" t="s">
        <v>6</v>
      </c>
      <c r="F186" s="239"/>
      <c r="G186" s="80">
        <v>0.21</v>
      </c>
      <c r="H186" s="102">
        <f t="shared" si="51"/>
        <v>0</v>
      </c>
      <c r="I186" s="102">
        <f t="shared" si="52"/>
        <v>0</v>
      </c>
      <c r="J186" s="103">
        <f t="shared" si="53"/>
        <v>0</v>
      </c>
    </row>
    <row r="187" spans="1:10" ht="15.75" thickBot="1">
      <c r="A187" s="306" t="s">
        <v>1</v>
      </c>
      <c r="B187" s="307"/>
      <c r="C187" s="307"/>
      <c r="D187" s="307"/>
      <c r="E187" s="307"/>
      <c r="F187" s="307"/>
      <c r="G187" s="308"/>
      <c r="H187" s="142">
        <f>SUM(H185:H186)</f>
        <v>0</v>
      </c>
      <c r="I187" s="143">
        <f>SUM(I185:I186)</f>
        <v>0</v>
      </c>
      <c r="J187" s="144">
        <f>SUM(J185:J186)</f>
        <v>0</v>
      </c>
    </row>
    <row r="188" ht="15.75" thickBot="1"/>
    <row r="189" spans="1:10" ht="16.5" thickBot="1">
      <c r="A189" s="23" t="s">
        <v>59</v>
      </c>
      <c r="B189" s="31" t="s">
        <v>63</v>
      </c>
      <c r="C189" s="81" t="s">
        <v>117</v>
      </c>
      <c r="D189" s="32"/>
      <c r="E189" s="33"/>
      <c r="F189" s="34"/>
      <c r="G189" s="35"/>
      <c r="H189" s="32"/>
      <c r="I189" s="36"/>
      <c r="J189" s="37"/>
    </row>
    <row r="190" spans="1:10" ht="16.5" thickBot="1">
      <c r="A190" s="57">
        <v>101</v>
      </c>
      <c r="B190" s="156" t="s">
        <v>80</v>
      </c>
      <c r="C190" s="150" t="s">
        <v>82</v>
      </c>
      <c r="D190" s="5">
        <v>1</v>
      </c>
      <c r="E190" s="20" t="s">
        <v>6</v>
      </c>
      <c r="F190" s="237"/>
      <c r="G190" s="21">
        <v>0.21</v>
      </c>
      <c r="H190" s="112">
        <f>ROUND(D190*F190,2)</f>
        <v>0</v>
      </c>
      <c r="I190" s="112">
        <f>ROUND(H190*0.21,2)</f>
        <v>0</v>
      </c>
      <c r="J190" s="155">
        <f aca="true" t="shared" si="54" ref="J190">ROUND(I190+H190,2)</f>
        <v>0</v>
      </c>
    </row>
    <row r="191" spans="1:10" ht="15.75" thickBot="1">
      <c r="A191" s="303" t="s">
        <v>1</v>
      </c>
      <c r="B191" s="304"/>
      <c r="C191" s="304"/>
      <c r="D191" s="304"/>
      <c r="E191" s="304"/>
      <c r="F191" s="304"/>
      <c r="G191" s="305"/>
      <c r="H191" s="104">
        <f>SUM(H190)</f>
        <v>0</v>
      </c>
      <c r="I191" s="104">
        <f aca="true" t="shared" si="55" ref="I191:J191">SUM(I190)</f>
        <v>0</v>
      </c>
      <c r="J191" s="104">
        <f t="shared" si="55"/>
        <v>0</v>
      </c>
    </row>
    <row r="193" ht="15">
      <c r="A193" s="152" t="s">
        <v>28</v>
      </c>
    </row>
    <row r="194" ht="15.75" thickBot="1"/>
    <row r="195" spans="1:10" ht="16.5" thickBot="1">
      <c r="A195" s="23" t="s">
        <v>59</v>
      </c>
      <c r="B195" s="24" t="s">
        <v>63</v>
      </c>
      <c r="C195" s="85" t="s">
        <v>67</v>
      </c>
      <c r="D195" s="32"/>
      <c r="E195" s="33"/>
      <c r="F195" s="34"/>
      <c r="G195" s="35"/>
      <c r="H195" s="32"/>
      <c r="I195" s="36"/>
      <c r="J195" s="37"/>
    </row>
    <row r="196" spans="1:10" ht="15.75">
      <c r="A196" s="1">
        <v>102</v>
      </c>
      <c r="B196" s="109" t="s">
        <v>31</v>
      </c>
      <c r="C196" s="149" t="s">
        <v>78</v>
      </c>
      <c r="D196" s="19">
        <v>1</v>
      </c>
      <c r="E196" s="20" t="s">
        <v>6</v>
      </c>
      <c r="F196" s="237"/>
      <c r="G196" s="21">
        <v>0.21</v>
      </c>
      <c r="H196" s="112">
        <f aca="true" t="shared" si="56" ref="H196:H197">ROUND(D196*F196,2)</f>
        <v>0</v>
      </c>
      <c r="I196" s="112">
        <f>ROUND(H196*0.21,2)</f>
        <v>0</v>
      </c>
      <c r="J196" s="120">
        <f aca="true" t="shared" si="57" ref="J196:J197">ROUND(I196+H196,2)</f>
        <v>0</v>
      </c>
    </row>
    <row r="197" spans="1:10" ht="16.5" thickBot="1">
      <c r="A197" s="30">
        <v>103</v>
      </c>
      <c r="B197" s="126" t="s">
        <v>39</v>
      </c>
      <c r="C197" s="136" t="s">
        <v>42</v>
      </c>
      <c r="D197" s="5">
        <v>1</v>
      </c>
      <c r="E197" s="29" t="s">
        <v>6</v>
      </c>
      <c r="F197" s="237"/>
      <c r="G197" s="44">
        <v>0.21</v>
      </c>
      <c r="H197" s="115">
        <f t="shared" si="56"/>
        <v>0</v>
      </c>
      <c r="I197" s="115">
        <f>ROUND(H197*0.21,2)</f>
        <v>0</v>
      </c>
      <c r="J197" s="117">
        <f t="shared" si="57"/>
        <v>0</v>
      </c>
    </row>
    <row r="198" spans="1:10" ht="15.75" thickBot="1">
      <c r="A198" s="303" t="s">
        <v>1</v>
      </c>
      <c r="B198" s="304"/>
      <c r="C198" s="304"/>
      <c r="D198" s="304"/>
      <c r="E198" s="304"/>
      <c r="F198" s="304"/>
      <c r="G198" s="305"/>
      <c r="H198" s="104">
        <f>SUM(H196:H197)</f>
        <v>0</v>
      </c>
      <c r="I198" s="105">
        <f>SUM(I196:I197)</f>
        <v>0</v>
      </c>
      <c r="J198" s="106">
        <f>SUM(J196:J197)</f>
        <v>0</v>
      </c>
    </row>
    <row r="199" ht="15.75" thickBot="1"/>
    <row r="200" spans="1:10" ht="16.5" thickBot="1">
      <c r="A200" s="23" t="s">
        <v>59</v>
      </c>
      <c r="B200" s="31" t="s">
        <v>63</v>
      </c>
      <c r="C200" s="81" t="s">
        <v>66</v>
      </c>
      <c r="D200" s="32"/>
      <c r="E200" s="33"/>
      <c r="F200" s="34"/>
      <c r="G200" s="35"/>
      <c r="H200" s="32"/>
      <c r="I200" s="36"/>
      <c r="J200" s="37"/>
    </row>
    <row r="201" spans="1:10" ht="16.5" thickBot="1">
      <c r="A201" s="57">
        <v>104</v>
      </c>
      <c r="B201" s="153" t="s">
        <v>29</v>
      </c>
      <c r="C201" s="154" t="s">
        <v>56</v>
      </c>
      <c r="D201" s="19">
        <v>4</v>
      </c>
      <c r="E201" s="20" t="s">
        <v>6</v>
      </c>
      <c r="F201" s="237"/>
      <c r="G201" s="21">
        <v>0.21</v>
      </c>
      <c r="H201" s="112">
        <f>ROUND(D201*F201,2)</f>
        <v>0</v>
      </c>
      <c r="I201" s="112">
        <f>ROUND(H201*0.21,2)</f>
        <v>0</v>
      </c>
      <c r="J201" s="155">
        <f aca="true" t="shared" si="58" ref="J201">ROUND(I201+H201,2)</f>
        <v>0</v>
      </c>
    </row>
    <row r="202" spans="1:10" ht="15.75" thickBot="1">
      <c r="A202" s="303" t="s">
        <v>1</v>
      </c>
      <c r="B202" s="304"/>
      <c r="C202" s="304"/>
      <c r="D202" s="304"/>
      <c r="E202" s="304"/>
      <c r="F202" s="304"/>
      <c r="G202" s="305"/>
      <c r="H202" s="104">
        <f>SUM(H201:H201)</f>
        <v>0</v>
      </c>
      <c r="I202" s="105">
        <f>SUM(I201:I201)</f>
        <v>0</v>
      </c>
      <c r="J202" s="106">
        <f>SUM(J201:J201)</f>
        <v>0</v>
      </c>
    </row>
    <row r="203" ht="15.75" thickBot="1"/>
    <row r="204" spans="1:10" ht="16.5" thickBot="1">
      <c r="A204" s="23" t="s">
        <v>59</v>
      </c>
      <c r="B204" s="31" t="s">
        <v>63</v>
      </c>
      <c r="C204" s="81" t="s">
        <v>65</v>
      </c>
      <c r="D204" s="32"/>
      <c r="E204" s="33"/>
      <c r="F204" s="34"/>
      <c r="G204" s="35"/>
      <c r="H204" s="32"/>
      <c r="I204" s="36"/>
      <c r="J204" s="37"/>
    </row>
    <row r="205" spans="1:10" ht="16.5" thickBot="1">
      <c r="A205" s="57">
        <v>105</v>
      </c>
      <c r="B205" s="156" t="s">
        <v>29</v>
      </c>
      <c r="C205" s="154" t="s">
        <v>56</v>
      </c>
      <c r="D205" s="19">
        <v>4</v>
      </c>
      <c r="E205" s="20" t="s">
        <v>6</v>
      </c>
      <c r="F205" s="237"/>
      <c r="G205" s="21">
        <v>0.21</v>
      </c>
      <c r="H205" s="112">
        <f>ROUND(D205*F205,2)</f>
        <v>0</v>
      </c>
      <c r="I205" s="112">
        <f>ROUND(H205*0.21,2)</f>
        <v>0</v>
      </c>
      <c r="J205" s="155">
        <f aca="true" t="shared" si="59" ref="J205">ROUND(I205+H205,2)</f>
        <v>0</v>
      </c>
    </row>
    <row r="206" spans="1:10" ht="15.75" thickBot="1">
      <c r="A206" s="303" t="s">
        <v>1</v>
      </c>
      <c r="B206" s="304"/>
      <c r="C206" s="304"/>
      <c r="D206" s="304"/>
      <c r="E206" s="304"/>
      <c r="F206" s="304"/>
      <c r="G206" s="305"/>
      <c r="H206" s="104">
        <f>SUM(H205:H205)</f>
        <v>0</v>
      </c>
      <c r="I206" s="105">
        <f>SUM(I205:I205)</f>
        <v>0</v>
      </c>
      <c r="J206" s="106">
        <f>SUM(J205:J205)</f>
        <v>0</v>
      </c>
    </row>
    <row r="207" ht="15.75" thickBot="1"/>
    <row r="208" spans="1:10" ht="16.5" thickBot="1">
      <c r="A208" s="23" t="s">
        <v>59</v>
      </c>
      <c r="B208" s="31" t="s">
        <v>63</v>
      </c>
      <c r="C208" s="81" t="s">
        <v>64</v>
      </c>
      <c r="D208" s="32"/>
      <c r="E208" s="33"/>
      <c r="F208" s="34"/>
      <c r="G208" s="35"/>
      <c r="H208" s="32"/>
      <c r="I208" s="36"/>
      <c r="J208" s="37"/>
    </row>
    <row r="209" spans="1:10" ht="16.5" thickBot="1">
      <c r="A209" s="57">
        <v>106</v>
      </c>
      <c r="B209" s="156" t="s">
        <v>29</v>
      </c>
      <c r="C209" s="154" t="s">
        <v>56</v>
      </c>
      <c r="D209" s="19">
        <v>4</v>
      </c>
      <c r="E209" s="20" t="s">
        <v>6</v>
      </c>
      <c r="F209" s="237"/>
      <c r="G209" s="21">
        <v>0.21</v>
      </c>
      <c r="H209" s="112">
        <f>ROUND(D209*F209,2)</f>
        <v>0</v>
      </c>
      <c r="I209" s="112">
        <f>ROUND(H209*0.21,2)</f>
        <v>0</v>
      </c>
      <c r="J209" s="155">
        <f aca="true" t="shared" si="60" ref="J209">ROUND(I209+H209,2)</f>
        <v>0</v>
      </c>
    </row>
    <row r="210" spans="1:10" ht="15.75" thickBot="1">
      <c r="A210" s="303" t="s">
        <v>1</v>
      </c>
      <c r="B210" s="304"/>
      <c r="C210" s="304"/>
      <c r="D210" s="304"/>
      <c r="E210" s="304"/>
      <c r="F210" s="304"/>
      <c r="G210" s="305"/>
      <c r="H210" s="104">
        <f>SUM(H209:H209)</f>
        <v>0</v>
      </c>
      <c r="I210" s="105">
        <f>SUM(I209:I209)</f>
        <v>0</v>
      </c>
      <c r="J210" s="106">
        <f>SUM(J209:J209)</f>
        <v>0</v>
      </c>
    </row>
    <row r="211" spans="1:10" ht="15.75" thickBot="1">
      <c r="A211" s="10"/>
      <c r="B211" s="10"/>
      <c r="C211" s="10"/>
      <c r="D211" s="10"/>
      <c r="E211" s="10"/>
      <c r="F211" s="10"/>
      <c r="G211" s="10"/>
      <c r="H211" s="157"/>
      <c r="I211" s="157"/>
      <c r="J211" s="108"/>
    </row>
    <row r="212" spans="1:10" ht="16.5" thickBot="1">
      <c r="A212" s="23" t="s">
        <v>59</v>
      </c>
      <c r="B212" s="31" t="s">
        <v>63</v>
      </c>
      <c r="C212" s="81" t="s">
        <v>97</v>
      </c>
      <c r="D212" s="32"/>
      <c r="E212" s="33"/>
      <c r="F212" s="34"/>
      <c r="G212" s="35"/>
      <c r="H212" s="32"/>
      <c r="I212" s="36"/>
      <c r="J212" s="37"/>
    </row>
    <row r="213" spans="1:10" ht="16.5" thickBot="1">
      <c r="A213" s="57">
        <v>107</v>
      </c>
      <c r="B213" s="156" t="s">
        <v>29</v>
      </c>
      <c r="C213" s="154" t="s">
        <v>56</v>
      </c>
      <c r="D213" s="19">
        <v>2</v>
      </c>
      <c r="E213" s="20" t="s">
        <v>6</v>
      </c>
      <c r="F213" s="237"/>
      <c r="G213" s="21">
        <v>0.21</v>
      </c>
      <c r="H213" s="112">
        <f>ROUND(D213*F213,2)</f>
        <v>0</v>
      </c>
      <c r="I213" s="112">
        <f>ROUND(H213*0.21,2)</f>
        <v>0</v>
      </c>
      <c r="J213" s="155">
        <f aca="true" t="shared" si="61" ref="J213">ROUND(I213+H213,2)</f>
        <v>0</v>
      </c>
    </row>
    <row r="214" spans="1:10" ht="15.75" thickBot="1">
      <c r="A214" s="303" t="s">
        <v>1</v>
      </c>
      <c r="B214" s="304"/>
      <c r="C214" s="304"/>
      <c r="D214" s="304"/>
      <c r="E214" s="304"/>
      <c r="F214" s="304"/>
      <c r="G214" s="305"/>
      <c r="H214" s="104">
        <f>SUM(H213:H213)</f>
        <v>0</v>
      </c>
      <c r="I214" s="105">
        <f>SUM(I213:I213)</f>
        <v>0</v>
      </c>
      <c r="J214" s="106">
        <f>SUM(J213:J213)</f>
        <v>0</v>
      </c>
    </row>
    <row r="215" ht="15.75" thickBot="1"/>
    <row r="216" spans="1:10" ht="16.5" thickBot="1">
      <c r="A216" s="23" t="s">
        <v>59</v>
      </c>
      <c r="B216" s="31" t="s">
        <v>63</v>
      </c>
      <c r="C216" s="81" t="s">
        <v>123</v>
      </c>
      <c r="D216" s="32"/>
      <c r="E216" s="33"/>
      <c r="F216" s="34"/>
      <c r="G216" s="35"/>
      <c r="H216" s="32"/>
      <c r="I216" s="36"/>
      <c r="J216" s="37"/>
    </row>
    <row r="217" spans="1:10" ht="15.75">
      <c r="A217" s="262">
        <v>108</v>
      </c>
      <c r="B217" s="265" t="s">
        <v>158</v>
      </c>
      <c r="C217" s="275" t="s">
        <v>160</v>
      </c>
      <c r="D217" s="3">
        <v>1</v>
      </c>
      <c r="E217" s="7" t="s">
        <v>6</v>
      </c>
      <c r="F217" s="237"/>
      <c r="G217" s="21">
        <v>0.21</v>
      </c>
      <c r="H217" s="111">
        <f aca="true" t="shared" si="62" ref="H217:H218">ROUND(D217*F217,2)</f>
        <v>0</v>
      </c>
      <c r="I217" s="112">
        <f aca="true" t="shared" si="63" ref="I217:I218">ROUND(H217*0.21,2)</f>
        <v>0</v>
      </c>
      <c r="J217" s="113">
        <f aca="true" t="shared" si="64" ref="J217:J218">ROUND(I217+H217,2)</f>
        <v>0</v>
      </c>
    </row>
    <row r="218" spans="1:10" ht="16.5" customHeight="1" thickBot="1">
      <c r="A218" s="30">
        <v>109</v>
      </c>
      <c r="B218" s="114" t="s">
        <v>62</v>
      </c>
      <c r="C218" s="166" t="s">
        <v>112</v>
      </c>
      <c r="D218" s="58">
        <v>1</v>
      </c>
      <c r="E218" s="59" t="s">
        <v>6</v>
      </c>
      <c r="F218" s="237"/>
      <c r="G218" s="44">
        <v>0.21</v>
      </c>
      <c r="H218" s="115">
        <f t="shared" si="62"/>
        <v>0</v>
      </c>
      <c r="I218" s="116">
        <f t="shared" si="63"/>
        <v>0</v>
      </c>
      <c r="J218" s="117">
        <f t="shared" si="64"/>
        <v>0</v>
      </c>
    </row>
    <row r="219" spans="1:10" ht="15.75" thickBot="1">
      <c r="A219" s="303" t="s">
        <v>1</v>
      </c>
      <c r="B219" s="304"/>
      <c r="C219" s="304"/>
      <c r="D219" s="304"/>
      <c r="E219" s="304"/>
      <c r="F219" s="304"/>
      <c r="G219" s="305"/>
      <c r="H219" s="104">
        <f>SUM(H217:H218)</f>
        <v>0</v>
      </c>
      <c r="I219" s="105">
        <f>SUM(I217:I218)</f>
        <v>0</v>
      </c>
      <c r="J219" s="106">
        <f>SUM(J217:J218)</f>
        <v>0</v>
      </c>
    </row>
    <row r="220" spans="1:10" ht="15.75" thickBot="1">
      <c r="A220" s="10"/>
      <c r="B220" s="10"/>
      <c r="C220" s="10"/>
      <c r="D220" s="10"/>
      <c r="E220" s="10"/>
      <c r="F220" s="10"/>
      <c r="G220" s="10"/>
      <c r="H220" s="121"/>
      <c r="I220" s="121"/>
      <c r="J220" s="108"/>
    </row>
    <row r="221" spans="1:10" ht="16.5" thickBot="1">
      <c r="A221" s="23" t="s">
        <v>59</v>
      </c>
      <c r="B221" s="31" t="s">
        <v>63</v>
      </c>
      <c r="C221" s="81" t="s">
        <v>124</v>
      </c>
      <c r="D221" s="32"/>
      <c r="E221" s="33"/>
      <c r="F221" s="34"/>
      <c r="G221" s="35"/>
      <c r="H221" s="32"/>
      <c r="I221" s="36"/>
      <c r="J221" s="37"/>
    </row>
    <row r="222" spans="1:10" ht="15.75">
      <c r="A222" s="57">
        <v>110</v>
      </c>
      <c r="B222" s="156" t="s">
        <v>122</v>
      </c>
      <c r="C222" s="154" t="s">
        <v>125</v>
      </c>
      <c r="D222" s="19">
        <v>1</v>
      </c>
      <c r="E222" s="20" t="s">
        <v>6</v>
      </c>
      <c r="F222" s="237"/>
      <c r="G222" s="21">
        <v>0.21</v>
      </c>
      <c r="H222" s="112">
        <f>ROUND(D222*F222,2)</f>
        <v>0</v>
      </c>
      <c r="I222" s="112">
        <f>ROUND(H222*0.21,2)</f>
        <v>0</v>
      </c>
      <c r="J222" s="155">
        <f aca="true" t="shared" si="65" ref="J222">ROUND(I222+H222,2)</f>
        <v>0</v>
      </c>
    </row>
    <row r="223" spans="1:10" ht="16.5" thickBot="1">
      <c r="A223" s="182">
        <v>111</v>
      </c>
      <c r="B223" s="156" t="s">
        <v>148</v>
      </c>
      <c r="C223" s="154" t="s">
        <v>126</v>
      </c>
      <c r="D223" s="19">
        <v>1</v>
      </c>
      <c r="E223" s="20" t="s">
        <v>6</v>
      </c>
      <c r="F223" s="237"/>
      <c r="G223" s="21">
        <v>0.21</v>
      </c>
      <c r="H223" s="112">
        <f>ROUND(D223*F223,2)</f>
        <v>0</v>
      </c>
      <c r="I223" s="112">
        <f>ROUND(H223*0.21,2)</f>
        <v>0</v>
      </c>
      <c r="J223" s="155">
        <f aca="true" t="shared" si="66" ref="J223">ROUND(I223+H223,2)</f>
        <v>0</v>
      </c>
    </row>
    <row r="224" spans="1:10" ht="15.75" thickBot="1">
      <c r="A224" s="303" t="s">
        <v>1</v>
      </c>
      <c r="B224" s="304"/>
      <c r="C224" s="304"/>
      <c r="D224" s="304"/>
      <c r="E224" s="304"/>
      <c r="F224" s="304"/>
      <c r="G224" s="305"/>
      <c r="H224" s="104">
        <f>SUM(H222:H223)</f>
        <v>0</v>
      </c>
      <c r="I224" s="105">
        <f>SUM(I222:I223)</f>
        <v>0</v>
      </c>
      <c r="J224" s="106">
        <f>SUM(J222:J223)</f>
        <v>0</v>
      </c>
    </row>
    <row r="225" ht="15.75" thickBot="1"/>
    <row r="226" spans="1:10" ht="16.5" thickBot="1">
      <c r="A226" s="23" t="s">
        <v>59</v>
      </c>
      <c r="B226" s="45" t="s">
        <v>63</v>
      </c>
      <c r="C226" s="85" t="s">
        <v>114</v>
      </c>
      <c r="D226" s="32"/>
      <c r="E226" s="46"/>
      <c r="F226" s="47"/>
      <c r="G226" s="48"/>
      <c r="H226" s="32"/>
      <c r="I226" s="32"/>
      <c r="J226" s="37"/>
    </row>
    <row r="227" spans="1:10" ht="15.75">
      <c r="A227" s="169">
        <v>112</v>
      </c>
      <c r="B227" s="172" t="s">
        <v>83</v>
      </c>
      <c r="C227" s="160" t="s">
        <v>152</v>
      </c>
      <c r="D227" s="77">
        <v>1</v>
      </c>
      <c r="E227" s="78" t="s">
        <v>6</v>
      </c>
      <c r="F227" s="242"/>
      <c r="G227" s="79">
        <v>0.21</v>
      </c>
      <c r="H227" s="98">
        <f aca="true" t="shared" si="67" ref="H227:H234">ROUND(D227*F227,2)</f>
        <v>0</v>
      </c>
      <c r="I227" s="98">
        <f aca="true" t="shared" si="68" ref="I227:I234">ROUND(H227*0.21,2)</f>
        <v>0</v>
      </c>
      <c r="J227" s="100">
        <f aca="true" t="shared" si="69" ref="J227:J234">ROUND(I227+H227,2)</f>
        <v>0</v>
      </c>
    </row>
    <row r="228" spans="1:10" ht="15.75">
      <c r="A228" s="170">
        <v>113</v>
      </c>
      <c r="B228" s="173" t="s">
        <v>84</v>
      </c>
      <c r="C228" s="110" t="s">
        <v>153</v>
      </c>
      <c r="D228" s="14">
        <v>2</v>
      </c>
      <c r="E228" s="15" t="s">
        <v>6</v>
      </c>
      <c r="F228" s="237"/>
      <c r="G228" s="8">
        <v>0.21</v>
      </c>
      <c r="H228" s="116">
        <f t="shared" si="67"/>
        <v>0</v>
      </c>
      <c r="I228" s="116">
        <f t="shared" si="68"/>
        <v>0</v>
      </c>
      <c r="J228" s="146">
        <f t="shared" si="69"/>
        <v>0</v>
      </c>
    </row>
    <row r="229" spans="1:10" ht="15.75">
      <c r="A229" s="171">
        <v>114</v>
      </c>
      <c r="B229" s="126" t="s">
        <v>98</v>
      </c>
      <c r="C229" s="110" t="s">
        <v>86</v>
      </c>
      <c r="D229" s="5">
        <v>1</v>
      </c>
      <c r="E229" s="20" t="s">
        <v>6</v>
      </c>
      <c r="F229" s="243"/>
      <c r="G229" s="8">
        <v>0.21</v>
      </c>
      <c r="H229" s="116">
        <f t="shared" si="67"/>
        <v>0</v>
      </c>
      <c r="I229" s="116">
        <f t="shared" si="68"/>
        <v>0</v>
      </c>
      <c r="J229" s="146">
        <f t="shared" si="69"/>
        <v>0</v>
      </c>
    </row>
    <row r="230" spans="1:10" ht="15.75">
      <c r="A230" s="170">
        <v>115</v>
      </c>
      <c r="B230" s="173" t="s">
        <v>43</v>
      </c>
      <c r="C230" s="110" t="s">
        <v>150</v>
      </c>
      <c r="D230" s="14">
        <v>1</v>
      </c>
      <c r="E230" s="15" t="s">
        <v>6</v>
      </c>
      <c r="F230" s="237"/>
      <c r="G230" s="8">
        <v>0.21</v>
      </c>
      <c r="H230" s="116">
        <f t="shared" si="67"/>
        <v>0</v>
      </c>
      <c r="I230" s="116">
        <f t="shared" si="68"/>
        <v>0</v>
      </c>
      <c r="J230" s="146">
        <f t="shared" si="69"/>
        <v>0</v>
      </c>
    </row>
    <row r="231" spans="1:10" ht="15.75">
      <c r="A231" s="171">
        <v>116</v>
      </c>
      <c r="B231" s="174" t="s">
        <v>104</v>
      </c>
      <c r="C231" s="122" t="s">
        <v>105</v>
      </c>
      <c r="D231" s="5">
        <v>1</v>
      </c>
      <c r="E231" s="20" t="s">
        <v>6</v>
      </c>
      <c r="F231" s="237"/>
      <c r="G231" s="8">
        <v>0.21</v>
      </c>
      <c r="H231" s="116">
        <f t="shared" si="67"/>
        <v>0</v>
      </c>
      <c r="I231" s="116">
        <f t="shared" si="68"/>
        <v>0</v>
      </c>
      <c r="J231" s="146">
        <f t="shared" si="69"/>
        <v>0</v>
      </c>
    </row>
    <row r="232" spans="1:10" ht="15.75">
      <c r="A232" s="171">
        <v>117</v>
      </c>
      <c r="B232" s="174" t="s">
        <v>85</v>
      </c>
      <c r="C232" s="122" t="s">
        <v>101</v>
      </c>
      <c r="D232" s="5">
        <v>3</v>
      </c>
      <c r="E232" s="20" t="s">
        <v>6</v>
      </c>
      <c r="F232" s="237"/>
      <c r="G232" s="8">
        <v>0.21</v>
      </c>
      <c r="H232" s="116">
        <f t="shared" si="67"/>
        <v>0</v>
      </c>
      <c r="I232" s="116">
        <f t="shared" si="68"/>
        <v>0</v>
      </c>
      <c r="J232" s="146">
        <f t="shared" si="69"/>
        <v>0</v>
      </c>
    </row>
    <row r="233" spans="1:10" ht="15.75">
      <c r="A233" s="171">
        <v>118</v>
      </c>
      <c r="B233" s="126" t="s">
        <v>61</v>
      </c>
      <c r="C233" s="122" t="s">
        <v>116</v>
      </c>
      <c r="D233" s="5">
        <v>1</v>
      </c>
      <c r="E233" s="20" t="s">
        <v>6</v>
      </c>
      <c r="F233" s="237"/>
      <c r="G233" s="8">
        <v>0.21</v>
      </c>
      <c r="H233" s="116">
        <f t="shared" si="67"/>
        <v>0</v>
      </c>
      <c r="I233" s="116">
        <f t="shared" si="68"/>
        <v>0</v>
      </c>
      <c r="J233" s="146">
        <f t="shared" si="69"/>
        <v>0</v>
      </c>
    </row>
    <row r="234" spans="1:10" ht="16.5" thickBot="1">
      <c r="A234" s="171">
        <v>119</v>
      </c>
      <c r="B234" s="137" t="s">
        <v>99</v>
      </c>
      <c r="C234" s="138" t="s">
        <v>100</v>
      </c>
      <c r="D234" s="67">
        <v>1</v>
      </c>
      <c r="E234" s="68" t="s">
        <v>6</v>
      </c>
      <c r="F234" s="239"/>
      <c r="G234" s="69">
        <v>0.21</v>
      </c>
      <c r="H234" s="161">
        <f t="shared" si="67"/>
        <v>0</v>
      </c>
      <c r="I234" s="161">
        <f t="shared" si="68"/>
        <v>0</v>
      </c>
      <c r="J234" s="162">
        <f t="shared" si="69"/>
        <v>0</v>
      </c>
    </row>
    <row r="235" spans="1:10" ht="15.75" thickBot="1">
      <c r="A235" s="303" t="s">
        <v>1</v>
      </c>
      <c r="B235" s="304"/>
      <c r="C235" s="307"/>
      <c r="D235" s="307"/>
      <c r="E235" s="307"/>
      <c r="F235" s="307"/>
      <c r="G235" s="308"/>
      <c r="H235" s="142">
        <f>SUM(H227:H234)</f>
        <v>0</v>
      </c>
      <c r="I235" s="143">
        <f>SUM(I227:I234)</f>
        <v>0</v>
      </c>
      <c r="J235" s="144">
        <f>SUM(J227:J234)</f>
        <v>0</v>
      </c>
    </row>
    <row r="236" ht="15.75" customHeight="1" thickBot="1"/>
    <row r="237" spans="8:10" ht="17.25" customHeight="1">
      <c r="H237" s="336" t="s">
        <v>4</v>
      </c>
      <c r="I237" s="336" t="s">
        <v>9</v>
      </c>
      <c r="J237" s="331" t="s">
        <v>10</v>
      </c>
    </row>
    <row r="238" spans="8:10" ht="22.5" customHeight="1" thickBot="1">
      <c r="H238" s="337"/>
      <c r="I238" s="337"/>
      <c r="J238" s="332"/>
    </row>
    <row r="239" spans="1:10" ht="24" customHeight="1" thickBot="1">
      <c r="A239" s="333" t="s">
        <v>1</v>
      </c>
      <c r="B239" s="334"/>
      <c r="C239" s="334"/>
      <c r="D239" s="334"/>
      <c r="E239" s="334"/>
      <c r="F239" s="334"/>
      <c r="G239" s="335"/>
      <c r="H239" s="163">
        <f>SUM(H14,H19,H23,H28,H44,H57,H73,H78,H83,H94,H99,H104,H109,H124,H129,H136,H140,H144,H148,H152,H157,H178,H187,H191,H198,H202,H206,H210,H214,H219,H235,H224,H162,H182)</f>
        <v>0</v>
      </c>
      <c r="I239" s="253">
        <f>SUM(I14,I19,I23,I28,I44,I57,I73,I78,I83,I94,I99,I104,I109,I124,I129,I136,I140,I144,I148,I152,I157,I178,I187,I191,I198,I202,I206,I210,I214,I219,I235,I224,I162,I182)</f>
        <v>0</v>
      </c>
      <c r="J239" s="163">
        <f>SUM(J14,J19,J23,J28,J44,J57,J73,J78,J83,J94,J99,J104,J109,J124,J129,J136,J140,J144,J148,J152,J157,J178,J187,J191,J198,J202,J206,J210,J214,J219,J235,J224,J162,J182)</f>
        <v>0</v>
      </c>
    </row>
    <row r="240" ht="15">
      <c r="H240" s="164"/>
    </row>
    <row r="241" spans="1:7" ht="19.5" customHeight="1">
      <c r="A241" s="95" t="s">
        <v>109</v>
      </c>
      <c r="F241" s="4"/>
      <c r="G241" s="95"/>
    </row>
    <row r="244" ht="15">
      <c r="I244" s="164"/>
    </row>
    <row r="248" ht="15">
      <c r="G248" s="95"/>
    </row>
    <row r="249" ht="15">
      <c r="G249" s="95"/>
    </row>
    <row r="250" ht="15">
      <c r="G250" s="95"/>
    </row>
    <row r="251" ht="15">
      <c r="G251" s="95"/>
    </row>
    <row r="252" ht="15">
      <c r="G252" s="95"/>
    </row>
    <row r="253" ht="15">
      <c r="G253" s="95"/>
    </row>
    <row r="254" ht="15">
      <c r="G254" s="95"/>
    </row>
    <row r="255" ht="15">
      <c r="G255" s="95"/>
    </row>
    <row r="256" ht="15">
      <c r="G256" s="95"/>
    </row>
    <row r="257" ht="15">
      <c r="G257" s="95"/>
    </row>
    <row r="258" ht="15">
      <c r="G258" s="95"/>
    </row>
    <row r="259" ht="15">
      <c r="G259" s="95"/>
    </row>
    <row r="260" ht="15">
      <c r="G260" s="95"/>
    </row>
    <row r="261" ht="15">
      <c r="G261" s="95"/>
    </row>
  </sheetData>
  <sheetProtection algorithmName="SHA-512" hashValue="ahfZoaqSvFXdz/7oTXR2ffGCvoiz+/rq3JFx1rK2fEs1sBYSe/rIWNAhRcYsu4DrrfIhI7eU1kEqGsW6zBF56g==" saltValue="8iP+Wd3ensnMDDFtK74pTQ==" spinCount="100000" sheet="1" objects="1" scenarios="1"/>
  <mergeCells count="51">
    <mergeCell ref="J237:J238"/>
    <mergeCell ref="A124:G124"/>
    <mergeCell ref="A109:G109"/>
    <mergeCell ref="A99:G99"/>
    <mergeCell ref="A239:G239"/>
    <mergeCell ref="A104:G104"/>
    <mergeCell ref="A152:G152"/>
    <mergeCell ref="I237:I238"/>
    <mergeCell ref="A235:G235"/>
    <mergeCell ref="A219:G219"/>
    <mergeCell ref="A210:G210"/>
    <mergeCell ref="A206:G206"/>
    <mergeCell ref="H237:H238"/>
    <mergeCell ref="A214:G214"/>
    <mergeCell ref="A224:G224"/>
    <mergeCell ref="A202:G202"/>
    <mergeCell ref="A1:J1"/>
    <mergeCell ref="A2:J2"/>
    <mergeCell ref="B6:B7"/>
    <mergeCell ref="D6:D7"/>
    <mergeCell ref="G6:G7"/>
    <mergeCell ref="F6:F7"/>
    <mergeCell ref="H6:H7"/>
    <mergeCell ref="A6:A7"/>
    <mergeCell ref="J6:J7"/>
    <mergeCell ref="E6:E7"/>
    <mergeCell ref="A3:J3"/>
    <mergeCell ref="A4:J4"/>
    <mergeCell ref="A5:J5"/>
    <mergeCell ref="A28:G28"/>
    <mergeCell ref="A144:G144"/>
    <mergeCell ref="A23:G23"/>
    <mergeCell ref="A19:G19"/>
    <mergeCell ref="A14:G14"/>
    <mergeCell ref="A140:G140"/>
    <mergeCell ref="A136:G136"/>
    <mergeCell ref="A129:G129"/>
    <mergeCell ref="A94:G94"/>
    <mergeCell ref="A83:G83"/>
    <mergeCell ref="A78:G78"/>
    <mergeCell ref="A73:G73"/>
    <mergeCell ref="A57:G57"/>
    <mergeCell ref="A44:G44"/>
    <mergeCell ref="A198:G198"/>
    <mergeCell ref="A178:G178"/>
    <mergeCell ref="A157:G157"/>
    <mergeCell ref="A148:G148"/>
    <mergeCell ref="A162:G162"/>
    <mergeCell ref="A191:G191"/>
    <mergeCell ref="A187:G187"/>
    <mergeCell ref="A182:G182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perSize="9" scale="84" r:id="rId1"/>
  <rowBreaks count="6" manualBreakCount="6">
    <brk id="29" max="16383" man="1"/>
    <brk id="58" max="16383" man="1"/>
    <brk id="95" max="16383" man="1"/>
    <brk id="110" max="16383" man="1"/>
    <brk id="141" max="16383" man="1"/>
    <brk id="1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799847602844"/>
  </sheetPr>
  <dimension ref="A1:J48"/>
  <sheetViews>
    <sheetView view="pageBreakPreview" zoomScale="80" zoomScaleSheetLayoutView="80" workbookViewId="0" topLeftCell="A1">
      <selection activeCell="C34" sqref="C34"/>
    </sheetView>
  </sheetViews>
  <sheetFormatPr defaultColWidth="9.140625" defaultRowHeight="15"/>
  <cols>
    <col min="1" max="1" width="5.7109375" style="187" customWidth="1"/>
    <col min="2" max="2" width="6.8515625" style="187" customWidth="1"/>
    <col min="3" max="3" width="55.28125" style="187" customWidth="1"/>
    <col min="4" max="4" width="4.421875" style="187" bestFit="1" customWidth="1"/>
    <col min="5" max="5" width="4.421875" style="187" customWidth="1"/>
    <col min="6" max="6" width="15.7109375" style="187" customWidth="1"/>
    <col min="7" max="7" width="9.28125" style="228" bestFit="1" customWidth="1"/>
    <col min="8" max="9" width="22.00390625" style="187" customWidth="1"/>
    <col min="10" max="10" width="24.00390625" style="187" customWidth="1"/>
  </cols>
  <sheetData>
    <row r="1" spans="1:10" ht="35.1" customHeight="1">
      <c r="A1" s="309" t="s">
        <v>87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ht="35.1" customHeight="1" thickBot="1">
      <c r="A2" s="312" t="s">
        <v>146</v>
      </c>
      <c r="B2" s="313"/>
      <c r="C2" s="313"/>
      <c r="D2" s="313"/>
      <c r="E2" s="313"/>
      <c r="F2" s="313"/>
      <c r="G2" s="313"/>
      <c r="H2" s="313"/>
      <c r="I2" s="313"/>
      <c r="J2" s="314"/>
    </row>
    <row r="3" spans="1:10" ht="20.1" customHeight="1" thickBot="1">
      <c r="A3" s="329" t="s">
        <v>7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ht="20.1" customHeight="1" thickBot="1">
      <c r="A4" s="329" t="s">
        <v>140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20.1" customHeight="1" thickBot="1">
      <c r="A5" s="330" t="s">
        <v>162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ht="75" customHeight="1" thickBot="1">
      <c r="A6" s="323" t="s">
        <v>3</v>
      </c>
      <c r="B6" s="315" t="s">
        <v>58</v>
      </c>
      <c r="C6" s="183" t="s">
        <v>53</v>
      </c>
      <c r="D6" s="317" t="s">
        <v>0</v>
      </c>
      <c r="E6" s="327" t="s">
        <v>5</v>
      </c>
      <c r="F6" s="319" t="s">
        <v>2</v>
      </c>
      <c r="G6" s="319" t="s">
        <v>8</v>
      </c>
      <c r="H6" s="321" t="s">
        <v>4</v>
      </c>
      <c r="I6" s="184" t="s">
        <v>9</v>
      </c>
      <c r="J6" s="325" t="s">
        <v>10</v>
      </c>
    </row>
    <row r="7" spans="1:10" ht="15.75" customHeight="1" thickBot="1">
      <c r="A7" s="324"/>
      <c r="B7" s="316"/>
      <c r="C7" s="185" t="s">
        <v>51</v>
      </c>
      <c r="D7" s="318"/>
      <c r="E7" s="328"/>
      <c r="F7" s="320"/>
      <c r="G7" s="320"/>
      <c r="H7" s="322"/>
      <c r="I7" s="186"/>
      <c r="J7" s="326"/>
    </row>
    <row r="8" ht="15.75" thickBot="1">
      <c r="G8" s="187"/>
    </row>
    <row r="9" spans="1:10" ht="15.75" thickBot="1">
      <c r="A9" s="188" t="s">
        <v>59</v>
      </c>
      <c r="B9" s="189" t="s">
        <v>63</v>
      </c>
      <c r="C9" s="190" t="s">
        <v>161</v>
      </c>
      <c r="D9" s="191"/>
      <c r="E9" s="192"/>
      <c r="F9" s="193"/>
      <c r="G9" s="194"/>
      <c r="H9" s="195"/>
      <c r="I9" s="196"/>
      <c r="J9" s="197"/>
    </row>
    <row r="10" spans="1:10" ht="15">
      <c r="A10" s="198">
        <v>1</v>
      </c>
      <c r="B10" s="199" t="s">
        <v>163</v>
      </c>
      <c r="C10" s="200" t="s">
        <v>129</v>
      </c>
      <c r="D10" s="201">
        <v>1</v>
      </c>
      <c r="E10" s="202" t="s">
        <v>6</v>
      </c>
      <c r="F10" s="247"/>
      <c r="G10" s="203">
        <v>0.21</v>
      </c>
      <c r="H10" s="204">
        <f>ROUND(D10*F10,2)</f>
        <v>0</v>
      </c>
      <c r="I10" s="205">
        <f>ROUND(H10*0.21,2)</f>
        <v>0</v>
      </c>
      <c r="J10" s="206">
        <f>ROUND(I10+H10,2)</f>
        <v>0</v>
      </c>
    </row>
    <row r="11" spans="1:10" ht="15">
      <c r="A11" s="207">
        <v>2</v>
      </c>
      <c r="B11" s="208" t="s">
        <v>37</v>
      </c>
      <c r="C11" s="209" t="s">
        <v>130</v>
      </c>
      <c r="D11" s="210">
        <v>2</v>
      </c>
      <c r="E11" s="211" t="s">
        <v>6</v>
      </c>
      <c r="F11" s="248"/>
      <c r="G11" s="212">
        <v>0.21</v>
      </c>
      <c r="H11" s="204">
        <f>ROUND(D11*F11,2)</f>
        <v>0</v>
      </c>
      <c r="I11" s="205">
        <f>ROUND(H11*0.21,2)</f>
        <v>0</v>
      </c>
      <c r="J11" s="206">
        <f>ROUND(I11+H11,2)</f>
        <v>0</v>
      </c>
    </row>
    <row r="12" spans="1:10" ht="15">
      <c r="A12" s="256">
        <v>3</v>
      </c>
      <c r="B12" s="257" t="s">
        <v>31</v>
      </c>
      <c r="C12" s="258" t="s">
        <v>54</v>
      </c>
      <c r="D12" s="210">
        <v>12</v>
      </c>
      <c r="E12" s="211" t="s">
        <v>6</v>
      </c>
      <c r="F12" s="248"/>
      <c r="G12" s="212">
        <v>0.21</v>
      </c>
      <c r="H12" s="213">
        <f aca="true" t="shared" si="0" ref="H12:H21">ROUND(D12*F12,2)</f>
        <v>0</v>
      </c>
      <c r="I12" s="214">
        <f aca="true" t="shared" si="1" ref="I12:I21">ROUND(H12*0.21,2)</f>
        <v>0</v>
      </c>
      <c r="J12" s="206">
        <f aca="true" t="shared" si="2" ref="J12:J20">ROUND(I12+H12,2)</f>
        <v>0</v>
      </c>
    </row>
    <row r="13" spans="1:10" ht="15">
      <c r="A13" s="256">
        <v>4</v>
      </c>
      <c r="B13" s="257" t="s">
        <v>155</v>
      </c>
      <c r="C13" s="258" t="s">
        <v>156</v>
      </c>
      <c r="D13" s="210">
        <v>1</v>
      </c>
      <c r="E13" s="211" t="s">
        <v>6</v>
      </c>
      <c r="F13" s="248"/>
      <c r="G13" s="212">
        <v>0.21</v>
      </c>
      <c r="H13" s="213">
        <f t="shared" si="0"/>
        <v>0</v>
      </c>
      <c r="I13" s="214">
        <f t="shared" si="1"/>
        <v>0</v>
      </c>
      <c r="J13" s="206">
        <f t="shared" si="2"/>
        <v>0</v>
      </c>
    </row>
    <row r="14" spans="1:10" ht="15">
      <c r="A14" s="259">
        <v>5</v>
      </c>
      <c r="B14" s="260" t="s">
        <v>157</v>
      </c>
      <c r="C14" s="261" t="s">
        <v>159</v>
      </c>
      <c r="D14" s="210">
        <v>4</v>
      </c>
      <c r="E14" s="211" t="s">
        <v>6</v>
      </c>
      <c r="F14" s="248"/>
      <c r="G14" s="212">
        <v>0.21</v>
      </c>
      <c r="H14" s="213">
        <f t="shared" si="0"/>
        <v>0</v>
      </c>
      <c r="I14" s="214">
        <f t="shared" si="1"/>
        <v>0</v>
      </c>
      <c r="J14" s="206">
        <f t="shared" si="2"/>
        <v>0</v>
      </c>
    </row>
    <row r="15" spans="1:10" ht="15">
      <c r="A15" s="215">
        <v>6</v>
      </c>
      <c r="B15" s="216" t="s">
        <v>61</v>
      </c>
      <c r="C15" s="209" t="s">
        <v>116</v>
      </c>
      <c r="D15" s="218">
        <v>4</v>
      </c>
      <c r="E15" s="211" t="s">
        <v>6</v>
      </c>
      <c r="F15" s="248"/>
      <c r="G15" s="212">
        <v>0.21</v>
      </c>
      <c r="H15" s="213">
        <f t="shared" si="0"/>
        <v>0</v>
      </c>
      <c r="I15" s="214">
        <f t="shared" si="1"/>
        <v>0</v>
      </c>
      <c r="J15" s="206">
        <f t="shared" si="2"/>
        <v>0</v>
      </c>
    </row>
    <row r="16" spans="1:10" ht="15">
      <c r="A16" s="207">
        <v>7</v>
      </c>
      <c r="B16" s="208" t="s">
        <v>138</v>
      </c>
      <c r="C16" s="219" t="s">
        <v>131</v>
      </c>
      <c r="D16" s="218">
        <v>50</v>
      </c>
      <c r="E16" s="220" t="s">
        <v>6</v>
      </c>
      <c r="F16" s="248"/>
      <c r="G16" s="212">
        <v>0.21</v>
      </c>
      <c r="H16" s="213">
        <f t="shared" si="0"/>
        <v>0</v>
      </c>
      <c r="I16" s="214">
        <f t="shared" si="1"/>
        <v>0</v>
      </c>
      <c r="J16" s="206">
        <f t="shared" si="2"/>
        <v>0</v>
      </c>
    </row>
    <row r="17" spans="1:10" ht="15">
      <c r="A17" s="207">
        <v>8</v>
      </c>
      <c r="B17" s="208" t="s">
        <v>139</v>
      </c>
      <c r="C17" s="219" t="s">
        <v>132</v>
      </c>
      <c r="D17" s="218">
        <v>2</v>
      </c>
      <c r="E17" s="220" t="s">
        <v>6</v>
      </c>
      <c r="F17" s="248"/>
      <c r="G17" s="212">
        <v>0.21</v>
      </c>
      <c r="H17" s="213">
        <f t="shared" si="0"/>
        <v>0</v>
      </c>
      <c r="I17" s="214">
        <f t="shared" si="1"/>
        <v>0</v>
      </c>
      <c r="J17" s="206">
        <f t="shared" si="2"/>
        <v>0</v>
      </c>
    </row>
    <row r="18" spans="1:10" ht="15">
      <c r="A18" s="207">
        <v>9</v>
      </c>
      <c r="B18" s="208" t="s">
        <v>149</v>
      </c>
      <c r="C18" s="219" t="s">
        <v>133</v>
      </c>
      <c r="D18" s="218">
        <v>6</v>
      </c>
      <c r="E18" s="220" t="s">
        <v>6</v>
      </c>
      <c r="F18" s="248"/>
      <c r="G18" s="212">
        <v>0.21</v>
      </c>
      <c r="H18" s="213">
        <f t="shared" si="0"/>
        <v>0</v>
      </c>
      <c r="I18" s="214">
        <f t="shared" si="1"/>
        <v>0</v>
      </c>
      <c r="J18" s="206">
        <f t="shared" si="2"/>
        <v>0</v>
      </c>
    </row>
    <row r="19" spans="1:10" ht="15">
      <c r="A19" s="207">
        <v>10</v>
      </c>
      <c r="B19" s="208" t="s">
        <v>38</v>
      </c>
      <c r="C19" s="217" t="s">
        <v>46</v>
      </c>
      <c r="D19" s="218">
        <v>1</v>
      </c>
      <c r="E19" s="220" t="s">
        <v>6</v>
      </c>
      <c r="F19" s="248"/>
      <c r="G19" s="212">
        <v>0.21</v>
      </c>
      <c r="H19" s="213">
        <f t="shared" si="0"/>
        <v>0</v>
      </c>
      <c r="I19" s="214">
        <f t="shared" si="1"/>
        <v>0</v>
      </c>
      <c r="J19" s="206">
        <f t="shared" si="2"/>
        <v>0</v>
      </c>
    </row>
    <row r="20" spans="1:10" ht="15">
      <c r="A20" s="207">
        <v>11</v>
      </c>
      <c r="B20" s="208" t="s">
        <v>88</v>
      </c>
      <c r="C20" s="217" t="s">
        <v>89</v>
      </c>
      <c r="D20" s="218">
        <v>1</v>
      </c>
      <c r="E20" s="220" t="s">
        <v>6</v>
      </c>
      <c r="F20" s="248"/>
      <c r="G20" s="212">
        <v>0.21</v>
      </c>
      <c r="H20" s="213">
        <f t="shared" si="0"/>
        <v>0</v>
      </c>
      <c r="I20" s="214">
        <f t="shared" si="1"/>
        <v>0</v>
      </c>
      <c r="J20" s="206">
        <f t="shared" si="2"/>
        <v>0</v>
      </c>
    </row>
    <row r="21" spans="1:10" ht="15.75" thickBot="1">
      <c r="A21" s="221">
        <v>12</v>
      </c>
      <c r="B21" s="222" t="s">
        <v>103</v>
      </c>
      <c r="C21" s="223" t="s">
        <v>105</v>
      </c>
      <c r="D21" s="224">
        <v>1</v>
      </c>
      <c r="E21" s="220" t="s">
        <v>6</v>
      </c>
      <c r="F21" s="249"/>
      <c r="G21" s="212">
        <v>0.21</v>
      </c>
      <c r="H21" s="213">
        <f t="shared" si="0"/>
        <v>0</v>
      </c>
      <c r="I21" s="214">
        <f t="shared" si="1"/>
        <v>0</v>
      </c>
      <c r="J21" s="206">
        <f>ROUND(I21+H21,2)</f>
        <v>0</v>
      </c>
    </row>
    <row r="22" spans="1:10" ht="15.75" thickBot="1">
      <c r="A22" s="341" t="s">
        <v>1</v>
      </c>
      <c r="B22" s="342"/>
      <c r="C22" s="342"/>
      <c r="D22" s="342"/>
      <c r="E22" s="342"/>
      <c r="F22" s="342"/>
      <c r="G22" s="343"/>
      <c r="H22" s="225">
        <f>SUM(H10:H21)</f>
        <v>0</v>
      </c>
      <c r="I22" s="226">
        <f>SUM(I10:I21)</f>
        <v>0</v>
      </c>
      <c r="J22" s="227">
        <f>SUM(J10:J21)</f>
        <v>0</v>
      </c>
    </row>
    <row r="23" spans="4:5" ht="15.75" thickBot="1">
      <c r="D23" s="228"/>
      <c r="E23" s="228"/>
    </row>
    <row r="24" spans="8:10" ht="15" customHeight="1">
      <c r="H24" s="344" t="s">
        <v>4</v>
      </c>
      <c r="I24" s="346" t="s">
        <v>9</v>
      </c>
      <c r="J24" s="348" t="s">
        <v>10</v>
      </c>
    </row>
    <row r="25" spans="8:10" ht="19.5" customHeight="1" thickBot="1">
      <c r="H25" s="345"/>
      <c r="I25" s="347"/>
      <c r="J25" s="349"/>
    </row>
    <row r="26" spans="1:10" ht="19.5" thickBot="1">
      <c r="A26" s="338" t="s">
        <v>1</v>
      </c>
      <c r="B26" s="339"/>
      <c r="C26" s="339"/>
      <c r="D26" s="339"/>
      <c r="E26" s="339"/>
      <c r="F26" s="339"/>
      <c r="G26" s="340"/>
      <c r="H26" s="229">
        <f>H22</f>
        <v>0</v>
      </c>
      <c r="I26" s="250">
        <f>I22</f>
        <v>0</v>
      </c>
      <c r="J26" s="229">
        <f>J22</f>
        <v>0</v>
      </c>
    </row>
    <row r="27" ht="15">
      <c r="H27" s="230"/>
    </row>
    <row r="28" spans="1:7" ht="15">
      <c r="A28" s="187" t="s">
        <v>109</v>
      </c>
      <c r="F28" s="228"/>
      <c r="G28" s="187"/>
    </row>
    <row r="31" ht="15">
      <c r="I31" s="230"/>
    </row>
    <row r="35" ht="15">
      <c r="G35" s="187"/>
    </row>
    <row r="36" ht="15">
      <c r="G36" s="187"/>
    </row>
    <row r="37" ht="15">
      <c r="G37" s="187"/>
    </row>
    <row r="38" ht="15">
      <c r="G38" s="187"/>
    </row>
    <row r="39" ht="15">
      <c r="G39" s="187"/>
    </row>
    <row r="40" ht="15">
      <c r="G40" s="187"/>
    </row>
    <row r="41" ht="15">
      <c r="G41" s="187"/>
    </row>
    <row r="42" ht="15">
      <c r="G42" s="187"/>
    </row>
    <row r="43" ht="15">
      <c r="G43" s="187"/>
    </row>
    <row r="44" ht="15">
      <c r="G44" s="187"/>
    </row>
    <row r="45" ht="15">
      <c r="G45" s="187"/>
    </row>
    <row r="46" ht="15">
      <c r="G46" s="187"/>
    </row>
    <row r="47" ht="15">
      <c r="G47" s="187"/>
    </row>
    <row r="48" ht="15">
      <c r="G48" s="187"/>
    </row>
  </sheetData>
  <sheetProtection algorithmName="SHA-512" hashValue="5NgDvFrDVYQIvafe9cSVx3kt1b1GZKgc90yfGF4NPiMQ+bCxK95hn73GTb98Vy3HGwYZgGOxPkKEkl83wa99wQ==" saltValue="0KwIAQZN+tYLzYXAzNbx9A==" spinCount="100000" sheet="1" objects="1" scenarios="1"/>
  <mergeCells count="18">
    <mergeCell ref="A1:J1"/>
    <mergeCell ref="A2:J2"/>
    <mergeCell ref="A3:J3"/>
    <mergeCell ref="A4:J4"/>
    <mergeCell ref="A6:A7"/>
    <mergeCell ref="B6:B7"/>
    <mergeCell ref="D6:D7"/>
    <mergeCell ref="E6:E7"/>
    <mergeCell ref="F6:F7"/>
    <mergeCell ref="G6:G7"/>
    <mergeCell ref="A5:J5"/>
    <mergeCell ref="A26:G26"/>
    <mergeCell ref="H6:H7"/>
    <mergeCell ref="J6:J7"/>
    <mergeCell ref="A22:G22"/>
    <mergeCell ref="H24:H25"/>
    <mergeCell ref="I24:I25"/>
    <mergeCell ref="J24:J25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Černá Andrea</cp:lastModifiedBy>
  <cp:lastPrinted>2021-03-03T07:58:21Z</cp:lastPrinted>
  <dcterms:created xsi:type="dcterms:W3CDTF">2017-10-25T07:29:14Z</dcterms:created>
  <dcterms:modified xsi:type="dcterms:W3CDTF">2021-04-29T10:08:40Z</dcterms:modified>
  <cp:category/>
  <cp:version/>
  <cp:contentType/>
  <cp:contentStatus/>
</cp:coreProperties>
</file>