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1700"/>
  </bookViews>
  <sheets>
    <sheet name="Enterální výživa_Sipping " sheetId="1" r:id="rId1"/>
    <sheet name="Pumpy, sety, sondy" sheetId="3" r:id="rId2"/>
    <sheet name="Cenová nabídka" sheetId="5" r:id="rId3"/>
  </sheets>
  <definedNames>
    <definedName name="_xlnm.Print_Area" localSheetId="2">'Cenová nabídka'!$A$1:$I$38</definedName>
    <definedName name="_xlnm.Print_Area" localSheetId="0">'Enterální výživa_Sipping '!$A$1:$J$22</definedName>
    <definedName name="_xlnm.Print_Area" localSheetId="1">'Pumpy, sety, sondy'!$A$1:$E$29</definedName>
  </definedNames>
  <calcPr calcId="144525"/>
</workbook>
</file>

<file path=xl/calcChain.xml><?xml version="1.0" encoding="utf-8"?>
<calcChain xmlns="http://schemas.openxmlformats.org/spreadsheetml/2006/main">
  <c r="B8" i="3" l="1"/>
  <c r="E25" i="5" l="1"/>
  <c r="E26" i="5"/>
  <c r="E27" i="5"/>
  <c r="G25" i="5"/>
  <c r="G26" i="5"/>
  <c r="G27" i="5"/>
  <c r="H25" i="5"/>
  <c r="I25" i="5" s="1"/>
  <c r="H26" i="5"/>
  <c r="H27" i="5"/>
  <c r="I27" i="5" s="1"/>
  <c r="I26" i="5"/>
  <c r="E14" i="5"/>
  <c r="J16" i="1"/>
  <c r="J17" i="1"/>
  <c r="J18" i="1"/>
  <c r="H29" i="5" l="1"/>
  <c r="G29" i="5"/>
  <c r="D17" i="3"/>
  <c r="E17" i="3"/>
  <c r="E8" i="3"/>
  <c r="E29" i="5"/>
  <c r="D21" i="3"/>
  <c r="D27" i="3" s="1"/>
  <c r="D8" i="3"/>
  <c r="C8" i="3"/>
  <c r="I29" i="5" l="1"/>
  <c r="J19" i="1"/>
  <c r="J15" i="1"/>
  <c r="J14" i="1"/>
  <c r="J13" i="1"/>
  <c r="J10" i="1"/>
  <c r="J7" i="1"/>
  <c r="J6" i="1"/>
  <c r="J5" i="1"/>
  <c r="J4" i="1"/>
  <c r="J3" i="1"/>
  <c r="E30" i="5" l="1"/>
  <c r="E28" i="5"/>
  <c r="E24" i="5"/>
  <c r="E23" i="5"/>
  <c r="E22" i="5"/>
  <c r="E21" i="5"/>
  <c r="E15" i="5"/>
  <c r="E16" i="5"/>
  <c r="E17" i="5"/>
  <c r="E18" i="5"/>
  <c r="E19" i="5"/>
  <c r="H24" i="5" l="1"/>
  <c r="G24" i="5"/>
  <c r="H23" i="5"/>
  <c r="G23" i="5"/>
  <c r="H22" i="5"/>
  <c r="G22" i="5"/>
  <c r="H21" i="5"/>
  <c r="G21" i="5"/>
  <c r="H19" i="5"/>
  <c r="G19" i="5"/>
  <c r="H18" i="5"/>
  <c r="G18" i="5"/>
  <c r="H17" i="5"/>
  <c r="G17" i="5"/>
  <c r="H16" i="5"/>
  <c r="G16" i="5"/>
  <c r="H15" i="5"/>
  <c r="G15" i="5"/>
  <c r="H14" i="5"/>
  <c r="G14" i="5"/>
  <c r="H30" i="5"/>
  <c r="G30" i="5"/>
  <c r="H28" i="5"/>
  <c r="G28" i="5"/>
  <c r="I21" i="5" l="1"/>
  <c r="I31" i="5"/>
  <c r="I14" i="5"/>
  <c r="I16" i="5"/>
  <c r="I19" i="5"/>
  <c r="I23" i="5"/>
  <c r="I18" i="5"/>
  <c r="I24" i="5"/>
  <c r="I22" i="5"/>
  <c r="I28" i="5"/>
  <c r="I30" i="5"/>
  <c r="I15" i="5"/>
  <c r="I17" i="5"/>
  <c r="E21" i="3"/>
  <c r="E27" i="3" s="1"/>
  <c r="C17" i="3"/>
  <c r="C21" i="3" s="1"/>
  <c r="C27" i="3" s="1"/>
  <c r="B17" i="3"/>
  <c r="B21" i="3" s="1"/>
</calcChain>
</file>

<file path=xl/sharedStrings.xml><?xml version="1.0" encoding="utf-8"?>
<sst xmlns="http://schemas.openxmlformats.org/spreadsheetml/2006/main" count="125" uniqueCount="80">
  <si>
    <t>Kcal</t>
  </si>
  <si>
    <t xml:space="preserve">Oddělení </t>
  </si>
  <si>
    <t>Požadovaný počet pump</t>
  </si>
  <si>
    <t>Počet kusů  nasojejunálních sond
(ks/rok)</t>
  </si>
  <si>
    <t>Počet kusů setů 
(určeno do pump)</t>
  </si>
  <si>
    <t>Interna</t>
  </si>
  <si>
    <t>OARIM</t>
  </si>
  <si>
    <t>Neurologie</t>
  </si>
  <si>
    <t>Chirurgie</t>
  </si>
  <si>
    <t>ORL</t>
  </si>
  <si>
    <t>CELKEM</t>
  </si>
  <si>
    <t>ARO</t>
  </si>
  <si>
    <t>Dětské</t>
  </si>
  <si>
    <t>Onkologie</t>
  </si>
  <si>
    <t xml:space="preserve">Polymerní výživa </t>
  </si>
  <si>
    <t>Sipping</t>
  </si>
  <si>
    <t>Bílkovina 
(g)</t>
  </si>
  <si>
    <t>Sacharidy 
(g)</t>
  </si>
  <si>
    <t>Tuky 
(g)</t>
  </si>
  <si>
    <t>Vláknina 
(g)</t>
  </si>
  <si>
    <t>Odběr za rok 
(v litrech)</t>
  </si>
  <si>
    <t>Oligomerní výživa</t>
  </si>
  <si>
    <t>Cena za kus setu
určeno do pump
(v Kč bez DPH)</t>
  </si>
  <si>
    <t xml:space="preserve">Cena za kus 
nasojejunální sondy
(v Kč bez DPH) </t>
  </si>
  <si>
    <t>Celkem za KV + CH</t>
  </si>
  <si>
    <t>SPOTŘEBA SOND A SETŮ ZA ROK</t>
  </si>
  <si>
    <t>Počet kusů setů 
(určeno do pump)
(ks/rok)</t>
  </si>
  <si>
    <t xml:space="preserve">Cena za ks bez DPH </t>
  </si>
  <si>
    <t>Cena za litr bez DPH</t>
  </si>
  <si>
    <t xml:space="preserve">Cena za litr bez DPH
(1ks) </t>
  </si>
  <si>
    <t>Výživové údaje (100 ml)</t>
  </si>
  <si>
    <t>Příloha č. 1</t>
  </si>
  <si>
    <t>Cenová nabídka</t>
  </si>
  <si>
    <t xml:space="preserve">Název firmy: </t>
  </si>
  <si>
    <t>IČ:</t>
  </si>
  <si>
    <t>Kontaktní osoba:</t>
  </si>
  <si>
    <t>Telefon:</t>
  </si>
  <si>
    <t>e-mail:</t>
  </si>
  <si>
    <t>Popis</t>
  </si>
  <si>
    <t>Celková nabídková cena bez DPH za 2 roky plnění</t>
  </si>
  <si>
    <t>………………………………….</t>
  </si>
  <si>
    <t xml:space="preserve">jméno a podpis </t>
  </si>
  <si>
    <t>oprávněného zástupce dodavatele</t>
  </si>
  <si>
    <t xml:space="preserve"> „Komplexní řešení enterální výživy“</t>
  </si>
  <si>
    <t>Polymerní a oligomerní výživa</t>
  </si>
  <si>
    <t>Sety</t>
  </si>
  <si>
    <t>Jednotková cena za 1 litr/1 ks bez DPH</t>
  </si>
  <si>
    <t>Jednotková cena za 1 litr/1 ks včetně DPH</t>
  </si>
  <si>
    <t>Předpokládaný počet ks/litrů za 1 rok</t>
  </si>
  <si>
    <t>Celková cena/1 rok včetně DPH</t>
  </si>
  <si>
    <t>DPH/1 rok</t>
  </si>
  <si>
    <r>
      <t xml:space="preserve">V </t>
    </r>
    <r>
      <rPr>
        <sz val="4"/>
        <color theme="1"/>
        <rFont val="Calibri"/>
        <family val="2"/>
        <charset val="238"/>
      </rPr>
      <t xml:space="preserve">…………………………………………….…………………………………………………….. </t>
    </r>
    <r>
      <rPr>
        <sz val="12"/>
        <color theme="1"/>
        <rFont val="Calibri"/>
        <family val="2"/>
        <charset val="238"/>
      </rPr>
      <t xml:space="preserve">dne </t>
    </r>
    <r>
      <rPr>
        <sz val="4"/>
        <color theme="1"/>
        <rFont val="Calibri"/>
        <family val="2"/>
        <charset val="238"/>
      </rPr>
      <t>…………………………………</t>
    </r>
  </si>
  <si>
    <t>DPH v Kč za 1 litr/1 ks</t>
  </si>
  <si>
    <t>Celková cena/1 rok bez DPH</t>
  </si>
  <si>
    <t>NACENĚNÍ SOND a SETŮ V RÁMCI ZÁPŮJČNÍ SMLOUVY NA PUMPY</t>
  </si>
  <si>
    <r>
      <t xml:space="preserve">Celková částka za 2 roky 
</t>
    </r>
    <r>
      <rPr>
        <b/>
        <sz val="10"/>
        <rFont val="Calibri"/>
        <family val="2"/>
        <charset val="238"/>
        <scheme val="minor"/>
      </rPr>
      <t>(na základě: celkem za KV + CHEB)</t>
    </r>
  </si>
  <si>
    <t>Nabídková cena:</t>
  </si>
  <si>
    <t>šedá pole vyplňuje účastník zadávacího řízení</t>
  </si>
  <si>
    <t>Celková cena za rok bez DPH</t>
  </si>
  <si>
    <t>Počet kusů  nasogastrických sond
(ks/rok)</t>
  </si>
  <si>
    <t xml:space="preserve">Cena za kus 
nasogastrické sondy
(v Kč bez DPH) </t>
  </si>
  <si>
    <t>nemocnice KARLOVY VARY (KV)</t>
  </si>
  <si>
    <t>nemocnice CHEB (CH)</t>
  </si>
  <si>
    <t>Sondy nasojejunální</t>
  </si>
  <si>
    <t>Sondy nasogastrické</t>
  </si>
  <si>
    <t>Izokalorická výživa bez vlákniny</t>
  </si>
  <si>
    <t>Izokalorická výživa s vlákninou</t>
  </si>
  <si>
    <t>Hyperkalorická bez vlákniny a se zvýšeným obsahem bílkovin</t>
  </si>
  <si>
    <t>Hyperkalorická s vlákninou</t>
  </si>
  <si>
    <t xml:space="preserve">Pro diabetiky </t>
  </si>
  <si>
    <t>Izokalorický</t>
  </si>
  <si>
    <t>Hyperkalorický</t>
  </si>
  <si>
    <t>Se zvýšeným obsahem bílkovin</t>
  </si>
  <si>
    <t>Hyperkalorický s vlákninou</t>
  </si>
  <si>
    <t>Bez tuku</t>
  </si>
  <si>
    <t>Konzistence krému</t>
  </si>
  <si>
    <t>Pro diabetiky</t>
  </si>
  <si>
    <t>Odběr za rok 
v ks (200 ml, u krému 125 g)</t>
  </si>
  <si>
    <t>Maximální jednotková cena za 1 litr/1 ks bez DPH</t>
  </si>
  <si>
    <t>Obchodní název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</si>
</sst>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0.0"/>
    <numFmt numFmtId="165" formatCode="#,##0.00\ &quot;Kč&quot;"/>
    <numFmt numFmtId="166" formatCode="_-* #,##0\ &quot;Kč&quot;_-;\-* #,##0\ &quot;Kč&quot;_-;_-* &quot;-&quot;??\ &quot;Kč&quot;_-;_-@_-"/>
    <numFmt numFmtId="167" formatCode="#,##0\ &quot;Kč&quot;"/>
  </numFmts>
  <fonts count="2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4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/>
    <xf numFmtId="0" fontId="6" fillId="0" borderId="0"/>
    <xf numFmtId="0" fontId="5" fillId="0" borderId="0"/>
    <xf numFmtId="44" fontId="7" fillId="0" borderId="0" applyFont="0" applyFill="0" applyBorder="0" applyAlignment="0" applyProtection="0"/>
  </cellStyleXfs>
  <cellXfs count="106">
    <xf numFmtId="0" fontId="0" fillId="0" borderId="0" xfId="0"/>
    <xf numFmtId="0" fontId="11" fillId="4" borderId="3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/>
    </xf>
    <xf numFmtId="0" fontId="12" fillId="4" borderId="3" xfId="0" applyFont="1" applyFill="1" applyBorder="1"/>
    <xf numFmtId="0" fontId="4" fillId="0" borderId="5" xfId="2" applyFont="1" applyBorder="1" applyAlignment="1">
      <alignment horizontal="left" vertical="center"/>
    </xf>
    <xf numFmtId="0" fontId="4" fillId="0" borderId="5" xfId="2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44" fontId="11" fillId="6" borderId="5" xfId="4" applyFont="1" applyFill="1" applyBorder="1" applyAlignment="1" applyProtection="1">
      <alignment horizontal="center" vertical="center"/>
      <protection locked="0"/>
    </xf>
    <xf numFmtId="44" fontId="11" fillId="6" borderId="5" xfId="4" applyFont="1" applyFill="1" applyBorder="1" applyAlignment="1" applyProtection="1">
      <alignment horizontal="left" vertical="center"/>
      <protection locked="0"/>
    </xf>
    <xf numFmtId="0" fontId="11" fillId="4" borderId="5" xfId="2" applyFont="1" applyFill="1" applyBorder="1" applyAlignment="1">
      <alignment horizontal="center" vertical="center"/>
    </xf>
    <xf numFmtId="44" fontId="11" fillId="6" borderId="1" xfId="4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Font="1" applyProtection="1"/>
    <xf numFmtId="0" fontId="24" fillId="0" borderId="0" xfId="0" applyFont="1" applyProtection="1"/>
    <xf numFmtId="0" fontId="11" fillId="5" borderId="9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left" vertical="center" wrapText="1"/>
    </xf>
    <xf numFmtId="3" fontId="3" fillId="0" borderId="5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8" fillId="2" borderId="1" xfId="0" applyFont="1" applyFill="1" applyBorder="1" applyAlignment="1" applyProtection="1">
      <alignment horizontal="left" vertical="center" wrapText="1"/>
    </xf>
    <xf numFmtId="44" fontId="2" fillId="0" borderId="5" xfId="4" applyFont="1" applyFill="1" applyBorder="1" applyAlignment="1" applyProtection="1">
      <alignment horizontal="center" vertical="center"/>
    </xf>
    <xf numFmtId="44" fontId="2" fillId="0" borderId="5" xfId="4" applyFont="1" applyFill="1" applyBorder="1" applyAlignment="1" applyProtection="1">
      <alignment horizontal="left" vertical="center"/>
    </xf>
    <xf numFmtId="44" fontId="2" fillId="0" borderId="1" xfId="4" applyFont="1" applyFill="1" applyBorder="1" applyAlignment="1" applyProtection="1">
      <alignment horizontal="center" vertical="center"/>
    </xf>
    <xf numFmtId="166" fontId="11" fillId="0" borderId="5" xfId="4" applyNumberFormat="1" applyFont="1" applyFill="1" applyBorder="1" applyAlignment="1" applyProtection="1">
      <alignment horizontal="center" vertical="center"/>
    </xf>
    <xf numFmtId="166" fontId="2" fillId="0" borderId="5" xfId="4" applyNumberFormat="1" applyFont="1" applyFill="1" applyBorder="1" applyAlignment="1" applyProtection="1">
      <alignment horizontal="center" vertical="center"/>
    </xf>
    <xf numFmtId="166" fontId="11" fillId="0" borderId="5" xfId="4" applyNumberFormat="1" applyFont="1" applyFill="1" applyBorder="1" applyAlignment="1" applyProtection="1">
      <alignment horizontal="left" vertical="center"/>
    </xf>
    <xf numFmtId="166" fontId="2" fillId="0" borderId="5" xfId="4" applyNumberFormat="1" applyFont="1" applyFill="1" applyBorder="1" applyAlignment="1" applyProtection="1">
      <alignment horizontal="left" vertical="center"/>
    </xf>
    <xf numFmtId="166" fontId="11" fillId="0" borderId="1" xfId="4" applyNumberFormat="1" applyFont="1" applyFill="1" applyBorder="1" applyAlignment="1" applyProtection="1">
      <alignment horizontal="center" vertical="center"/>
    </xf>
    <xf numFmtId="166" fontId="2" fillId="0" borderId="1" xfId="4" applyNumberFormat="1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justify" vertical="center"/>
      <protection locked="0"/>
    </xf>
    <xf numFmtId="0" fontId="13" fillId="6" borderId="0" xfId="0" applyFont="1" applyFill="1" applyProtection="1"/>
    <xf numFmtId="166" fontId="19" fillId="3" borderId="3" xfId="4" applyNumberFormat="1" applyFont="1" applyFill="1" applyBorder="1" applyAlignment="1" applyProtection="1">
      <alignment horizontal="center" vertical="center"/>
    </xf>
    <xf numFmtId="0" fontId="25" fillId="6" borderId="0" xfId="0" applyFont="1" applyFill="1"/>
    <xf numFmtId="0" fontId="0" fillId="6" borderId="0" xfId="0" applyFill="1"/>
    <xf numFmtId="0" fontId="8" fillId="0" borderId="0" xfId="0" applyFont="1" applyProtection="1"/>
    <xf numFmtId="0" fontId="9" fillId="3" borderId="5" xfId="0" applyFont="1" applyFill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vertical="center"/>
    </xf>
    <xf numFmtId="166" fontId="9" fillId="0" borderId="5" xfId="4" applyNumberFormat="1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9" fillId="0" borderId="5" xfId="0" applyFont="1" applyBorder="1" applyProtection="1"/>
    <xf numFmtId="2" fontId="9" fillId="0" borderId="0" xfId="0" applyNumberFormat="1" applyFont="1" applyAlignment="1" applyProtection="1">
      <alignment horizontal="center"/>
    </xf>
    <xf numFmtId="0" fontId="25" fillId="6" borderId="5" xfId="0" applyFont="1" applyFill="1" applyBorder="1" applyAlignment="1" applyProtection="1">
      <alignment horizontal="center" vertical="center"/>
      <protection locked="0"/>
    </xf>
    <xf numFmtId="44" fontId="25" fillId="6" borderId="5" xfId="4" applyNumberFormat="1" applyFont="1" applyFill="1" applyBorder="1" applyAlignment="1" applyProtection="1">
      <alignment horizontal="center" vertical="center"/>
      <protection locked="0"/>
    </xf>
    <xf numFmtId="164" fontId="25" fillId="6" borderId="5" xfId="0" applyNumberFormat="1" applyFont="1" applyFill="1" applyBorder="1" applyAlignment="1" applyProtection="1">
      <alignment horizontal="center" vertical="center"/>
      <protection locked="0"/>
    </xf>
    <xf numFmtId="2" fontId="25" fillId="6" borderId="5" xfId="0" applyNumberFormat="1" applyFont="1" applyFill="1" applyBorder="1" applyAlignment="1" applyProtection="1">
      <alignment horizontal="center" vertical="center"/>
      <protection locked="0"/>
    </xf>
    <xf numFmtId="0" fontId="15" fillId="3" borderId="5" xfId="2" applyFont="1" applyFill="1" applyBorder="1" applyAlignment="1">
      <alignment horizontal="center" vertical="center" wrapText="1"/>
    </xf>
    <xf numFmtId="0" fontId="15" fillId="4" borderId="5" xfId="2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center" vertical="center" wrapText="1"/>
    </xf>
    <xf numFmtId="0" fontId="7" fillId="0" borderId="0" xfId="0" applyFont="1"/>
    <xf numFmtId="3" fontId="25" fillId="0" borderId="5" xfId="0" applyNumberFormat="1" applyFont="1" applyBorder="1" applyAlignment="1" applyProtection="1">
      <alignment horizontal="center" vertical="center"/>
    </xf>
    <xf numFmtId="3" fontId="25" fillId="0" borderId="5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3" fontId="0" fillId="0" borderId="0" xfId="0" applyNumberFormat="1" applyFont="1" applyProtection="1"/>
    <xf numFmtId="3" fontId="11" fillId="5" borderId="10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ont="1" applyBorder="1" applyAlignment="1" applyProtection="1">
      <alignment horizontal="center" vertical="center"/>
    </xf>
    <xf numFmtId="3" fontId="0" fillId="0" borderId="2" xfId="0" applyNumberFormat="1" applyBorder="1" applyAlignment="1" applyProtection="1">
      <alignment horizontal="center" vertical="center"/>
    </xf>
    <xf numFmtId="3" fontId="0" fillId="0" borderId="4" xfId="0" applyNumberFormat="1" applyBorder="1" applyAlignment="1" applyProtection="1">
      <alignment horizontal="center" vertical="center"/>
    </xf>
    <xf numFmtId="0" fontId="24" fillId="0" borderId="5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4" fillId="0" borderId="5" xfId="2" applyFont="1" applyFill="1" applyBorder="1" applyAlignment="1">
      <alignment horizontal="center" vertical="center"/>
    </xf>
    <xf numFmtId="3" fontId="24" fillId="0" borderId="5" xfId="0" applyNumberFormat="1" applyFont="1" applyFill="1" applyBorder="1" applyAlignment="1" applyProtection="1">
      <alignment horizontal="center" vertical="center"/>
    </xf>
    <xf numFmtId="3" fontId="24" fillId="0" borderId="1" xfId="0" applyNumberFormat="1" applyFont="1" applyFill="1" applyBorder="1" applyAlignment="1" applyProtection="1">
      <alignment horizontal="center" vertical="center"/>
    </xf>
    <xf numFmtId="0" fontId="11" fillId="7" borderId="10" xfId="0" applyFont="1" applyFill="1" applyBorder="1" applyAlignment="1" applyProtection="1">
      <alignment horizontal="center" vertical="center" wrapText="1"/>
    </xf>
    <xf numFmtId="166" fontId="11" fillId="7" borderId="5" xfId="4" applyNumberFormat="1" applyFont="1" applyFill="1" applyBorder="1" applyAlignment="1" applyProtection="1">
      <alignment horizontal="center" vertical="center"/>
      <protection locked="0"/>
    </xf>
    <xf numFmtId="166" fontId="11" fillId="7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8" fillId="6" borderId="0" xfId="0" applyFont="1" applyFill="1" applyAlignment="1" applyProtection="1">
      <alignment horizontal="center"/>
    </xf>
    <xf numFmtId="2" fontId="9" fillId="3" borderId="5" xfId="0" applyNumberFormat="1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167" fontId="12" fillId="3" borderId="5" xfId="0" applyNumberFormat="1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165" fontId="12" fillId="6" borderId="4" xfId="0" applyNumberFormat="1" applyFont="1" applyFill="1" applyBorder="1" applyAlignment="1" applyProtection="1">
      <alignment horizontal="center" vertical="center"/>
      <protection locked="0"/>
    </xf>
    <xf numFmtId="165" fontId="12" fillId="6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top"/>
    </xf>
    <xf numFmtId="0" fontId="17" fillId="5" borderId="6" xfId="0" applyFont="1" applyFill="1" applyBorder="1" applyAlignment="1" applyProtection="1">
      <alignment horizontal="center" vertical="center" wrapText="1"/>
    </xf>
    <xf numFmtId="0" fontId="17" fillId="5" borderId="7" xfId="0" applyFont="1" applyFill="1" applyBorder="1" applyAlignment="1" applyProtection="1">
      <alignment horizontal="center" vertical="center" wrapText="1"/>
    </xf>
    <xf numFmtId="0" fontId="17" fillId="5" borderId="8" xfId="0" applyFont="1" applyFill="1" applyBorder="1" applyAlignment="1" applyProtection="1">
      <alignment horizontal="center" vertical="center" wrapText="1"/>
    </xf>
    <xf numFmtId="0" fontId="24" fillId="6" borderId="0" xfId="0" applyFont="1" applyFill="1" applyAlignment="1" applyProtection="1">
      <alignment horizontal="left"/>
      <protection locked="0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44" fontId="11" fillId="2" borderId="12" xfId="4" applyFont="1" applyFill="1" applyBorder="1" applyAlignment="1" applyProtection="1">
      <alignment horizontal="center" vertical="center"/>
    </xf>
    <xf numFmtId="44" fontId="11" fillId="2" borderId="13" xfId="4" applyFont="1" applyFill="1" applyBorder="1" applyAlignment="1" applyProtection="1">
      <alignment horizontal="center" vertical="center"/>
    </xf>
    <xf numFmtId="44" fontId="11" fillId="2" borderId="14" xfId="4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/>
    </xf>
    <xf numFmtId="0" fontId="19" fillId="5" borderId="6" xfId="0" applyFont="1" applyFill="1" applyBorder="1" applyAlignment="1" applyProtection="1">
      <alignment horizontal="center" vertical="center"/>
    </xf>
    <xf numFmtId="0" fontId="19" fillId="5" borderId="7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/>
      <protection locked="0"/>
    </xf>
  </cellXfs>
  <cellStyles count="5">
    <cellStyle name="Měna" xfId="4" builtinId="4"/>
    <cellStyle name="Normální" xfId="0" builtinId="0"/>
    <cellStyle name="normální 2" xfId="1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1447800</xdr:colOff>
      <xdr:row>1</xdr:row>
      <xdr:rowOff>447675</xdr:rowOff>
    </xdr:to>
    <xdr:pic>
      <xdr:nvPicPr>
        <xdr:cNvPr id="6" name="Obrázek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44780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zoomScaleNormal="100" zoomScaleSheetLayoutView="100" workbookViewId="0">
      <selection activeCell="J16" sqref="J16"/>
    </sheetView>
  </sheetViews>
  <sheetFormatPr defaultRowHeight="15.75" x14ac:dyDescent="0.25"/>
  <cols>
    <col min="1" max="1" width="58" style="37" customWidth="1"/>
    <col min="2" max="2" width="37.42578125" style="37" customWidth="1"/>
    <col min="3" max="3" width="23.85546875" style="37" customWidth="1"/>
    <col min="4" max="8" width="18.140625" style="37" customWidth="1"/>
    <col min="9" max="9" width="19.140625" style="37" customWidth="1"/>
    <col min="10" max="10" width="22.42578125" style="43" customWidth="1"/>
    <col min="11" max="16384" width="9.140625" style="37"/>
  </cols>
  <sheetData>
    <row r="1" spans="1:10" ht="16.5" customHeight="1" x14ac:dyDescent="0.25">
      <c r="A1" s="75" t="s">
        <v>14</v>
      </c>
      <c r="B1" s="70" t="s">
        <v>79</v>
      </c>
      <c r="C1" s="76" t="s">
        <v>20</v>
      </c>
      <c r="D1" s="74" t="s">
        <v>30</v>
      </c>
      <c r="E1" s="74"/>
      <c r="F1" s="74"/>
      <c r="G1" s="74"/>
      <c r="H1" s="74"/>
      <c r="I1" s="73" t="s">
        <v>28</v>
      </c>
      <c r="J1" s="73" t="s">
        <v>58</v>
      </c>
    </row>
    <row r="2" spans="1:10" ht="57" customHeight="1" x14ac:dyDescent="0.2">
      <c r="A2" s="75"/>
      <c r="B2" s="71"/>
      <c r="C2" s="76"/>
      <c r="D2" s="38" t="s">
        <v>0</v>
      </c>
      <c r="E2" s="38" t="s">
        <v>16</v>
      </c>
      <c r="F2" s="38" t="s">
        <v>17</v>
      </c>
      <c r="G2" s="38" t="s">
        <v>18</v>
      </c>
      <c r="H2" s="38" t="s">
        <v>19</v>
      </c>
      <c r="I2" s="73"/>
      <c r="J2" s="73"/>
    </row>
    <row r="3" spans="1:10" s="41" customFormat="1" ht="24" customHeight="1" x14ac:dyDescent="0.2">
      <c r="A3" s="39" t="s">
        <v>65</v>
      </c>
      <c r="B3" s="39"/>
      <c r="C3" s="52">
        <v>781</v>
      </c>
      <c r="D3" s="44"/>
      <c r="E3" s="44"/>
      <c r="F3" s="44"/>
      <c r="G3" s="44"/>
      <c r="H3" s="44"/>
      <c r="I3" s="45"/>
      <c r="J3" s="40">
        <f>+I3*C3</f>
        <v>0</v>
      </c>
    </row>
    <row r="4" spans="1:10" s="41" customFormat="1" ht="24" customHeight="1" x14ac:dyDescent="0.2">
      <c r="A4" s="39" t="s">
        <v>66</v>
      </c>
      <c r="B4" s="39"/>
      <c r="C4" s="53">
        <v>136</v>
      </c>
      <c r="D4" s="44"/>
      <c r="E4" s="44"/>
      <c r="F4" s="44"/>
      <c r="G4" s="44"/>
      <c r="H4" s="44"/>
      <c r="I4" s="45"/>
      <c r="J4" s="40">
        <f t="shared" ref="J4:J7" si="0">+I4*C4</f>
        <v>0</v>
      </c>
    </row>
    <row r="5" spans="1:10" s="41" customFormat="1" ht="24" customHeight="1" x14ac:dyDescent="0.2">
      <c r="A5" s="39" t="s">
        <v>67</v>
      </c>
      <c r="B5" s="39"/>
      <c r="C5" s="52">
        <v>1816</v>
      </c>
      <c r="D5" s="44"/>
      <c r="E5" s="44"/>
      <c r="F5" s="44"/>
      <c r="G5" s="44"/>
      <c r="H5" s="44"/>
      <c r="I5" s="45"/>
      <c r="J5" s="40">
        <f t="shared" si="0"/>
        <v>0</v>
      </c>
    </row>
    <row r="6" spans="1:10" s="41" customFormat="1" ht="24" customHeight="1" x14ac:dyDescent="0.2">
      <c r="A6" s="39" t="s">
        <v>68</v>
      </c>
      <c r="B6" s="39"/>
      <c r="C6" s="52">
        <v>922</v>
      </c>
      <c r="D6" s="44"/>
      <c r="E6" s="44"/>
      <c r="F6" s="44"/>
      <c r="G6" s="46"/>
      <c r="H6" s="44"/>
      <c r="I6" s="45"/>
      <c r="J6" s="40">
        <f t="shared" si="0"/>
        <v>0</v>
      </c>
    </row>
    <row r="7" spans="1:10" s="41" customFormat="1" ht="24" customHeight="1" x14ac:dyDescent="0.2">
      <c r="A7" s="39" t="s">
        <v>69</v>
      </c>
      <c r="B7" s="39"/>
      <c r="C7" s="52">
        <v>725</v>
      </c>
      <c r="D7" s="44"/>
      <c r="E7" s="44"/>
      <c r="F7" s="44"/>
      <c r="G7" s="46"/>
      <c r="H7" s="44"/>
      <c r="I7" s="45"/>
      <c r="J7" s="40">
        <f t="shared" si="0"/>
        <v>0</v>
      </c>
    </row>
    <row r="8" spans="1:10" ht="16.5" customHeight="1" x14ac:dyDescent="0.25">
      <c r="A8" s="75" t="s">
        <v>21</v>
      </c>
      <c r="B8" s="70" t="s">
        <v>79</v>
      </c>
      <c r="C8" s="76" t="s">
        <v>20</v>
      </c>
      <c r="D8" s="74" t="s">
        <v>30</v>
      </c>
      <c r="E8" s="74"/>
      <c r="F8" s="74"/>
      <c r="G8" s="74"/>
      <c r="H8" s="74"/>
      <c r="I8" s="73" t="s">
        <v>29</v>
      </c>
      <c r="J8" s="73" t="s">
        <v>58</v>
      </c>
    </row>
    <row r="9" spans="1:10" ht="48" customHeight="1" x14ac:dyDescent="0.2">
      <c r="A9" s="75"/>
      <c r="B9" s="71"/>
      <c r="C9" s="76"/>
      <c r="D9" s="38" t="s">
        <v>0</v>
      </c>
      <c r="E9" s="38" t="s">
        <v>16</v>
      </c>
      <c r="F9" s="38" t="s">
        <v>17</v>
      </c>
      <c r="G9" s="38" t="s">
        <v>18</v>
      </c>
      <c r="H9" s="38" t="s">
        <v>19</v>
      </c>
      <c r="I9" s="73"/>
      <c r="J9" s="73"/>
    </row>
    <row r="10" spans="1:10" ht="24" customHeight="1" x14ac:dyDescent="0.25">
      <c r="A10" s="39" t="s">
        <v>21</v>
      </c>
      <c r="B10" s="42"/>
      <c r="C10" s="52">
        <v>90</v>
      </c>
      <c r="D10" s="44"/>
      <c r="E10" s="44"/>
      <c r="F10" s="44"/>
      <c r="G10" s="47"/>
      <c r="H10" s="44"/>
      <c r="I10" s="45"/>
      <c r="J10" s="40">
        <f>+I10*C10</f>
        <v>0</v>
      </c>
    </row>
    <row r="11" spans="1:10" ht="15.75" customHeight="1" x14ac:dyDescent="0.25">
      <c r="A11" s="75" t="s">
        <v>15</v>
      </c>
      <c r="B11" s="70" t="s">
        <v>79</v>
      </c>
      <c r="C11" s="76" t="s">
        <v>77</v>
      </c>
      <c r="D11" s="74" t="s">
        <v>30</v>
      </c>
      <c r="E11" s="74"/>
      <c r="F11" s="74"/>
      <c r="G11" s="74"/>
      <c r="H11" s="74"/>
      <c r="I11" s="73" t="s">
        <v>27</v>
      </c>
      <c r="J11" s="73" t="s">
        <v>58</v>
      </c>
    </row>
    <row r="12" spans="1:10" ht="51" customHeight="1" x14ac:dyDescent="0.2">
      <c r="A12" s="75"/>
      <c r="B12" s="71"/>
      <c r="C12" s="76"/>
      <c r="D12" s="38" t="s">
        <v>0</v>
      </c>
      <c r="E12" s="38" t="s">
        <v>16</v>
      </c>
      <c r="F12" s="38" t="s">
        <v>17</v>
      </c>
      <c r="G12" s="38" t="s">
        <v>18</v>
      </c>
      <c r="H12" s="38" t="s">
        <v>19</v>
      </c>
      <c r="I12" s="73"/>
      <c r="J12" s="73"/>
    </row>
    <row r="13" spans="1:10" ht="24" customHeight="1" x14ac:dyDescent="0.2">
      <c r="A13" s="39" t="s">
        <v>70</v>
      </c>
      <c r="B13" s="39"/>
      <c r="C13" s="52">
        <v>144</v>
      </c>
      <c r="D13" s="44"/>
      <c r="E13" s="44"/>
      <c r="F13" s="44"/>
      <c r="G13" s="44"/>
      <c r="H13" s="44"/>
      <c r="I13" s="45"/>
      <c r="J13" s="40">
        <f t="shared" ref="J13:J19" si="1">+I13*C13</f>
        <v>0</v>
      </c>
    </row>
    <row r="14" spans="1:10" ht="24" customHeight="1" x14ac:dyDescent="0.2">
      <c r="A14" s="39" t="s">
        <v>71</v>
      </c>
      <c r="B14" s="39"/>
      <c r="C14" s="52">
        <v>5400</v>
      </c>
      <c r="D14" s="44"/>
      <c r="E14" s="44"/>
      <c r="F14" s="44"/>
      <c r="G14" s="47"/>
      <c r="H14" s="44"/>
      <c r="I14" s="45"/>
      <c r="J14" s="40">
        <f t="shared" si="1"/>
        <v>0</v>
      </c>
    </row>
    <row r="15" spans="1:10" ht="24" customHeight="1" x14ac:dyDescent="0.2">
      <c r="A15" s="39" t="s">
        <v>72</v>
      </c>
      <c r="B15" s="39"/>
      <c r="C15" s="52">
        <v>2132</v>
      </c>
      <c r="D15" s="44"/>
      <c r="E15" s="44"/>
      <c r="F15" s="44"/>
      <c r="G15" s="44"/>
      <c r="H15" s="44"/>
      <c r="I15" s="45"/>
      <c r="J15" s="40">
        <f t="shared" si="1"/>
        <v>0</v>
      </c>
    </row>
    <row r="16" spans="1:10" ht="24" customHeight="1" x14ac:dyDescent="0.2">
      <c r="A16" s="39" t="s">
        <v>73</v>
      </c>
      <c r="B16" s="39"/>
      <c r="C16" s="52">
        <v>3344</v>
      </c>
      <c r="D16" s="44"/>
      <c r="E16" s="44"/>
      <c r="F16" s="44"/>
      <c r="G16" s="44"/>
      <c r="H16" s="44"/>
      <c r="I16" s="45"/>
      <c r="J16" s="40">
        <f t="shared" si="1"/>
        <v>0</v>
      </c>
    </row>
    <row r="17" spans="1:10" ht="24" customHeight="1" x14ac:dyDescent="0.2">
      <c r="A17" s="39" t="s">
        <v>74</v>
      </c>
      <c r="B17" s="39"/>
      <c r="C17" s="52">
        <v>3108</v>
      </c>
      <c r="D17" s="44"/>
      <c r="E17" s="44"/>
      <c r="F17" s="44"/>
      <c r="G17" s="44"/>
      <c r="H17" s="44"/>
      <c r="I17" s="45"/>
      <c r="J17" s="40">
        <f t="shared" si="1"/>
        <v>0</v>
      </c>
    </row>
    <row r="18" spans="1:10" ht="24" customHeight="1" x14ac:dyDescent="0.2">
      <c r="A18" s="39" t="s">
        <v>75</v>
      </c>
      <c r="B18" s="39"/>
      <c r="C18" s="52">
        <v>1476</v>
      </c>
      <c r="D18" s="44"/>
      <c r="E18" s="44"/>
      <c r="F18" s="44"/>
      <c r="G18" s="44"/>
      <c r="H18" s="44"/>
      <c r="I18" s="45"/>
      <c r="J18" s="40">
        <f t="shared" si="1"/>
        <v>0</v>
      </c>
    </row>
    <row r="19" spans="1:10" ht="24" customHeight="1" x14ac:dyDescent="0.2">
      <c r="A19" s="39" t="s">
        <v>76</v>
      </c>
      <c r="B19" s="39"/>
      <c r="C19" s="52">
        <v>4784</v>
      </c>
      <c r="D19" s="44"/>
      <c r="E19" s="44"/>
      <c r="F19" s="44"/>
      <c r="G19" s="44"/>
      <c r="H19" s="44"/>
      <c r="I19" s="45"/>
      <c r="J19" s="40">
        <f t="shared" si="1"/>
        <v>0</v>
      </c>
    </row>
    <row r="20" spans="1:10" ht="39" customHeight="1" x14ac:dyDescent="0.25"/>
    <row r="21" spans="1:10" x14ac:dyDescent="0.25">
      <c r="A21" s="72" t="s">
        <v>57</v>
      </c>
      <c r="B21" s="72"/>
      <c r="C21" s="72"/>
    </row>
    <row r="22" spans="1:10" ht="24.75" customHeight="1" x14ac:dyDescent="0.25"/>
  </sheetData>
  <mergeCells count="19">
    <mergeCell ref="J1:J2"/>
    <mergeCell ref="I11:I12"/>
    <mergeCell ref="J11:J12"/>
    <mergeCell ref="D8:H8"/>
    <mergeCell ref="I8:I9"/>
    <mergeCell ref="J8:J9"/>
    <mergeCell ref="D1:H1"/>
    <mergeCell ref="D11:H11"/>
    <mergeCell ref="B1:B2"/>
    <mergeCell ref="B8:B9"/>
    <mergeCell ref="B11:B12"/>
    <mergeCell ref="A21:C21"/>
    <mergeCell ref="I1:I2"/>
    <mergeCell ref="A11:A12"/>
    <mergeCell ref="C11:C12"/>
    <mergeCell ref="A1:A2"/>
    <mergeCell ref="C1:C2"/>
    <mergeCell ref="A8:A9"/>
    <mergeCell ref="C8:C9"/>
  </mergeCells>
  <printOptions horizontalCentered="1" verticalCentered="1"/>
  <pageMargins left="0.7" right="0.7" top="0.75" bottom="0.75" header="0.3" footer="0.3"/>
  <pageSetup paperSize="9" scale="67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E14" sqref="E14"/>
    </sheetView>
  </sheetViews>
  <sheetFormatPr defaultRowHeight="12.75" x14ac:dyDescent="0.2"/>
  <cols>
    <col min="1" max="1" width="27" customWidth="1"/>
    <col min="2" max="2" width="16.28515625" customWidth="1"/>
    <col min="3" max="4" width="21.28515625" style="51" customWidth="1"/>
    <col min="5" max="5" width="17.42578125" customWidth="1"/>
  </cols>
  <sheetData>
    <row r="1" spans="1:5" ht="25.5" customHeight="1" x14ac:dyDescent="0.2">
      <c r="A1" s="79" t="s">
        <v>61</v>
      </c>
      <c r="B1" s="79"/>
      <c r="C1" s="79"/>
      <c r="D1" s="79"/>
      <c r="E1" s="79"/>
    </row>
    <row r="2" spans="1:5" ht="45" x14ac:dyDescent="0.2">
      <c r="A2" s="11" t="s">
        <v>1</v>
      </c>
      <c r="B2" s="2" t="s">
        <v>2</v>
      </c>
      <c r="C2" s="49" t="s">
        <v>59</v>
      </c>
      <c r="D2" s="49" t="s">
        <v>3</v>
      </c>
      <c r="E2" s="2" t="s">
        <v>4</v>
      </c>
    </row>
    <row r="3" spans="1:5" ht="15" x14ac:dyDescent="0.2">
      <c r="A3" s="5" t="s">
        <v>5</v>
      </c>
      <c r="B3" s="60">
        <v>8</v>
      </c>
      <c r="C3" s="60">
        <v>100</v>
      </c>
      <c r="D3" s="60">
        <v>150</v>
      </c>
      <c r="E3" s="60">
        <v>200</v>
      </c>
    </row>
    <row r="4" spans="1:5" ht="15" x14ac:dyDescent="0.2">
      <c r="A4" s="6" t="s">
        <v>6</v>
      </c>
      <c r="B4" s="63">
        <v>15</v>
      </c>
      <c r="C4" s="63">
        <v>420</v>
      </c>
      <c r="D4" s="63">
        <v>48</v>
      </c>
      <c r="E4" s="60">
        <v>600</v>
      </c>
    </row>
    <row r="5" spans="1:5" ht="15" x14ac:dyDescent="0.2">
      <c r="A5" s="5" t="s">
        <v>7</v>
      </c>
      <c r="B5" s="60">
        <v>3</v>
      </c>
      <c r="C5" s="60">
        <v>70</v>
      </c>
      <c r="D5" s="60">
        <v>0</v>
      </c>
      <c r="E5" s="60">
        <v>250</v>
      </c>
    </row>
    <row r="6" spans="1:5" ht="15" x14ac:dyDescent="0.2">
      <c r="A6" s="5" t="s">
        <v>8</v>
      </c>
      <c r="B6" s="60">
        <v>4</v>
      </c>
      <c r="C6" s="60">
        <v>50</v>
      </c>
      <c r="D6" s="60">
        <v>50</v>
      </c>
      <c r="E6" s="60">
        <v>300</v>
      </c>
    </row>
    <row r="7" spans="1:5" ht="15" x14ac:dyDescent="0.2">
      <c r="A7" s="5" t="s">
        <v>9</v>
      </c>
      <c r="B7" s="60">
        <v>2</v>
      </c>
      <c r="C7" s="60">
        <v>10</v>
      </c>
      <c r="D7" s="60">
        <v>0</v>
      </c>
      <c r="E7" s="60">
        <v>10</v>
      </c>
    </row>
    <row r="8" spans="1:5" ht="15" x14ac:dyDescent="0.25">
      <c r="A8" s="3" t="s">
        <v>10</v>
      </c>
      <c r="B8" s="61">
        <f>SUM(B3:B7)</f>
        <v>32</v>
      </c>
      <c r="C8" s="61">
        <f>SUM(C3:C7)</f>
        <v>650</v>
      </c>
      <c r="D8" s="61">
        <f>SUM(D3:D7)</f>
        <v>248</v>
      </c>
      <c r="E8" s="61">
        <f>SUM(E3:E7)</f>
        <v>1360</v>
      </c>
    </row>
    <row r="9" spans="1:5" ht="22.5" customHeight="1" x14ac:dyDescent="0.2">
      <c r="A9" s="7"/>
      <c r="B9" s="7"/>
      <c r="C9" s="7"/>
      <c r="D9" s="7"/>
      <c r="E9" s="7"/>
    </row>
    <row r="10" spans="1:5" ht="22.5" customHeight="1" x14ac:dyDescent="0.2">
      <c r="A10" s="79" t="s">
        <v>62</v>
      </c>
      <c r="B10" s="79"/>
      <c r="C10" s="79"/>
      <c r="D10" s="79"/>
      <c r="E10" s="79"/>
    </row>
    <row r="11" spans="1:5" ht="45" x14ac:dyDescent="0.2">
      <c r="A11" s="11" t="s">
        <v>1</v>
      </c>
      <c r="B11" s="2" t="s">
        <v>2</v>
      </c>
      <c r="C11" s="49" t="s">
        <v>59</v>
      </c>
      <c r="D11" s="49" t="s">
        <v>3</v>
      </c>
      <c r="E11" s="2" t="s">
        <v>4</v>
      </c>
    </row>
    <row r="12" spans="1:5" ht="15" x14ac:dyDescent="0.2">
      <c r="A12" s="5" t="s">
        <v>11</v>
      </c>
      <c r="B12" s="60">
        <v>6</v>
      </c>
      <c r="C12" s="60">
        <v>400</v>
      </c>
      <c r="D12" s="60">
        <v>10</v>
      </c>
      <c r="E12" s="60">
        <v>1000</v>
      </c>
    </row>
    <row r="13" spans="1:5" ht="15" x14ac:dyDescent="0.2">
      <c r="A13" s="6" t="s">
        <v>5</v>
      </c>
      <c r="B13" s="63">
        <v>15</v>
      </c>
      <c r="C13" s="63">
        <v>250</v>
      </c>
      <c r="D13" s="63">
        <v>100</v>
      </c>
      <c r="E13" s="60">
        <v>300</v>
      </c>
    </row>
    <row r="14" spans="1:5" ht="15" x14ac:dyDescent="0.2">
      <c r="A14" s="5" t="s">
        <v>8</v>
      </c>
      <c r="B14" s="60">
        <v>6</v>
      </c>
      <c r="C14" s="60">
        <v>210</v>
      </c>
      <c r="D14" s="60">
        <v>10</v>
      </c>
      <c r="E14" s="60">
        <v>250</v>
      </c>
    </row>
    <row r="15" spans="1:5" ht="15" x14ac:dyDescent="0.2">
      <c r="A15" s="5" t="s">
        <v>12</v>
      </c>
      <c r="B15" s="60">
        <v>1</v>
      </c>
      <c r="C15" s="60">
        <v>0</v>
      </c>
      <c r="D15" s="60">
        <v>0</v>
      </c>
      <c r="E15" s="60">
        <v>10</v>
      </c>
    </row>
    <row r="16" spans="1:5" ht="15" x14ac:dyDescent="0.2">
      <c r="A16" s="5" t="s">
        <v>13</v>
      </c>
      <c r="B16" s="60">
        <v>1</v>
      </c>
      <c r="C16" s="60">
        <v>10</v>
      </c>
      <c r="D16" s="60">
        <v>5</v>
      </c>
      <c r="E16" s="60">
        <v>100</v>
      </c>
    </row>
    <row r="17" spans="1:5" ht="15" x14ac:dyDescent="0.25">
      <c r="A17" s="3" t="s">
        <v>10</v>
      </c>
      <c r="B17" s="61">
        <f>SUM(B12:B16)</f>
        <v>29</v>
      </c>
      <c r="C17" s="61">
        <f t="shared" ref="C17:E17" si="0">SUM(C12:C16)</f>
        <v>870</v>
      </c>
      <c r="D17" s="61">
        <f t="shared" si="0"/>
        <v>125</v>
      </c>
      <c r="E17" s="61">
        <f t="shared" si="0"/>
        <v>1660</v>
      </c>
    </row>
    <row r="18" spans="1:5" ht="13.5" thickBot="1" x14ac:dyDescent="0.25">
      <c r="A18" s="8"/>
      <c r="B18" s="8"/>
      <c r="C18" s="8"/>
      <c r="D18" s="8"/>
      <c r="E18" s="8"/>
    </row>
    <row r="19" spans="1:5" ht="15.75" thickBot="1" x14ac:dyDescent="0.25">
      <c r="A19" s="8"/>
      <c r="B19" s="80" t="s">
        <v>25</v>
      </c>
      <c r="C19" s="81"/>
      <c r="D19" s="81"/>
      <c r="E19" s="82"/>
    </row>
    <row r="20" spans="1:5" ht="45.75" thickBot="1" x14ac:dyDescent="0.25">
      <c r="A20" s="8"/>
      <c r="B20" s="1" t="s">
        <v>2</v>
      </c>
      <c r="C20" s="50" t="s">
        <v>59</v>
      </c>
      <c r="D20" s="50" t="s">
        <v>3</v>
      </c>
      <c r="E20" s="1" t="s">
        <v>26</v>
      </c>
    </row>
    <row r="21" spans="1:5" ht="19.5" thickBot="1" x14ac:dyDescent="0.35">
      <c r="A21" s="4" t="s">
        <v>24</v>
      </c>
      <c r="B21" s="62">
        <f>SUM(B8,B17)</f>
        <v>61</v>
      </c>
      <c r="C21" s="62">
        <f>SUM(C8,C17)</f>
        <v>1520</v>
      </c>
      <c r="D21" s="62">
        <f>SUM(D8,D17)</f>
        <v>373</v>
      </c>
      <c r="E21" s="62">
        <f>SUM(E8,E17)</f>
        <v>3020</v>
      </c>
    </row>
    <row r="22" spans="1:5" ht="30.75" customHeight="1" x14ac:dyDescent="0.2">
      <c r="A22" s="8"/>
      <c r="B22" s="8"/>
      <c r="C22" s="8"/>
      <c r="D22" s="8"/>
      <c r="E22" s="8"/>
    </row>
    <row r="23" spans="1:5" ht="22.5" customHeight="1" x14ac:dyDescent="0.2">
      <c r="A23" s="83" t="s">
        <v>54</v>
      </c>
      <c r="B23" s="83"/>
      <c r="C23" s="83"/>
      <c r="D23" s="83"/>
      <c r="E23" s="83"/>
    </row>
    <row r="24" spans="1:5" ht="45" x14ac:dyDescent="0.2">
      <c r="A24" s="84"/>
      <c r="B24" s="84"/>
      <c r="C24" s="48" t="s">
        <v>60</v>
      </c>
      <c r="D24" s="48" t="s">
        <v>23</v>
      </c>
      <c r="E24" s="48" t="s">
        <v>22</v>
      </c>
    </row>
    <row r="25" spans="1:5" ht="12.75" customHeight="1" x14ac:dyDescent="0.2">
      <c r="A25" s="85" t="s">
        <v>56</v>
      </c>
      <c r="B25" s="85"/>
      <c r="C25" s="87"/>
      <c r="D25" s="87"/>
      <c r="E25" s="87"/>
    </row>
    <row r="26" spans="1:5" ht="20.25" customHeight="1" x14ac:dyDescent="0.2">
      <c r="A26" s="86"/>
      <c r="B26" s="86"/>
      <c r="C26" s="88"/>
      <c r="D26" s="88"/>
      <c r="E26" s="88"/>
    </row>
    <row r="27" spans="1:5" ht="12.75" customHeight="1" x14ac:dyDescent="0.2">
      <c r="A27" s="77" t="s">
        <v>55</v>
      </c>
      <c r="B27" s="77"/>
      <c r="C27" s="78">
        <f>+C25*C21*2</f>
        <v>0</v>
      </c>
      <c r="D27" s="78">
        <f>+D25*D21*2</f>
        <v>0</v>
      </c>
      <c r="E27" s="78">
        <f>+E25*E21*2</f>
        <v>0</v>
      </c>
    </row>
    <row r="28" spans="1:5" ht="27.75" customHeight="1" x14ac:dyDescent="0.2">
      <c r="A28" s="77"/>
      <c r="B28" s="77"/>
      <c r="C28" s="78"/>
      <c r="D28" s="78"/>
      <c r="E28" s="78"/>
    </row>
    <row r="29" spans="1:5" ht="35.25" customHeight="1" x14ac:dyDescent="0.2">
      <c r="A29" s="8"/>
      <c r="B29" s="8"/>
      <c r="C29" s="8"/>
      <c r="D29" s="8"/>
      <c r="E29" s="8"/>
    </row>
    <row r="30" spans="1:5" ht="14.25" x14ac:dyDescent="0.2">
      <c r="A30" s="35" t="s">
        <v>57</v>
      </c>
      <c r="B30" s="36"/>
    </row>
  </sheetData>
  <mergeCells count="13">
    <mergeCell ref="A27:B28"/>
    <mergeCell ref="C27:C28"/>
    <mergeCell ref="E27:E28"/>
    <mergeCell ref="A1:E1"/>
    <mergeCell ref="A10:E10"/>
    <mergeCell ref="B19:E19"/>
    <mergeCell ref="A23:E23"/>
    <mergeCell ref="A24:B24"/>
    <mergeCell ref="A25:B26"/>
    <mergeCell ref="C25:C26"/>
    <mergeCell ref="E25:E26"/>
    <mergeCell ref="D25:D26"/>
    <mergeCell ref="D27:D2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opLeftCell="A4" zoomScaleNormal="100" zoomScaleSheetLayoutView="100" workbookViewId="0">
      <selection activeCell="D25" sqref="D25"/>
    </sheetView>
  </sheetViews>
  <sheetFormatPr defaultRowHeight="12.75" x14ac:dyDescent="0.2"/>
  <cols>
    <col min="1" max="1" width="43.5703125" style="13" customWidth="1"/>
    <col min="2" max="2" width="16" style="13" customWidth="1"/>
    <col min="3" max="3" width="11.7109375" style="13" customWidth="1"/>
    <col min="4" max="4" width="14.5703125" style="13" customWidth="1"/>
    <col min="5" max="5" width="15.42578125" style="13" customWidth="1"/>
    <col min="6" max="6" width="14.5703125" style="54" customWidth="1"/>
    <col min="7" max="7" width="17.42578125" style="13" customWidth="1"/>
    <col min="8" max="8" width="13.5703125" style="13" customWidth="1"/>
    <col min="9" max="9" width="20.42578125" style="13" customWidth="1"/>
    <col min="10" max="16384" width="9.140625" style="13"/>
  </cols>
  <sheetData>
    <row r="1" spans="1:9" ht="27" customHeight="1" x14ac:dyDescent="0.2"/>
    <row r="2" spans="1:9" ht="36.75" customHeight="1" x14ac:dyDescent="0.2">
      <c r="H2" s="90" t="s">
        <v>31</v>
      </c>
      <c r="I2" s="90"/>
    </row>
    <row r="3" spans="1:9" ht="36.75" thickBot="1" x14ac:dyDescent="0.25">
      <c r="A3" s="89" t="s">
        <v>32</v>
      </c>
      <c r="B3" s="89"/>
      <c r="C3" s="89"/>
      <c r="D3" s="89"/>
      <c r="E3" s="89"/>
      <c r="F3" s="89"/>
      <c r="G3" s="89"/>
      <c r="H3" s="89"/>
      <c r="I3" s="89"/>
    </row>
    <row r="4" spans="1:9" ht="29.25" thickBot="1" x14ac:dyDescent="0.25">
      <c r="A4" s="91" t="s">
        <v>43</v>
      </c>
      <c r="B4" s="92"/>
      <c r="C4" s="92"/>
      <c r="D4" s="92"/>
      <c r="E4" s="92"/>
      <c r="F4" s="92"/>
      <c r="G4" s="92"/>
      <c r="H4" s="92"/>
      <c r="I4" s="93"/>
    </row>
    <row r="5" spans="1:9" x14ac:dyDescent="0.2">
      <c r="A5" s="14"/>
      <c r="B5" s="14"/>
      <c r="C5" s="14"/>
      <c r="D5" s="14"/>
      <c r="E5" s="14"/>
      <c r="F5" s="55"/>
      <c r="G5" s="14"/>
      <c r="H5" s="14"/>
      <c r="I5" s="14"/>
    </row>
    <row r="6" spans="1:9" ht="15" x14ac:dyDescent="0.25">
      <c r="A6" s="15" t="s">
        <v>33</v>
      </c>
      <c r="B6" s="94"/>
      <c r="C6" s="94"/>
      <c r="D6" s="94"/>
      <c r="E6" s="94"/>
      <c r="F6" s="55"/>
      <c r="G6" s="14"/>
      <c r="H6" s="14"/>
      <c r="I6" s="14"/>
    </row>
    <row r="7" spans="1:9" ht="15" x14ac:dyDescent="0.25">
      <c r="A7" s="15" t="s">
        <v>34</v>
      </c>
      <c r="B7" s="94"/>
      <c r="C7" s="94"/>
      <c r="D7" s="94"/>
      <c r="E7" s="94"/>
      <c r="F7" s="55"/>
      <c r="G7" s="14"/>
      <c r="H7" s="14"/>
      <c r="I7" s="14"/>
    </row>
    <row r="8" spans="1:9" ht="15" x14ac:dyDescent="0.25">
      <c r="A8" s="15" t="s">
        <v>35</v>
      </c>
      <c r="B8" s="94"/>
      <c r="C8" s="94"/>
      <c r="D8" s="94"/>
      <c r="E8" s="94"/>
      <c r="F8" s="55"/>
      <c r="G8" s="14"/>
      <c r="H8" s="14"/>
      <c r="I8" s="14"/>
    </row>
    <row r="9" spans="1:9" ht="15" x14ac:dyDescent="0.25">
      <c r="A9" s="15" t="s">
        <v>36</v>
      </c>
      <c r="B9" s="94"/>
      <c r="C9" s="94"/>
      <c r="D9" s="94"/>
      <c r="E9" s="94"/>
      <c r="F9" s="55"/>
      <c r="G9" s="14"/>
      <c r="H9" s="14"/>
      <c r="I9" s="14"/>
    </row>
    <row r="10" spans="1:9" ht="15" x14ac:dyDescent="0.25">
      <c r="A10" s="15" t="s">
        <v>37</v>
      </c>
      <c r="B10" s="94"/>
      <c r="C10" s="94"/>
      <c r="D10" s="94"/>
      <c r="E10" s="94"/>
      <c r="F10" s="55"/>
      <c r="G10" s="14"/>
      <c r="H10" s="14"/>
      <c r="I10" s="14"/>
    </row>
    <row r="11" spans="1:9" ht="13.5" thickBot="1" x14ac:dyDescent="0.25">
      <c r="A11" s="14"/>
      <c r="B11" s="14"/>
      <c r="C11" s="14"/>
      <c r="D11" s="14"/>
      <c r="E11" s="14"/>
      <c r="F11" s="55"/>
      <c r="G11" s="14"/>
      <c r="H11" s="14"/>
      <c r="I11" s="14"/>
    </row>
    <row r="12" spans="1:9" ht="60" x14ac:dyDescent="0.2">
      <c r="A12" s="16" t="s">
        <v>38</v>
      </c>
      <c r="B12" s="17" t="s">
        <v>46</v>
      </c>
      <c r="C12" s="17" t="s">
        <v>52</v>
      </c>
      <c r="D12" s="66" t="s">
        <v>78</v>
      </c>
      <c r="E12" s="17" t="s">
        <v>47</v>
      </c>
      <c r="F12" s="56" t="s">
        <v>48</v>
      </c>
      <c r="G12" s="17" t="s">
        <v>53</v>
      </c>
      <c r="H12" s="17" t="s">
        <v>50</v>
      </c>
      <c r="I12" s="18" t="s">
        <v>49</v>
      </c>
    </row>
    <row r="13" spans="1:9" ht="15.75" x14ac:dyDescent="0.2">
      <c r="A13" s="19" t="s">
        <v>44</v>
      </c>
      <c r="B13" s="95"/>
      <c r="C13" s="96"/>
      <c r="D13" s="96"/>
      <c r="E13" s="96"/>
      <c r="F13" s="96"/>
      <c r="G13" s="96"/>
      <c r="H13" s="96"/>
      <c r="I13" s="97"/>
    </row>
    <row r="14" spans="1:9" ht="15" x14ac:dyDescent="0.2">
      <c r="A14" s="69" t="s">
        <v>65</v>
      </c>
      <c r="B14" s="9"/>
      <c r="C14" s="9"/>
      <c r="D14" s="67">
        <v>65</v>
      </c>
      <c r="E14" s="23">
        <f>SUM(B14:C14)</f>
        <v>0</v>
      </c>
      <c r="F14" s="57">
        <v>781</v>
      </c>
      <c r="G14" s="26">
        <f t="shared" ref="G14:G18" si="0">+F14*B14</f>
        <v>0</v>
      </c>
      <c r="H14" s="27">
        <f t="shared" ref="H14:H18" si="1">+F14*C14</f>
        <v>0</v>
      </c>
      <c r="I14" s="27">
        <f t="shared" ref="I14:I18" si="2">+H14+G14</f>
        <v>0</v>
      </c>
    </row>
    <row r="15" spans="1:9" ht="15" x14ac:dyDescent="0.2">
      <c r="A15" s="69" t="s">
        <v>66</v>
      </c>
      <c r="B15" s="9"/>
      <c r="C15" s="9"/>
      <c r="D15" s="67">
        <v>70</v>
      </c>
      <c r="E15" s="23">
        <f t="shared" ref="E15:E30" si="3">SUM(B15:C15)</f>
        <v>0</v>
      </c>
      <c r="F15" s="57">
        <v>136</v>
      </c>
      <c r="G15" s="26">
        <f t="shared" si="0"/>
        <v>0</v>
      </c>
      <c r="H15" s="27">
        <f t="shared" si="1"/>
        <v>0</v>
      </c>
      <c r="I15" s="27">
        <f t="shared" si="2"/>
        <v>0</v>
      </c>
    </row>
    <row r="16" spans="1:9" ht="30" x14ac:dyDescent="0.2">
      <c r="A16" s="69" t="s">
        <v>67</v>
      </c>
      <c r="B16" s="9"/>
      <c r="C16" s="9"/>
      <c r="D16" s="67">
        <v>100</v>
      </c>
      <c r="E16" s="23">
        <f t="shared" si="3"/>
        <v>0</v>
      </c>
      <c r="F16" s="57">
        <v>1816</v>
      </c>
      <c r="G16" s="26">
        <f t="shared" si="0"/>
        <v>0</v>
      </c>
      <c r="H16" s="27">
        <f t="shared" si="1"/>
        <v>0</v>
      </c>
      <c r="I16" s="27">
        <f t="shared" si="2"/>
        <v>0</v>
      </c>
    </row>
    <row r="17" spans="1:9" ht="15" x14ac:dyDescent="0.2">
      <c r="A17" s="69" t="s">
        <v>68</v>
      </c>
      <c r="B17" s="9"/>
      <c r="C17" s="9"/>
      <c r="D17" s="67">
        <v>103</v>
      </c>
      <c r="E17" s="23">
        <f t="shared" si="3"/>
        <v>0</v>
      </c>
      <c r="F17" s="57">
        <v>922</v>
      </c>
      <c r="G17" s="26">
        <f t="shared" si="0"/>
        <v>0</v>
      </c>
      <c r="H17" s="27">
        <f t="shared" si="1"/>
        <v>0</v>
      </c>
      <c r="I17" s="27">
        <f t="shared" si="2"/>
        <v>0</v>
      </c>
    </row>
    <row r="18" spans="1:9" ht="15.75" customHeight="1" x14ac:dyDescent="0.2">
      <c r="A18" s="69" t="s">
        <v>69</v>
      </c>
      <c r="B18" s="9"/>
      <c r="C18" s="9"/>
      <c r="D18" s="67">
        <v>90</v>
      </c>
      <c r="E18" s="23">
        <f t="shared" si="3"/>
        <v>0</v>
      </c>
      <c r="F18" s="57">
        <v>725</v>
      </c>
      <c r="G18" s="26">
        <f t="shared" si="0"/>
        <v>0</v>
      </c>
      <c r="H18" s="27">
        <f t="shared" si="1"/>
        <v>0</v>
      </c>
      <c r="I18" s="27">
        <f t="shared" si="2"/>
        <v>0</v>
      </c>
    </row>
    <row r="19" spans="1:9" ht="15.75" customHeight="1" x14ac:dyDescent="0.2">
      <c r="A19" s="19" t="s">
        <v>21</v>
      </c>
      <c r="B19" s="10"/>
      <c r="C19" s="10"/>
      <c r="D19" s="67">
        <v>120</v>
      </c>
      <c r="E19" s="23">
        <f t="shared" si="3"/>
        <v>0</v>
      </c>
      <c r="F19" s="20">
        <v>90</v>
      </c>
      <c r="G19" s="28">
        <f t="shared" ref="G19" si="4">+F19*B19</f>
        <v>0</v>
      </c>
      <c r="H19" s="29">
        <f t="shared" ref="H19" si="5">+F19*C19</f>
        <v>0</v>
      </c>
      <c r="I19" s="29">
        <f t="shared" ref="I19" si="6">+H19+G19</f>
        <v>0</v>
      </c>
    </row>
    <row r="20" spans="1:9" s="21" customFormat="1" ht="15.75" x14ac:dyDescent="0.2">
      <c r="A20" s="19" t="s">
        <v>15</v>
      </c>
      <c r="B20" s="98"/>
      <c r="C20" s="99"/>
      <c r="D20" s="99"/>
      <c r="E20" s="99"/>
      <c r="F20" s="99"/>
      <c r="G20" s="99"/>
      <c r="H20" s="99"/>
      <c r="I20" s="100"/>
    </row>
    <row r="21" spans="1:9" s="21" customFormat="1" ht="15" x14ac:dyDescent="0.2">
      <c r="A21" s="69" t="s">
        <v>70</v>
      </c>
      <c r="B21" s="10"/>
      <c r="C21" s="10"/>
      <c r="D21" s="67">
        <v>14</v>
      </c>
      <c r="E21" s="24">
        <f t="shared" si="3"/>
        <v>0</v>
      </c>
      <c r="F21" s="58">
        <v>144</v>
      </c>
      <c r="G21" s="28">
        <f t="shared" ref="G21:G27" si="7">+F21*B21</f>
        <v>0</v>
      </c>
      <c r="H21" s="29">
        <f t="shared" ref="H21:H27" si="8">+F21*C21</f>
        <v>0</v>
      </c>
      <c r="I21" s="29">
        <f t="shared" ref="I21:I27" si="9">+H21+G21</f>
        <v>0</v>
      </c>
    </row>
    <row r="22" spans="1:9" s="21" customFormat="1" ht="15" x14ac:dyDescent="0.2">
      <c r="A22" s="69" t="s">
        <v>71</v>
      </c>
      <c r="B22" s="10"/>
      <c r="C22" s="10"/>
      <c r="D22" s="67">
        <v>20</v>
      </c>
      <c r="E22" s="24">
        <f t="shared" si="3"/>
        <v>0</v>
      </c>
      <c r="F22" s="58">
        <v>5400</v>
      </c>
      <c r="G22" s="28">
        <f t="shared" si="7"/>
        <v>0</v>
      </c>
      <c r="H22" s="29">
        <f t="shared" si="8"/>
        <v>0</v>
      </c>
      <c r="I22" s="29">
        <f t="shared" si="9"/>
        <v>0</v>
      </c>
    </row>
    <row r="23" spans="1:9" s="21" customFormat="1" ht="15" x14ac:dyDescent="0.2">
      <c r="A23" s="69" t="s">
        <v>72</v>
      </c>
      <c r="B23" s="10"/>
      <c r="C23" s="10"/>
      <c r="D23" s="67">
        <v>21</v>
      </c>
      <c r="E23" s="24">
        <f t="shared" si="3"/>
        <v>0</v>
      </c>
      <c r="F23" s="58">
        <v>2132</v>
      </c>
      <c r="G23" s="28">
        <f t="shared" si="7"/>
        <v>0</v>
      </c>
      <c r="H23" s="29">
        <f t="shared" si="8"/>
        <v>0</v>
      </c>
      <c r="I23" s="29">
        <f t="shared" si="9"/>
        <v>0</v>
      </c>
    </row>
    <row r="24" spans="1:9" s="21" customFormat="1" ht="15" x14ac:dyDescent="0.2">
      <c r="A24" s="69" t="s">
        <v>73</v>
      </c>
      <c r="B24" s="10"/>
      <c r="C24" s="10"/>
      <c r="D24" s="67">
        <v>21</v>
      </c>
      <c r="E24" s="24">
        <f t="shared" si="3"/>
        <v>0</v>
      </c>
      <c r="F24" s="58">
        <v>3344</v>
      </c>
      <c r="G24" s="28">
        <f t="shared" si="7"/>
        <v>0</v>
      </c>
      <c r="H24" s="29">
        <f t="shared" si="8"/>
        <v>0</v>
      </c>
      <c r="I24" s="29">
        <f t="shared" si="9"/>
        <v>0</v>
      </c>
    </row>
    <row r="25" spans="1:9" s="21" customFormat="1" ht="15" x14ac:dyDescent="0.2">
      <c r="A25" s="69" t="s">
        <v>74</v>
      </c>
      <c r="B25" s="10"/>
      <c r="C25" s="10"/>
      <c r="D25" s="67">
        <v>25</v>
      </c>
      <c r="E25" s="24">
        <f t="shared" si="3"/>
        <v>0</v>
      </c>
      <c r="F25" s="59">
        <v>3108</v>
      </c>
      <c r="G25" s="28">
        <f t="shared" si="7"/>
        <v>0</v>
      </c>
      <c r="H25" s="29">
        <f t="shared" si="8"/>
        <v>0</v>
      </c>
      <c r="I25" s="29">
        <f t="shared" si="9"/>
        <v>0</v>
      </c>
    </row>
    <row r="26" spans="1:9" s="21" customFormat="1" ht="15" x14ac:dyDescent="0.2">
      <c r="A26" s="69" t="s">
        <v>75</v>
      </c>
      <c r="B26" s="10"/>
      <c r="C26" s="10"/>
      <c r="D26" s="67">
        <v>25</v>
      </c>
      <c r="E26" s="24">
        <f t="shared" si="3"/>
        <v>0</v>
      </c>
      <c r="F26" s="59">
        <v>1476</v>
      </c>
      <c r="G26" s="28">
        <f t="shared" si="7"/>
        <v>0</v>
      </c>
      <c r="H26" s="29">
        <f t="shared" si="8"/>
        <v>0</v>
      </c>
      <c r="I26" s="29">
        <f t="shared" si="9"/>
        <v>0</v>
      </c>
    </row>
    <row r="27" spans="1:9" s="21" customFormat="1" ht="15" x14ac:dyDescent="0.2">
      <c r="A27" s="69" t="s">
        <v>76</v>
      </c>
      <c r="B27" s="10"/>
      <c r="C27" s="10"/>
      <c r="D27" s="67">
        <v>25</v>
      </c>
      <c r="E27" s="24">
        <f t="shared" si="3"/>
        <v>0</v>
      </c>
      <c r="F27" s="59">
        <v>4784</v>
      </c>
      <c r="G27" s="28">
        <f t="shared" si="7"/>
        <v>0</v>
      </c>
      <c r="H27" s="29">
        <f t="shared" si="8"/>
        <v>0</v>
      </c>
      <c r="I27" s="29">
        <f t="shared" si="9"/>
        <v>0</v>
      </c>
    </row>
    <row r="28" spans="1:9" ht="15.75" x14ac:dyDescent="0.2">
      <c r="A28" s="19" t="s">
        <v>45</v>
      </c>
      <c r="B28" s="9"/>
      <c r="C28" s="9"/>
      <c r="D28" s="67">
        <v>30</v>
      </c>
      <c r="E28" s="23">
        <f t="shared" si="3"/>
        <v>0</v>
      </c>
      <c r="F28" s="64">
        <v>3020</v>
      </c>
      <c r="G28" s="26">
        <f t="shared" ref="G28:G30" si="10">+F28*B28</f>
        <v>0</v>
      </c>
      <c r="H28" s="27">
        <f t="shared" ref="H28:H30" si="11">+F28*C28</f>
        <v>0</v>
      </c>
      <c r="I28" s="27">
        <f t="shared" ref="I28:I30" si="12">+H28+G28</f>
        <v>0</v>
      </c>
    </row>
    <row r="29" spans="1:9" ht="15.75" x14ac:dyDescent="0.2">
      <c r="A29" s="22" t="s">
        <v>64</v>
      </c>
      <c r="B29" s="12"/>
      <c r="C29" s="12"/>
      <c r="D29" s="68">
        <v>100</v>
      </c>
      <c r="E29" s="23">
        <f t="shared" ref="E29" si="13">SUM(B29:C29)</f>
        <v>0</v>
      </c>
      <c r="F29" s="64">
        <v>1520</v>
      </c>
      <c r="G29" s="30">
        <f t="shared" ref="G29" si="14">+F29*B29</f>
        <v>0</v>
      </c>
      <c r="H29" s="31">
        <f t="shared" ref="H29" si="15">+F29*C29</f>
        <v>0</v>
      </c>
      <c r="I29" s="31">
        <f t="shared" ref="I29" si="16">+H29+G29</f>
        <v>0</v>
      </c>
    </row>
    <row r="30" spans="1:9" ht="16.5" thickBot="1" x14ac:dyDescent="0.25">
      <c r="A30" s="22" t="s">
        <v>63</v>
      </c>
      <c r="B30" s="12"/>
      <c r="C30" s="12"/>
      <c r="D30" s="68">
        <v>100</v>
      </c>
      <c r="E30" s="25">
        <f t="shared" si="3"/>
        <v>0</v>
      </c>
      <c r="F30" s="65">
        <v>373</v>
      </c>
      <c r="G30" s="30">
        <f t="shared" si="10"/>
        <v>0</v>
      </c>
      <c r="H30" s="31">
        <f t="shared" si="11"/>
        <v>0</v>
      </c>
      <c r="I30" s="31">
        <f t="shared" si="12"/>
        <v>0</v>
      </c>
    </row>
    <row r="31" spans="1:9" ht="33.75" customHeight="1" thickBot="1" x14ac:dyDescent="0.25">
      <c r="A31" s="102" t="s">
        <v>39</v>
      </c>
      <c r="B31" s="103"/>
      <c r="C31" s="103"/>
      <c r="D31" s="103"/>
      <c r="E31" s="103"/>
      <c r="F31" s="103"/>
      <c r="G31" s="103"/>
      <c r="H31" s="104"/>
      <c r="I31" s="34">
        <f>SUM(G14:G19,G21:G30)*2</f>
        <v>0</v>
      </c>
    </row>
    <row r="34" spans="1:9" x14ac:dyDescent="0.2">
      <c r="A34" s="33" t="s">
        <v>57</v>
      </c>
    </row>
    <row r="36" spans="1:9" ht="15.75" x14ac:dyDescent="0.25">
      <c r="A36" s="32" t="s">
        <v>51</v>
      </c>
      <c r="H36" s="105" t="s">
        <v>40</v>
      </c>
      <c r="I36" s="105"/>
    </row>
    <row r="37" spans="1:9" x14ac:dyDescent="0.2">
      <c r="H37" s="101" t="s">
        <v>41</v>
      </c>
      <c r="I37" s="101"/>
    </row>
    <row r="38" spans="1:9" x14ac:dyDescent="0.2">
      <c r="H38" s="101" t="s">
        <v>42</v>
      </c>
      <c r="I38" s="101"/>
    </row>
  </sheetData>
  <mergeCells count="14">
    <mergeCell ref="B13:I13"/>
    <mergeCell ref="B20:I20"/>
    <mergeCell ref="H38:I38"/>
    <mergeCell ref="B8:E8"/>
    <mergeCell ref="B9:E9"/>
    <mergeCell ref="B10:E10"/>
    <mergeCell ref="A31:H31"/>
    <mergeCell ref="H36:I36"/>
    <mergeCell ref="H37:I37"/>
    <mergeCell ref="A3:I3"/>
    <mergeCell ref="H2:I2"/>
    <mergeCell ref="A4:I4"/>
    <mergeCell ref="B6:E6"/>
    <mergeCell ref="B7:E7"/>
  </mergeCells>
  <pageMargins left="0.7" right="0.7" top="0.78740157499999996" bottom="0.78740157499999996" header="0.3" footer="0.3"/>
  <pageSetup paperSize="9" scale="77" orientation="landscape" r:id="rId1"/>
  <ignoredErrors>
    <ignoredError sqref="E30 E28 E14:E19 E21:E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Enterální výživa_Sipping </vt:lpstr>
      <vt:lpstr>Pumpy, sety, sondy</vt:lpstr>
      <vt:lpstr>Cenová nabídka</vt:lpstr>
      <vt:lpstr>'Cenová nabídka'!Oblast_tisku</vt:lpstr>
      <vt:lpstr>'Enterální výživa_Sipping '!Oblast_tisku</vt:lpstr>
      <vt:lpstr>'Pumpy, sety, sondy'!Oblast_tisku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vedlek</dc:creator>
  <cp:lastModifiedBy>Obchodní</cp:lastModifiedBy>
  <cp:lastPrinted>2018-03-15T11:40:10Z</cp:lastPrinted>
  <dcterms:created xsi:type="dcterms:W3CDTF">2016-04-08T14:12:53Z</dcterms:created>
  <dcterms:modified xsi:type="dcterms:W3CDTF">2020-09-10T07:32:22Z</dcterms:modified>
</cp:coreProperties>
</file>