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\A6_DPS_Spáleniště Cheb\5_Výběrová řízení\6_VZT jednotky\"/>
    </mc:Choice>
  </mc:AlternateContent>
  <bookViews>
    <workbookView xWindow="0" yWindow="0" windowWidth="0" windowHeight="0"/>
  </bookViews>
  <sheets>
    <sheet name="Rekapitulace stavby" sheetId="1" r:id="rId1"/>
    <sheet name="11 - Energetická úspora 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'11 - Energetická úspora D...'!$C$113:$K$131</definedName>
    <definedName name="_xlnm.Print_Area" localSheetId="1">'11 - Energetická úspora D...'!$C$82:$J$97,'11 - Energetická úspora D...'!$C$103:$K$131</definedName>
    <definedName name="_xlnm.Print_Titles" localSheetId="1">'11 - Energetická úspora D...'!$113:$113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7"/>
  <c r="BH117"/>
  <c r="BG117"/>
  <c r="BE117"/>
  <c r="T117"/>
  <c r="R117"/>
  <c r="P117"/>
  <c r="F108"/>
  <c r="E106"/>
  <c r="F87"/>
  <c r="E85"/>
  <c r="J22"/>
  <c r="E22"/>
  <c r="J111"/>
  <c r="J21"/>
  <c r="J19"/>
  <c r="E19"/>
  <c r="J89"/>
  <c r="J18"/>
  <c r="J16"/>
  <c r="E16"/>
  <c r="F111"/>
  <c r="J15"/>
  <c r="J13"/>
  <c r="E13"/>
  <c r="F110"/>
  <c r="J12"/>
  <c r="J10"/>
  <c r="J108"/>
  <c i="1" r="L90"/>
  <c r="AM90"/>
  <c r="AM89"/>
  <c r="L89"/>
  <c r="AM87"/>
  <c r="L87"/>
  <c r="L85"/>
  <c r="L84"/>
  <c i="2" r="J129"/>
  <c r="BK126"/>
  <c r="BK123"/>
  <c r="BK120"/>
  <c r="BK117"/>
  <c i="1" r="AS94"/>
  <c i="2" r="BK129"/>
  <c r="J126"/>
  <c r="J123"/>
  <c r="J120"/>
  <c r="J117"/>
  <c l="1" r="BK116"/>
  <c r="J116"/>
  <c r="J96"/>
  <c r="P116"/>
  <c r="P115"/>
  <c r="P114"/>
  <c i="1" r="AU95"/>
  <c i="2" r="R116"/>
  <c r="R115"/>
  <c r="R114"/>
  <c r="T116"/>
  <c r="T115"/>
  <c r="T114"/>
  <c r="J87"/>
  <c r="F89"/>
  <c r="F90"/>
  <c r="J110"/>
  <c r="BF120"/>
  <c r="BF123"/>
  <c r="J90"/>
  <c r="BF117"/>
  <c r="BF126"/>
  <c r="BF129"/>
  <c r="F31"/>
  <c i="1" r="AZ95"/>
  <c r="AZ94"/>
  <c r="W29"/>
  <c i="2" r="F35"/>
  <c i="1" r="BD95"/>
  <c r="BD94"/>
  <c r="W33"/>
  <c r="AU94"/>
  <c i="2" r="F33"/>
  <c i="1" r="BB95"/>
  <c r="BB94"/>
  <c r="AX94"/>
  <c i="2" r="J31"/>
  <c i="1" r="AV95"/>
  <c i="2" r="F34"/>
  <c i="1" r="BC95"/>
  <c r="BC94"/>
  <c r="W32"/>
  <c i="2" l="1" r="BK115"/>
  <c r="J115"/>
  <c r="J95"/>
  <c i="1" r="AY94"/>
  <c r="W31"/>
  <c i="2" r="F32"/>
  <c i="1" r="BA95"/>
  <c r="BA94"/>
  <c r="W30"/>
  <c r="AV94"/>
  <c r="AK29"/>
  <c i="2" r="J32"/>
  <c i="1" r="AW95"/>
  <c r="AT95"/>
  <c i="2" l="1" r="BK114"/>
  <c r="J114"/>
  <c r="J94"/>
  <c i="1" r="AW94"/>
  <c r="AK30"/>
  <c l="1" r="AT94"/>
  <c i="2" r="J28"/>
  <c i="1" r="AG95"/>
  <c r="AG94"/>
  <c r="AN94"/>
  <c l="1" r="AN95"/>
  <c i="2" r="J37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<sst xmlns="http://schemas.openxmlformats.org/spreadsheetml/2006/main">
  <si>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</si>
  <si>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</si>
  <si>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</si>
  <si>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</si>
  <si>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</si>
  <si>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{8c743407-a0bf-4ff1-bc36-bb2c2e4207e0}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</si>
  <si>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</si>
  <si>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</si>
  <si>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</si>
  <si>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</si>
  <si>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</si>
  <si>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</si>
  <si>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</si>
  <si>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</si>
  <si>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</si>
  <si>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</si>
  <si>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</si>
  <si>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Energetická úspora Domova pro seniory Spáleniště v Chebu - střešní ventilátory</t>
  </si>
  <si>
    <t>KSO:</t>
  </si>
  <si>
    <t>CC-CZ:</t>
  </si>
  <si>
    <t>Místo:</t>
  </si>
  <si>
    <t xml:space="preserve"> </t>
  </si>
  <si>
    <t>Datum:</t>
  </si>
  <si>
    <t>26. 8. 2020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</si>
  <si>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</si>
  <si>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</si>
  <si>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</si>
  <si>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</si>
  <si>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</si>
  <si>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</si>
  <si>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</si>
  <si>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</si>
  <si>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</si>
  <si>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</si>
  <si>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</si>
  <si>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</si>
  <si>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</si>
  <si>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</si>
  <si>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</si>
  <si>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</si>
  <si>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</si>
  <si>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</si>
  <si>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</si>
  <si>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</si>
  <si>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</si>
  <si>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</si>
  <si>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</si>
  <si>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</si>
  <si>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</si>
  <si>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</si>
  <si>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</si>
  <si>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</si>
  <si>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</si>
  <si>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</si>
  <si>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</si>
  <si>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</si>
  <si>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</si>
  <si>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</si>
  <si>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</si>
  <si>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</si>
  <si>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</si>
  <si>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</si>
  <si>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</si>
  <si>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</si>
  <si>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</si>
  <si>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</si>
  <si>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</si>
  <si>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</si>
  <si>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</si>
  <si>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</si>
  <si>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</si>
  <si>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</si>
  <si>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</si>
  <si>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</si>
  <si>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</si>
  <si>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</si>
  <si>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</si>
  <si>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</si>
  <si>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</si>
  <si>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</si>
  <si>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</si>
  <si>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</si>
  <si>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</si>
  <si>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</si>
  <si>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</si>
  <si>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</si>
  <si>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</si>
  <si>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</si>
  <si>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</si>
  <si>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</si>
  <si>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</si>
  <si>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</si>
  <si>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</si>
  <si>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</si>
  <si>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</si>
  <si>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</si>
  <si>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</si>
  <si>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</si>
  <si>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</si>
  <si>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</si>
  <si>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</si>
  <si>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</si>
  <si>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</si>
  <si>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</si>
  <si>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</si>
  <si>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</si>
  <si>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Vzduchotechnika</t>
  </si>
  <si>
    <t>M</t>
  </si>
  <si>
    <t>X1</t>
  </si>
  <si>
    <t xml:space="preserve">Ventilátor pro odvod vzduchu v nástřešním provedení s radiálním oběžným kolem s valivými ložisky, výkon 2.300 m3/hod při externí tlakové ztrátě  200 Pa, 400 V, 300 W, proud 0,95 A, krytí IP54  (referenční výrobek CRVT /4-355)</t>
  </si>
  <si>
    <t>ks</t>
  </si>
  <si>
    <t>32</t>
  </si>
  <si>
    <t>16</t>
  </si>
  <si>
    <t>-545548229</t>
  </si>
  <si>
    <t>VV</t>
  </si>
  <si>
    <t>Součet</t>
  </si>
  <si>
    <t>4</t>
  </si>
  <si>
    <t>X2</t>
  </si>
  <si>
    <t>Tlumič hluku absorbční, soklový, pro připojení na plochou střechu (referenční výrobek JAA 560)</t>
  </si>
  <si>
    <t>-671571662</t>
  </si>
  <si>
    <t>3</t>
  </si>
  <si>
    <t>X3</t>
  </si>
  <si>
    <t>Střešní nástavec 725 x 725 mm</t>
  </si>
  <si>
    <t>79315250</t>
  </si>
  <si>
    <t>X4</t>
  </si>
  <si>
    <t xml:space="preserve">Montážní, kotvící a těsnící materiál </t>
  </si>
  <si>
    <t>kpl</t>
  </si>
  <si>
    <t>1509829826</t>
  </si>
  <si>
    <t>5</t>
  </si>
  <si>
    <t>K</t>
  </si>
  <si>
    <t>X5</t>
  </si>
  <si>
    <t>Montáž, doprava, uvedení do provozu, seřízení</t>
  </si>
  <si>
    <t>-1535975863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</si>
</sst>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Energetická úspora Domova pro seniory Spáleniště v Chebu - střešní ventilátory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26. 8. 2020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37.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'11 - Energetická úspora D...'!J28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'11 - Energetická úspora D...'!P114</f>
        <v>0</v>
      </c>
      <c r="AV95" s="126">
        <f>'11 - Energetická úspora D...'!J31</f>
        <v>0</v>
      </c>
      <c r="AW95" s="126">
        <f>'11 - Energetická úspora D...'!J32</f>
        <v>0</v>
      </c>
      <c r="AX95" s="126">
        <f>'11 - Energetická úspora D...'!J33</f>
        <v>0</v>
      </c>
      <c r="AY95" s="126">
        <f>'11 - Energetická úspora D...'!J34</f>
        <v>0</v>
      </c>
      <c r="AZ95" s="126">
        <f>'11 - Energetická úspora D...'!F31</f>
        <v>0</v>
      </c>
      <c r="BA95" s="126">
        <f>'11 - Energetická úspora D...'!F32</f>
        <v>0</v>
      </c>
      <c r="BB95" s="126">
        <f>'11 - Energetická úspora D...'!F33</f>
        <v>0</v>
      </c>
      <c r="BC95" s="126">
        <f>'11 - Energetická úspora D...'!F34</f>
        <v>0</v>
      </c>
      <c r="BD95" s="128">
        <f>'11 - Energetická úspora D...'!F35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qR+9lefxuO/Po5pOmRGuglcSVOMQHfEDhOo71M9gWW5eD5lOU1yCPup7btiXoT20e6owW36i77TK1oXuJRLGJg==" hashValue="liTdp29gOGbJ5RdpfRmYB8tVocELZsb9mOEAxpXs7kkgMEJDgRB/PxBeRtcKZCy5SW51M4RQG3FxHpkEx2fTe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1 - Energetická úspora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80</v>
      </c>
    </row>
    <row r="4" hidden="1" s="1" customFormat="1" ht="24.96" customHeight="1">
      <c r="B4" s="19"/>
      <c r="D4" s="134" t="s">
        <v>81</v>
      </c>
      <c r="I4" s="130"/>
      <c r="L4" s="19"/>
      <c r="M4" s="135" t="s">
        <v>10</v>
      </c>
      <c r="AT4" s="16" t="s">
        <v>4</v>
      </c>
    </row>
    <row r="5" hidden="1" s="1" customFormat="1" ht="6.96" customHeight="1">
      <c r="B5" s="19"/>
      <c r="I5" s="130"/>
      <c r="L5" s="19"/>
    </row>
    <row r="6" hidden="1" s="2" customFormat="1" ht="12" customHeight="1">
      <c r="A6" s="37"/>
      <c r="B6" s="43"/>
      <c r="C6" s="37"/>
      <c r="D6" s="136" t="s">
        <v>16</v>
      </c>
      <c r="E6" s="37"/>
      <c r="F6" s="37"/>
      <c r="G6" s="37"/>
      <c r="H6" s="37"/>
      <c r="I6" s="1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24.75" customHeight="1">
      <c r="A7" s="37"/>
      <c r="B7" s="43"/>
      <c r="C7" s="37"/>
      <c r="D7" s="37"/>
      <c r="E7" s="138" t="s">
        <v>17</v>
      </c>
      <c r="F7" s="37"/>
      <c r="G7" s="37"/>
      <c r="H7" s="37"/>
      <c r="I7" s="1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1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36" t="s">
        <v>18</v>
      </c>
      <c r="E9" s="37"/>
      <c r="F9" s="139" t="s">
        <v>1</v>
      </c>
      <c r="G9" s="37"/>
      <c r="H9" s="37"/>
      <c r="I9" s="140" t="s">
        <v>19</v>
      </c>
      <c r="J9" s="139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6" t="s">
        <v>20</v>
      </c>
      <c r="E10" s="37"/>
      <c r="F10" s="139" t="s">
        <v>21</v>
      </c>
      <c r="G10" s="37"/>
      <c r="H10" s="37"/>
      <c r="I10" s="140" t="s">
        <v>22</v>
      </c>
      <c r="J10" s="141" t="str">
        <f>'Rekapitulace stavby'!AN8</f>
        <v>26. 8. 2020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6" t="s">
        <v>24</v>
      </c>
      <c r="E12" s="37"/>
      <c r="F12" s="37"/>
      <c r="G12" s="37"/>
      <c r="H12" s="37"/>
      <c r="I12" s="140" t="s">
        <v>25</v>
      </c>
      <c r="J12" s="139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9" t="str">
        <f>IF('Rekapitulace stavby'!E11="","",'Rekapitulace stavby'!E11)</f>
        <v xml:space="preserve"> </v>
      </c>
      <c r="F13" s="37"/>
      <c r="G13" s="37"/>
      <c r="H13" s="37"/>
      <c r="I13" s="140" t="s">
        <v>26</v>
      </c>
      <c r="J13" s="139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6" t="s">
        <v>27</v>
      </c>
      <c r="E15" s="37"/>
      <c r="F15" s="37"/>
      <c r="G15" s="37"/>
      <c r="H15" s="37"/>
      <c r="I15" s="140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9"/>
      <c r="G16" s="139"/>
      <c r="H16" s="139"/>
      <c r="I16" s="140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6" t="s">
        <v>29</v>
      </c>
      <c r="E18" s="37"/>
      <c r="F18" s="37"/>
      <c r="G18" s="37"/>
      <c r="H18" s="37"/>
      <c r="I18" s="140" t="s">
        <v>25</v>
      </c>
      <c r="J18" s="139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9" t="str">
        <f>IF('Rekapitulace stavby'!E17="","",'Rekapitulace stavby'!E17)</f>
        <v xml:space="preserve"> </v>
      </c>
      <c r="F19" s="37"/>
      <c r="G19" s="37"/>
      <c r="H19" s="37"/>
      <c r="I19" s="140" t="s">
        <v>26</v>
      </c>
      <c r="J19" s="139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6" t="s">
        <v>31</v>
      </c>
      <c r="E21" s="37"/>
      <c r="F21" s="37"/>
      <c r="G21" s="37"/>
      <c r="H21" s="37"/>
      <c r="I21" s="140" t="s">
        <v>25</v>
      </c>
      <c r="J21" s="139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9" t="str">
        <f>IF('Rekapitulace stavby'!E20="","",'Rekapitulace stavby'!E20)</f>
        <v xml:space="preserve"> </v>
      </c>
      <c r="F22" s="37"/>
      <c r="G22" s="37"/>
      <c r="H22" s="37"/>
      <c r="I22" s="140" t="s">
        <v>26</v>
      </c>
      <c r="J22" s="139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6" t="s">
        <v>32</v>
      </c>
      <c r="E24" s="37"/>
      <c r="F24" s="37"/>
      <c r="G24" s="37"/>
      <c r="H24" s="37"/>
      <c r="I24" s="1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5"/>
      <c r="J25" s="142"/>
      <c r="K25" s="142"/>
      <c r="L25" s="146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7"/>
      <c r="E27" s="147"/>
      <c r="F27" s="147"/>
      <c r="G27" s="147"/>
      <c r="H27" s="147"/>
      <c r="I27" s="148"/>
      <c r="J27" s="147"/>
      <c r="K27" s="14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9" t="s">
        <v>33</v>
      </c>
      <c r="E28" s="37"/>
      <c r="F28" s="37"/>
      <c r="G28" s="37"/>
      <c r="H28" s="37"/>
      <c r="I28" s="137"/>
      <c r="J28" s="150">
        <f>ROUND(J114,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51" t="s">
        <v>35</v>
      </c>
      <c r="G30" s="37"/>
      <c r="H30" s="37"/>
      <c r="I30" s="152" t="s">
        <v>34</v>
      </c>
      <c r="J30" s="151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53" t="s">
        <v>37</v>
      </c>
      <c r="E31" s="136" t="s">
        <v>38</v>
      </c>
      <c r="F31" s="154">
        <f>ROUND((SUM(BE114:BE131)),  2)</f>
        <v>0</v>
      </c>
      <c r="G31" s="37"/>
      <c r="H31" s="37"/>
      <c r="I31" s="155">
        <v>0.20999999999999999</v>
      </c>
      <c r="J31" s="154">
        <f>ROUND(((SUM(BE114:BE131))*I31),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6" t="s">
        <v>39</v>
      </c>
      <c r="F32" s="154">
        <f>ROUND((SUM(BF114:BF131)),  2)</f>
        <v>0</v>
      </c>
      <c r="G32" s="37"/>
      <c r="H32" s="37"/>
      <c r="I32" s="155">
        <v>0.14999999999999999</v>
      </c>
      <c r="J32" s="154">
        <f>ROUND(((SUM(BF114:BF131))*I32),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6" t="s">
        <v>40</v>
      </c>
      <c r="F33" s="154">
        <f>ROUND((SUM(BG114:BG131)),  2)</f>
        <v>0</v>
      </c>
      <c r="G33" s="37"/>
      <c r="H33" s="37"/>
      <c r="I33" s="155">
        <v>0.20999999999999999</v>
      </c>
      <c r="J33" s="154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6" t="s">
        <v>41</v>
      </c>
      <c r="F34" s="154">
        <f>ROUND((SUM(BH114:BH131)),  2)</f>
        <v>0</v>
      </c>
      <c r="G34" s="37"/>
      <c r="H34" s="37"/>
      <c r="I34" s="155">
        <v>0.14999999999999999</v>
      </c>
      <c r="J34" s="154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6" t="s">
        <v>42</v>
      </c>
      <c r="F35" s="154">
        <f>ROUND((SUM(BI114:BI131)),  2)</f>
        <v>0</v>
      </c>
      <c r="G35" s="37"/>
      <c r="H35" s="37"/>
      <c r="I35" s="155">
        <v>0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56"/>
      <c r="D37" s="157" t="s">
        <v>43</v>
      </c>
      <c r="E37" s="158"/>
      <c r="F37" s="158"/>
      <c r="G37" s="159" t="s">
        <v>44</v>
      </c>
      <c r="H37" s="160" t="s">
        <v>45</v>
      </c>
      <c r="I37" s="161"/>
      <c r="J37" s="162">
        <f>SUM(J28:J35)</f>
        <v>0</v>
      </c>
      <c r="K37" s="163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1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I39" s="130"/>
      <c r="L39" s="19"/>
    </row>
    <row r="40" hidden="1" s="1" customFormat="1" ht="14.4" customHeight="1">
      <c r="B40" s="19"/>
      <c r="I40" s="130"/>
      <c r="L40" s="19"/>
    </row>
    <row r="41" hidden="1" s="1" customFormat="1" ht="14.4" customHeight="1">
      <c r="B41" s="19"/>
      <c r="I41" s="130"/>
      <c r="L41" s="19"/>
    </row>
    <row r="42" hidden="1" s="1" customFormat="1" ht="14.4" customHeight="1">
      <c r="B42" s="19"/>
      <c r="I42" s="130"/>
      <c r="L42" s="19"/>
    </row>
    <row r="43" hidden="1" s="1" customFormat="1" ht="14.4" customHeight="1">
      <c r="B43" s="19"/>
      <c r="I43" s="130"/>
      <c r="L43" s="19"/>
    </row>
    <row r="44" hidden="1" s="1" customFormat="1" ht="14.4" customHeight="1">
      <c r="B44" s="19"/>
      <c r="I44" s="130"/>
      <c r="L44" s="19"/>
    </row>
    <row r="45" hidden="1" s="1" customFormat="1" ht="14.4" customHeight="1">
      <c r="B45" s="19"/>
      <c r="I45" s="130"/>
      <c r="L45" s="19"/>
    </row>
    <row r="46" hidden="1" s="1" customFormat="1" ht="14.4" customHeight="1">
      <c r="B46" s="19"/>
      <c r="I46" s="130"/>
      <c r="L46" s="19"/>
    </row>
    <row r="47" hidden="1" s="1" customFormat="1" ht="14.4" customHeight="1">
      <c r="B47" s="19"/>
      <c r="I47" s="130"/>
      <c r="L47" s="19"/>
    </row>
    <row r="48" hidden="1" s="1" customFormat="1" ht="14.4" customHeight="1">
      <c r="B48" s="19"/>
      <c r="I48" s="130"/>
      <c r="L48" s="19"/>
    </row>
    <row r="49" hidden="1" s="1" customFormat="1" ht="14.4" customHeight="1">
      <c r="B49" s="19"/>
      <c r="I49" s="130"/>
      <c r="L49" s="19"/>
    </row>
    <row r="50" hidden="1" s="2" customFormat="1" ht="14.4" customHeight="1">
      <c r="B50" s="62"/>
      <c r="D50" s="164" t="s">
        <v>46</v>
      </c>
      <c r="E50" s="165"/>
      <c r="F50" s="165"/>
      <c r="G50" s="164" t="s">
        <v>47</v>
      </c>
      <c r="H50" s="165"/>
      <c r="I50" s="166"/>
      <c r="J50" s="165"/>
      <c r="K50" s="165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7" t="s">
        <v>48</v>
      </c>
      <c r="E61" s="168"/>
      <c r="F61" s="169" t="s">
        <v>49</v>
      </c>
      <c r="G61" s="167" t="s">
        <v>48</v>
      </c>
      <c r="H61" s="168"/>
      <c r="I61" s="170"/>
      <c r="J61" s="171" t="s">
        <v>49</v>
      </c>
      <c r="K61" s="168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4" t="s">
        <v>50</v>
      </c>
      <c r="E65" s="172"/>
      <c r="F65" s="172"/>
      <c r="G65" s="164" t="s">
        <v>51</v>
      </c>
      <c r="H65" s="172"/>
      <c r="I65" s="173"/>
      <c r="J65" s="172"/>
      <c r="K65" s="17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7" t="s">
        <v>48</v>
      </c>
      <c r="E76" s="168"/>
      <c r="F76" s="169" t="s">
        <v>49</v>
      </c>
      <c r="G76" s="167" t="s">
        <v>48</v>
      </c>
      <c r="H76" s="168"/>
      <c r="I76" s="170"/>
      <c r="J76" s="171" t="s">
        <v>49</v>
      </c>
      <c r="K76" s="168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137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7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37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4.75" customHeight="1">
      <c r="A85" s="37"/>
      <c r="B85" s="38"/>
      <c r="C85" s="39"/>
      <c r="D85" s="39"/>
      <c r="E85" s="75" t="str">
        <f>E7</f>
        <v>Energetická úspora Domova pro seniory Spáleniště v Chebu - střešní ventilátory</v>
      </c>
      <c r="F85" s="39"/>
      <c r="G85" s="39"/>
      <c r="H85" s="39"/>
      <c r="I85" s="137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37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140" t="s">
        <v>22</v>
      </c>
      <c r="J87" s="78" t="str">
        <f>IF(J10="","",J10)</f>
        <v>26. 8. 2020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7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140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140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37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80" t="s">
        <v>83</v>
      </c>
      <c r="D92" s="181"/>
      <c r="E92" s="181"/>
      <c r="F92" s="181"/>
      <c r="G92" s="181"/>
      <c r="H92" s="181"/>
      <c r="I92" s="182"/>
      <c r="J92" s="183" t="s">
        <v>84</v>
      </c>
      <c r="K92" s="181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37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84" t="s">
        <v>85</v>
      </c>
      <c r="D94" s="39"/>
      <c r="E94" s="39"/>
      <c r="F94" s="39"/>
      <c r="G94" s="39"/>
      <c r="H94" s="39"/>
      <c r="I94" s="137"/>
      <c r="J94" s="109">
        <f>J114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85"/>
      <c r="C95" s="186"/>
      <c r="D95" s="187" t="s">
        <v>87</v>
      </c>
      <c r="E95" s="188"/>
      <c r="F95" s="188"/>
      <c r="G95" s="188"/>
      <c r="H95" s="188"/>
      <c r="I95" s="189"/>
      <c r="J95" s="190">
        <f>J115</f>
        <v>0</v>
      </c>
      <c r="K95" s="186"/>
      <c r="L95" s="19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2"/>
      <c r="C96" s="193"/>
      <c r="D96" s="194" t="s">
        <v>88</v>
      </c>
      <c r="E96" s="195"/>
      <c r="F96" s="195"/>
      <c r="G96" s="195"/>
      <c r="H96" s="195"/>
      <c r="I96" s="196"/>
      <c r="J96" s="197">
        <f>J116</f>
        <v>0</v>
      </c>
      <c r="K96" s="193"/>
      <c r="L96" s="19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137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17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179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89</v>
      </c>
      <c r="D103" s="39"/>
      <c r="E103" s="39"/>
      <c r="F103" s="39"/>
      <c r="G103" s="39"/>
      <c r="H103" s="39"/>
      <c r="I103" s="137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137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137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75" customHeight="1">
      <c r="A106" s="37"/>
      <c r="B106" s="38"/>
      <c r="C106" s="39"/>
      <c r="D106" s="39"/>
      <c r="E106" s="75" t="str">
        <f>E7</f>
        <v>Energetická úspora Domova pro seniory Spáleniště v Chebu - střešní ventilátory</v>
      </c>
      <c r="F106" s="39"/>
      <c r="G106" s="39"/>
      <c r="H106" s="39"/>
      <c r="I106" s="137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37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20</v>
      </c>
      <c r="D108" s="39"/>
      <c r="E108" s="39"/>
      <c r="F108" s="26" t="str">
        <f>F10</f>
        <v xml:space="preserve"> </v>
      </c>
      <c r="G108" s="39"/>
      <c r="H108" s="39"/>
      <c r="I108" s="140" t="s">
        <v>22</v>
      </c>
      <c r="J108" s="78" t="str">
        <f>IF(J10="","",J10)</f>
        <v>26. 8. 2020</v>
      </c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137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5.15" customHeight="1">
      <c r="A110" s="37"/>
      <c r="B110" s="38"/>
      <c r="C110" s="31" t="s">
        <v>24</v>
      </c>
      <c r="D110" s="39"/>
      <c r="E110" s="39"/>
      <c r="F110" s="26" t="str">
        <f>E13</f>
        <v xml:space="preserve"> </v>
      </c>
      <c r="G110" s="39"/>
      <c r="H110" s="39"/>
      <c r="I110" s="140" t="s">
        <v>29</v>
      </c>
      <c r="J110" s="35" t="str">
        <f>E19</f>
        <v xml:space="preserve"> 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5.15" customHeight="1">
      <c r="A111" s="37"/>
      <c r="B111" s="38"/>
      <c r="C111" s="31" t="s">
        <v>27</v>
      </c>
      <c r="D111" s="39"/>
      <c r="E111" s="39"/>
      <c r="F111" s="26" t="str">
        <f>IF(E16="","",E16)</f>
        <v>Vyplň údaj</v>
      </c>
      <c r="G111" s="39"/>
      <c r="H111" s="39"/>
      <c r="I111" s="140" t="s">
        <v>31</v>
      </c>
      <c r="J111" s="35" t="str">
        <f>E22</f>
        <v xml:space="preserve"> 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0.32" customHeight="1">
      <c r="A112" s="37"/>
      <c r="B112" s="38"/>
      <c r="C112" s="39"/>
      <c r="D112" s="39"/>
      <c r="E112" s="39"/>
      <c r="F112" s="39"/>
      <c r="G112" s="39"/>
      <c r="H112" s="39"/>
      <c r="I112" s="137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1" customFormat="1" ht="29.28" customHeight="1">
      <c r="A113" s="199"/>
      <c r="B113" s="200"/>
      <c r="C113" s="201" t="s">
        <v>90</v>
      </c>
      <c r="D113" s="202" t="s">
        <v>58</v>
      </c>
      <c r="E113" s="202" t="s">
        <v>54</v>
      </c>
      <c r="F113" s="202" t="s">
        <v>55</v>
      </c>
      <c r="G113" s="202" t="s">
        <v>91</v>
      </c>
      <c r="H113" s="202" t="s">
        <v>92</v>
      </c>
      <c r="I113" s="203" t="s">
        <v>93</v>
      </c>
      <c r="J113" s="202" t="s">
        <v>84</v>
      </c>
      <c r="K113" s="204" t="s">
        <v>94</v>
      </c>
      <c r="L113" s="205"/>
      <c r="M113" s="99" t="s">
        <v>1</v>
      </c>
      <c r="N113" s="100" t="s">
        <v>37</v>
      </c>
      <c r="O113" s="100" t="s">
        <v>95</v>
      </c>
      <c r="P113" s="100" t="s">
        <v>96</v>
      </c>
      <c r="Q113" s="100" t="s">
        <v>97</v>
      </c>
      <c r="R113" s="100" t="s">
        <v>98</v>
      </c>
      <c r="S113" s="100" t="s">
        <v>99</v>
      </c>
      <c r="T113" s="101" t="s">
        <v>100</v>
      </c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</row>
    <row r="114" s="2" customFormat="1" ht="22.8" customHeight="1">
      <c r="A114" s="37"/>
      <c r="B114" s="38"/>
      <c r="C114" s="106" t="s">
        <v>101</v>
      </c>
      <c r="D114" s="39"/>
      <c r="E114" s="39"/>
      <c r="F114" s="39"/>
      <c r="G114" s="39"/>
      <c r="H114" s="39"/>
      <c r="I114" s="137"/>
      <c r="J114" s="206">
        <f>BK114</f>
        <v>0</v>
      </c>
      <c r="K114" s="39"/>
      <c r="L114" s="43"/>
      <c r="M114" s="102"/>
      <c r="N114" s="207"/>
      <c r="O114" s="103"/>
      <c r="P114" s="208">
        <f>P115</f>
        <v>0</v>
      </c>
      <c r="Q114" s="103"/>
      <c r="R114" s="208">
        <f>R115</f>
        <v>0</v>
      </c>
      <c r="S114" s="103"/>
      <c r="T114" s="209">
        <f>T115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72</v>
      </c>
      <c r="AU114" s="16" t="s">
        <v>86</v>
      </c>
      <c r="BK114" s="210">
        <f>BK115</f>
        <v>0</v>
      </c>
    </row>
    <row r="115" s="12" customFormat="1" ht="25.92" customHeight="1">
      <c r="A115" s="12"/>
      <c r="B115" s="211"/>
      <c r="C115" s="212"/>
      <c r="D115" s="213" t="s">
        <v>72</v>
      </c>
      <c r="E115" s="214" t="s">
        <v>102</v>
      </c>
      <c r="F115" s="214" t="s">
        <v>103</v>
      </c>
      <c r="G115" s="212"/>
      <c r="H115" s="212"/>
      <c r="I115" s="215"/>
      <c r="J115" s="216">
        <f>BK115</f>
        <v>0</v>
      </c>
      <c r="K115" s="212"/>
      <c r="L115" s="217"/>
      <c r="M115" s="218"/>
      <c r="N115" s="219"/>
      <c r="O115" s="219"/>
      <c r="P115" s="220">
        <f>P116</f>
        <v>0</v>
      </c>
      <c r="Q115" s="219"/>
      <c r="R115" s="220">
        <f>R116</f>
        <v>0</v>
      </c>
      <c r="S115" s="219"/>
      <c r="T115" s="221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2" t="s">
        <v>80</v>
      </c>
      <c r="AT115" s="223" t="s">
        <v>72</v>
      </c>
      <c r="AU115" s="223" t="s">
        <v>73</v>
      </c>
      <c r="AY115" s="222" t="s">
        <v>104</v>
      </c>
      <c r="BK115" s="224">
        <f>BK116</f>
        <v>0</v>
      </c>
    </row>
    <row r="116" s="12" customFormat="1" ht="22.8" customHeight="1">
      <c r="A116" s="12"/>
      <c r="B116" s="211"/>
      <c r="C116" s="212"/>
      <c r="D116" s="213" t="s">
        <v>72</v>
      </c>
      <c r="E116" s="225" t="s">
        <v>105</v>
      </c>
      <c r="F116" s="225" t="s">
        <v>106</v>
      </c>
      <c r="G116" s="212"/>
      <c r="H116" s="212"/>
      <c r="I116" s="215"/>
      <c r="J116" s="226">
        <f>BK116</f>
        <v>0</v>
      </c>
      <c r="K116" s="212"/>
      <c r="L116" s="217"/>
      <c r="M116" s="218"/>
      <c r="N116" s="219"/>
      <c r="O116" s="219"/>
      <c r="P116" s="220">
        <f>SUM(P117:P131)</f>
        <v>0</v>
      </c>
      <c r="Q116" s="219"/>
      <c r="R116" s="220">
        <f>SUM(R117:R131)</f>
        <v>0</v>
      </c>
      <c r="S116" s="219"/>
      <c r="T116" s="221">
        <f>SUM(T117:T131)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2" t="s">
        <v>80</v>
      </c>
      <c r="AT116" s="223" t="s">
        <v>72</v>
      </c>
      <c r="AU116" s="223" t="s">
        <v>78</v>
      </c>
      <c r="AY116" s="222" t="s">
        <v>104</v>
      </c>
      <c r="BK116" s="224">
        <f>SUM(BK117:BK131)</f>
        <v>0</v>
      </c>
    </row>
    <row r="117" s="2" customFormat="1" ht="55.5" customHeight="1">
      <c r="A117" s="37"/>
      <c r="B117" s="38"/>
      <c r="C117" s="227" t="s">
        <v>78</v>
      </c>
      <c r="D117" s="227" t="s">
        <v>107</v>
      </c>
      <c r="E117" s="228" t="s">
        <v>108</v>
      </c>
      <c r="F117" s="229" t="s">
        <v>109</v>
      </c>
      <c r="G117" s="230" t="s">
        <v>110</v>
      </c>
      <c r="H117" s="231">
        <v>15</v>
      </c>
      <c r="I117" s="232"/>
      <c r="J117" s="233">
        <f>ROUND(I117*H117,2)</f>
        <v>0</v>
      </c>
      <c r="K117" s="229" t="s">
        <v>1</v>
      </c>
      <c r="L117" s="234"/>
      <c r="M117" s="235" t="s">
        <v>1</v>
      </c>
      <c r="N117" s="236" t="s">
        <v>39</v>
      </c>
      <c r="O117" s="90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39" t="s">
        <v>111</v>
      </c>
      <c r="AT117" s="239" t="s">
        <v>107</v>
      </c>
      <c r="AU117" s="239" t="s">
        <v>80</v>
      </c>
      <c r="AY117" s="16" t="s">
        <v>104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6" t="s">
        <v>80</v>
      </c>
      <c r="BK117" s="240">
        <f>ROUND(I117*H117,2)</f>
        <v>0</v>
      </c>
      <c r="BL117" s="16" t="s">
        <v>112</v>
      </c>
      <c r="BM117" s="239" t="s">
        <v>113</v>
      </c>
    </row>
    <row r="118" s="13" customFormat="1">
      <c r="A118" s="13"/>
      <c r="B118" s="241"/>
      <c r="C118" s="242"/>
      <c r="D118" s="243" t="s">
        <v>114</v>
      </c>
      <c r="E118" s="244" t="s">
        <v>1</v>
      </c>
      <c r="F118" s="245" t="s">
        <v>8</v>
      </c>
      <c r="G118" s="242"/>
      <c r="H118" s="246">
        <v>15</v>
      </c>
      <c r="I118" s="247"/>
      <c r="J118" s="242"/>
      <c r="K118" s="242"/>
      <c r="L118" s="248"/>
      <c r="M118" s="249"/>
      <c r="N118" s="250"/>
      <c r="O118" s="250"/>
      <c r="P118" s="250"/>
      <c r="Q118" s="250"/>
      <c r="R118" s="250"/>
      <c r="S118" s="250"/>
      <c r="T118" s="25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2" t="s">
        <v>114</v>
      </c>
      <c r="AU118" s="252" t="s">
        <v>80</v>
      </c>
      <c r="AV118" s="13" t="s">
        <v>80</v>
      </c>
      <c r="AW118" s="13" t="s">
        <v>30</v>
      </c>
      <c r="AX118" s="13" t="s">
        <v>73</v>
      </c>
      <c r="AY118" s="252" t="s">
        <v>104</v>
      </c>
    </row>
    <row r="119" s="14" customFormat="1">
      <c r="A119" s="14"/>
      <c r="B119" s="253"/>
      <c r="C119" s="254"/>
      <c r="D119" s="243" t="s">
        <v>114</v>
      </c>
      <c r="E119" s="255" t="s">
        <v>1</v>
      </c>
      <c r="F119" s="256" t="s">
        <v>115</v>
      </c>
      <c r="G119" s="254"/>
      <c r="H119" s="257">
        <v>15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3" t="s">
        <v>114</v>
      </c>
      <c r="AU119" s="263" t="s">
        <v>80</v>
      </c>
      <c r="AV119" s="14" t="s">
        <v>116</v>
      </c>
      <c r="AW119" s="14" t="s">
        <v>30</v>
      </c>
      <c r="AX119" s="14" t="s">
        <v>78</v>
      </c>
      <c r="AY119" s="263" t="s">
        <v>104</v>
      </c>
    </row>
    <row r="120" s="2" customFormat="1" ht="21.75" customHeight="1">
      <c r="A120" s="37"/>
      <c r="B120" s="38"/>
      <c r="C120" s="227" t="s">
        <v>80</v>
      </c>
      <c r="D120" s="227" t="s">
        <v>107</v>
      </c>
      <c r="E120" s="228" t="s">
        <v>117</v>
      </c>
      <c r="F120" s="229" t="s">
        <v>118</v>
      </c>
      <c r="G120" s="230" t="s">
        <v>110</v>
      </c>
      <c r="H120" s="231">
        <v>15</v>
      </c>
      <c r="I120" s="232"/>
      <c r="J120" s="233">
        <f>ROUND(I120*H120,2)</f>
        <v>0</v>
      </c>
      <c r="K120" s="229" t="s">
        <v>1</v>
      </c>
      <c r="L120" s="234"/>
      <c r="M120" s="235" t="s">
        <v>1</v>
      </c>
      <c r="N120" s="236" t="s">
        <v>39</v>
      </c>
      <c r="O120" s="90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9" t="s">
        <v>111</v>
      </c>
      <c r="AT120" s="239" t="s">
        <v>107</v>
      </c>
      <c r="AU120" s="239" t="s">
        <v>80</v>
      </c>
      <c r="AY120" s="16" t="s">
        <v>104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6" t="s">
        <v>80</v>
      </c>
      <c r="BK120" s="240">
        <f>ROUND(I120*H120,2)</f>
        <v>0</v>
      </c>
      <c r="BL120" s="16" t="s">
        <v>112</v>
      </c>
      <c r="BM120" s="239" t="s">
        <v>119</v>
      </c>
    </row>
    <row r="121" s="13" customFormat="1">
      <c r="A121" s="13"/>
      <c r="B121" s="241"/>
      <c r="C121" s="242"/>
      <c r="D121" s="243" t="s">
        <v>114</v>
      </c>
      <c r="E121" s="244" t="s">
        <v>1</v>
      </c>
      <c r="F121" s="245" t="s">
        <v>8</v>
      </c>
      <c r="G121" s="242"/>
      <c r="H121" s="246">
        <v>15</v>
      </c>
      <c r="I121" s="247"/>
      <c r="J121" s="242"/>
      <c r="K121" s="242"/>
      <c r="L121" s="248"/>
      <c r="M121" s="249"/>
      <c r="N121" s="250"/>
      <c r="O121" s="250"/>
      <c r="P121" s="250"/>
      <c r="Q121" s="250"/>
      <c r="R121" s="250"/>
      <c r="S121" s="250"/>
      <c r="T121" s="25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2" t="s">
        <v>114</v>
      </c>
      <c r="AU121" s="252" t="s">
        <v>80</v>
      </c>
      <c r="AV121" s="13" t="s">
        <v>80</v>
      </c>
      <c r="AW121" s="13" t="s">
        <v>30</v>
      </c>
      <c r="AX121" s="13" t="s">
        <v>73</v>
      </c>
      <c r="AY121" s="252" t="s">
        <v>104</v>
      </c>
    </row>
    <row r="122" s="14" customFormat="1">
      <c r="A122" s="14"/>
      <c r="B122" s="253"/>
      <c r="C122" s="254"/>
      <c r="D122" s="243" t="s">
        <v>114</v>
      </c>
      <c r="E122" s="255" t="s">
        <v>1</v>
      </c>
      <c r="F122" s="256" t="s">
        <v>115</v>
      </c>
      <c r="G122" s="254"/>
      <c r="H122" s="257">
        <v>15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3" t="s">
        <v>114</v>
      </c>
      <c r="AU122" s="263" t="s">
        <v>80</v>
      </c>
      <c r="AV122" s="14" t="s">
        <v>116</v>
      </c>
      <c r="AW122" s="14" t="s">
        <v>30</v>
      </c>
      <c r="AX122" s="14" t="s">
        <v>78</v>
      </c>
      <c r="AY122" s="263" t="s">
        <v>104</v>
      </c>
    </row>
    <row r="123" s="2" customFormat="1" ht="16.5" customHeight="1">
      <c r="A123" s="37"/>
      <c r="B123" s="38"/>
      <c r="C123" s="227" t="s">
        <v>120</v>
      </c>
      <c r="D123" s="227" t="s">
        <v>107</v>
      </c>
      <c r="E123" s="228" t="s">
        <v>121</v>
      </c>
      <c r="F123" s="229" t="s">
        <v>122</v>
      </c>
      <c r="G123" s="230" t="s">
        <v>110</v>
      </c>
      <c r="H123" s="231">
        <v>15</v>
      </c>
      <c r="I123" s="232"/>
      <c r="J123" s="233">
        <f>ROUND(I123*H123,2)</f>
        <v>0</v>
      </c>
      <c r="K123" s="229" t="s">
        <v>1</v>
      </c>
      <c r="L123" s="234"/>
      <c r="M123" s="235" t="s">
        <v>1</v>
      </c>
      <c r="N123" s="236" t="s">
        <v>39</v>
      </c>
      <c r="O123" s="90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9" t="s">
        <v>111</v>
      </c>
      <c r="AT123" s="239" t="s">
        <v>107</v>
      </c>
      <c r="AU123" s="239" t="s">
        <v>80</v>
      </c>
      <c r="AY123" s="16" t="s">
        <v>104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6" t="s">
        <v>80</v>
      </c>
      <c r="BK123" s="240">
        <f>ROUND(I123*H123,2)</f>
        <v>0</v>
      </c>
      <c r="BL123" s="16" t="s">
        <v>112</v>
      </c>
      <c r="BM123" s="239" t="s">
        <v>123</v>
      </c>
    </row>
    <row r="124" s="13" customFormat="1">
      <c r="A124" s="13"/>
      <c r="B124" s="241"/>
      <c r="C124" s="242"/>
      <c r="D124" s="243" t="s">
        <v>114</v>
      </c>
      <c r="E124" s="244" t="s">
        <v>1</v>
      </c>
      <c r="F124" s="245" t="s">
        <v>8</v>
      </c>
      <c r="G124" s="242"/>
      <c r="H124" s="246">
        <v>15</v>
      </c>
      <c r="I124" s="247"/>
      <c r="J124" s="242"/>
      <c r="K124" s="242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114</v>
      </c>
      <c r="AU124" s="252" t="s">
        <v>80</v>
      </c>
      <c r="AV124" s="13" t="s">
        <v>80</v>
      </c>
      <c r="AW124" s="13" t="s">
        <v>30</v>
      </c>
      <c r="AX124" s="13" t="s">
        <v>73</v>
      </c>
      <c r="AY124" s="252" t="s">
        <v>104</v>
      </c>
    </row>
    <row r="125" s="14" customFormat="1">
      <c r="A125" s="14"/>
      <c r="B125" s="253"/>
      <c r="C125" s="254"/>
      <c r="D125" s="243" t="s">
        <v>114</v>
      </c>
      <c r="E125" s="255" t="s">
        <v>1</v>
      </c>
      <c r="F125" s="256" t="s">
        <v>115</v>
      </c>
      <c r="G125" s="254"/>
      <c r="H125" s="257">
        <v>15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114</v>
      </c>
      <c r="AU125" s="263" t="s">
        <v>80</v>
      </c>
      <c r="AV125" s="14" t="s">
        <v>116</v>
      </c>
      <c r="AW125" s="14" t="s">
        <v>30</v>
      </c>
      <c r="AX125" s="14" t="s">
        <v>78</v>
      </c>
      <c r="AY125" s="263" t="s">
        <v>104</v>
      </c>
    </row>
    <row r="126" s="2" customFormat="1" ht="16.5" customHeight="1">
      <c r="A126" s="37"/>
      <c r="B126" s="38"/>
      <c r="C126" s="227" t="s">
        <v>116</v>
      </c>
      <c r="D126" s="227" t="s">
        <v>107</v>
      </c>
      <c r="E126" s="228" t="s">
        <v>124</v>
      </c>
      <c r="F126" s="229" t="s">
        <v>125</v>
      </c>
      <c r="G126" s="230" t="s">
        <v>126</v>
      </c>
      <c r="H126" s="231">
        <v>15</v>
      </c>
      <c r="I126" s="232"/>
      <c r="J126" s="233">
        <f>ROUND(I126*H126,2)</f>
        <v>0</v>
      </c>
      <c r="K126" s="229" t="s">
        <v>1</v>
      </c>
      <c r="L126" s="234"/>
      <c r="M126" s="235" t="s">
        <v>1</v>
      </c>
      <c r="N126" s="236" t="s">
        <v>39</v>
      </c>
      <c r="O126" s="90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9" t="s">
        <v>111</v>
      </c>
      <c r="AT126" s="239" t="s">
        <v>107</v>
      </c>
      <c r="AU126" s="239" t="s">
        <v>80</v>
      </c>
      <c r="AY126" s="16" t="s">
        <v>104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6" t="s">
        <v>80</v>
      </c>
      <c r="BK126" s="240">
        <f>ROUND(I126*H126,2)</f>
        <v>0</v>
      </c>
      <c r="BL126" s="16" t="s">
        <v>112</v>
      </c>
      <c r="BM126" s="239" t="s">
        <v>127</v>
      </c>
    </row>
    <row r="127" s="13" customFormat="1">
      <c r="A127" s="13"/>
      <c r="B127" s="241"/>
      <c r="C127" s="242"/>
      <c r="D127" s="243" t="s">
        <v>114</v>
      </c>
      <c r="E127" s="244" t="s">
        <v>1</v>
      </c>
      <c r="F127" s="245" t="s">
        <v>8</v>
      </c>
      <c r="G127" s="242"/>
      <c r="H127" s="246">
        <v>15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114</v>
      </c>
      <c r="AU127" s="252" t="s">
        <v>80</v>
      </c>
      <c r="AV127" s="13" t="s">
        <v>80</v>
      </c>
      <c r="AW127" s="13" t="s">
        <v>30</v>
      </c>
      <c r="AX127" s="13" t="s">
        <v>73</v>
      </c>
      <c r="AY127" s="252" t="s">
        <v>104</v>
      </c>
    </row>
    <row r="128" s="14" customFormat="1">
      <c r="A128" s="14"/>
      <c r="B128" s="253"/>
      <c r="C128" s="254"/>
      <c r="D128" s="243" t="s">
        <v>114</v>
      </c>
      <c r="E128" s="255" t="s">
        <v>1</v>
      </c>
      <c r="F128" s="256" t="s">
        <v>115</v>
      </c>
      <c r="G128" s="254"/>
      <c r="H128" s="257">
        <v>15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114</v>
      </c>
      <c r="AU128" s="263" t="s">
        <v>80</v>
      </c>
      <c r="AV128" s="14" t="s">
        <v>116</v>
      </c>
      <c r="AW128" s="14" t="s">
        <v>30</v>
      </c>
      <c r="AX128" s="14" t="s">
        <v>78</v>
      </c>
      <c r="AY128" s="263" t="s">
        <v>104</v>
      </c>
    </row>
    <row r="129" s="2" customFormat="1" ht="16.5" customHeight="1">
      <c r="A129" s="37"/>
      <c r="B129" s="38"/>
      <c r="C129" s="264" t="s">
        <v>128</v>
      </c>
      <c r="D129" s="264" t="s">
        <v>129</v>
      </c>
      <c r="E129" s="265" t="s">
        <v>130</v>
      </c>
      <c r="F129" s="266" t="s">
        <v>131</v>
      </c>
      <c r="G129" s="267" t="s">
        <v>126</v>
      </c>
      <c r="H129" s="268">
        <v>1</v>
      </c>
      <c r="I129" s="269"/>
      <c r="J129" s="270">
        <f>ROUND(I129*H129,2)</f>
        <v>0</v>
      </c>
      <c r="K129" s="266" t="s">
        <v>1</v>
      </c>
      <c r="L129" s="43"/>
      <c r="M129" s="271" t="s">
        <v>1</v>
      </c>
      <c r="N129" s="272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112</v>
      </c>
      <c r="AT129" s="239" t="s">
        <v>129</v>
      </c>
      <c r="AU129" s="239" t="s">
        <v>80</v>
      </c>
      <c r="AY129" s="16" t="s">
        <v>104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80</v>
      </c>
      <c r="BK129" s="240">
        <f>ROUND(I129*H129,2)</f>
        <v>0</v>
      </c>
      <c r="BL129" s="16" t="s">
        <v>112</v>
      </c>
      <c r="BM129" s="239" t="s">
        <v>132</v>
      </c>
    </row>
    <row r="130" s="13" customFormat="1">
      <c r="A130" s="13"/>
      <c r="B130" s="241"/>
      <c r="C130" s="242"/>
      <c r="D130" s="243" t="s">
        <v>114</v>
      </c>
      <c r="E130" s="244" t="s">
        <v>1</v>
      </c>
      <c r="F130" s="245" t="s">
        <v>78</v>
      </c>
      <c r="G130" s="242"/>
      <c r="H130" s="246">
        <v>1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114</v>
      </c>
      <c r="AU130" s="252" t="s">
        <v>80</v>
      </c>
      <c r="AV130" s="13" t="s">
        <v>80</v>
      </c>
      <c r="AW130" s="13" t="s">
        <v>30</v>
      </c>
      <c r="AX130" s="13" t="s">
        <v>73</v>
      </c>
      <c r="AY130" s="252" t="s">
        <v>104</v>
      </c>
    </row>
    <row r="131" s="14" customFormat="1">
      <c r="A131" s="14"/>
      <c r="B131" s="253"/>
      <c r="C131" s="254"/>
      <c r="D131" s="243" t="s">
        <v>114</v>
      </c>
      <c r="E131" s="255" t="s">
        <v>1</v>
      </c>
      <c r="F131" s="256" t="s">
        <v>115</v>
      </c>
      <c r="G131" s="254"/>
      <c r="H131" s="257">
        <v>1</v>
      </c>
      <c r="I131" s="258"/>
      <c r="J131" s="254"/>
      <c r="K131" s="254"/>
      <c r="L131" s="259"/>
      <c r="M131" s="273"/>
      <c r="N131" s="274"/>
      <c r="O131" s="274"/>
      <c r="P131" s="274"/>
      <c r="Q131" s="274"/>
      <c r="R131" s="274"/>
      <c r="S131" s="274"/>
      <c r="T131" s="27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3" t="s">
        <v>114</v>
      </c>
      <c r="AU131" s="263" t="s">
        <v>80</v>
      </c>
      <c r="AV131" s="14" t="s">
        <v>116</v>
      </c>
      <c r="AW131" s="14" t="s">
        <v>30</v>
      </c>
      <c r="AX131" s="14" t="s">
        <v>78</v>
      </c>
      <c r="AY131" s="263" t="s">
        <v>104</v>
      </c>
    </row>
    <row r="132" s="2" customFormat="1" ht="6.96" customHeight="1">
      <c r="A132" s="37"/>
      <c r="B132" s="65"/>
      <c r="C132" s="66"/>
      <c r="D132" s="66"/>
      <c r="E132" s="66"/>
      <c r="F132" s="66"/>
      <c r="G132" s="66"/>
      <c r="H132" s="66"/>
      <c r="I132" s="176"/>
      <c r="J132" s="66"/>
      <c r="K132" s="66"/>
      <c r="L132" s="43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ZZ6WT27LtmNj1sl04JmZ+/d+S3uZrxZt9keIIuDyH8c9wYG1K3ZG6rq/HzXmf3iy1X8rIuB2ENfFTHZJuxyNZA==" hashValue="m/U0SC7rYFBi61N/U+ZdS994Fz5pjbGw41BdIyE8/fcTCS3tTqkkpdpkNG9fdxh0lV+2RO5r0bZEpO6IWLkywQ==" algorithmName="SHA-512" password="CC35"/>
  <autoFilter ref="C113:K131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2020-08-26T13:55:44Z</dcterms:created>
  <dcterms:modified xsi:type="dcterms:W3CDTF">2020-08-26T13:55:47Z</dcterms:modified>
</cp:coreProperties>
</file>