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" sheetId="2" r:id="rId2"/>
    <sheet name="02 - Zdravotně technické ..." sheetId="3" r:id="rId3"/>
    <sheet name="03 - Elektroinstalace" sheetId="4" r:id="rId4"/>
    <sheet name="04 - Ostatní a vedlejší 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Stavební úpravy'!$C$97:$K$571</definedName>
    <definedName name="_xlnm.Print_Area" localSheetId="1">'01 - Stavební úpravy'!$C$4:$J$39,'01 - Stavební úpravy'!$C$45:$J$79,'01 - Stavební úpravy'!$C$85:$K$571</definedName>
    <definedName name="_xlnm._FilterDatabase" localSheetId="2" hidden="1">'02 - Zdravotně technické ...'!$C$87:$K$284</definedName>
    <definedName name="_xlnm.Print_Area" localSheetId="2">'02 - Zdravotně technické ...'!$C$4:$J$39,'02 - Zdravotně technické ...'!$C$45:$J$69,'02 - Zdravotně technické ...'!$C$75:$K$284</definedName>
    <definedName name="_xlnm._FilterDatabase" localSheetId="3" hidden="1">'03 - Elektroinstalace'!$C$82:$K$617</definedName>
    <definedName name="_xlnm.Print_Area" localSheetId="3">'03 - Elektroinstalace'!$C$4:$J$39,'03 - Elektroinstalace'!$C$45:$J$64,'03 - Elektroinstalace'!$C$70:$K$617</definedName>
    <definedName name="_xlnm._FilterDatabase" localSheetId="4" hidden="1">'04 - Ostatní a vedlejší n...'!$C$79:$K$86</definedName>
    <definedName name="_xlnm.Print_Area" localSheetId="4">'04 - Ostatní a vedlejší n...'!$C$4:$J$39,'04 - Ostatní a vedlejší n...'!$C$45:$J$61,'04 - Ostatní a vedlejší n...'!$C$67:$K$86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Stavební úpravy'!$97:$97</definedName>
    <definedName name="_xlnm.Print_Titles" localSheetId="2">'02 - Zdravotně technické ...'!$87:$87</definedName>
    <definedName name="_xlnm.Print_Titles" localSheetId="3">'03 - Elektroinstalace'!$82:$82</definedName>
    <definedName name="_xlnm.Print_Titles" localSheetId="4">'04 - Ostatní a vedlejší n...'!$79:$79</definedName>
  </definedNames>
  <calcPr fullCalcOnLoad="1"/>
</workbook>
</file>

<file path=xl/sharedStrings.xml><?xml version="1.0" encoding="utf-8"?>
<sst xmlns="http://schemas.openxmlformats.org/spreadsheetml/2006/main" count="12604" uniqueCount="2319">
  <si>
    <t>Export Komplet</t>
  </si>
  <si>
    <t>VZ</t>
  </si>
  <si>
    <t>2.0</t>
  </si>
  <si>
    <t>ZAMOK</t>
  </si>
  <si>
    <t>False</t>
  </si>
  <si>
    <t>{285a2ae5-3e3f-4c38-a5de-1b8805c193ec}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</si>
  <si>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</si>
  <si>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</si>
  <si>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</si>
  <si>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</si>
  <si>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</si>
  <si>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</si>
  <si>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</si>
  <si>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</si>
  <si>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191218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</si>
  <si>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</si>
  <si>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</si>
  <si>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elektroinstalace a sociálního zařízení v budově Na Vrchu 1207/26 Aš</t>
  </si>
  <si>
    <t>KSO:</t>
  </si>
  <si>
    <t/>
  </si>
  <si>
    <t>CC-CZ:</t>
  </si>
  <si>
    <t>Místo:</t>
  </si>
  <si>
    <t>Aš</t>
  </si>
  <si>
    <t>Datum:</t>
  </si>
  <si>
    <t>18. 12. 2019</t>
  </si>
  <si>
    <t>Zadavatel:</t>
  </si>
  <si>
    <t>IČ:</t>
  </si>
  <si>
    <t>DD Mariánské Lázně a Aš,p.o.,Mariánské Lázně</t>
  </si>
  <si>
    <t>DIČ:</t>
  </si>
  <si>
    <t>Uchazeč:</t>
  </si>
  <si>
    <t>Vyplň údaj</t>
  </si>
  <si>
    <t>Projektant:</t>
  </si>
  <si>
    <t>72270179</t>
  </si>
  <si>
    <t>Miroslava Klimešová</t>
  </si>
  <si>
    <t>True</t>
  </si>
  <si>
    <t>Zpracovatel:</t>
  </si>
  <si>
    <t>Ing.Jana Handšuhová Smutná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</si>
  <si>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</si>
  <si>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</si>
  <si>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</si>
  <si>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</si>
  <si>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</si>
  <si>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</si>
  <si>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</si>
  <si>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</si>
  <si>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</si>
  <si>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</si>
  <si>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</si>
  <si>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</si>
  <si>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</si>
  <si>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</si>
  <si>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</si>
  <si>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</si>
  <si>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</si>
  <si>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</si>
  <si>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</si>
  <si>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</si>
  <si>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</si>
  <si>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</si>
  <si>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</si>
  <si>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</si>
  <si>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</si>
  <si>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</si>
  <si>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</si>
  <si>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</si>
  <si>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</si>
  <si>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</si>
  <si>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</si>
  <si>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</si>
  <si>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</si>
  <si>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</si>
  <si>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</si>
  <si>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</si>
  <si>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</si>
  <si>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</si>
  <si>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</si>
  <si>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</si>
  <si>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</si>
  <si>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</si>
  <si>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</si>
  <si>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</si>
  <si>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</si>
  <si>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{d50a2788-3b6d-4969-a24a-f87b2f0fa74b}</t>
  </si>
  <si>
    <t>02</t>
  </si>
  <si>
    <t>Zdravotně technické instalace</t>
  </si>
  <si>
    <t>{3da15c91-16f4-482d-b15e-2fb752e1d6bf}</t>
  </si>
  <si>
    <t>03</t>
  </si>
  <si>
    <t>Elektroinstalace</t>
  </si>
  <si>
    <t>{bc1fe668-8621-42a9-a51e-0c682e8e5afa}</t>
  </si>
  <si>
    <t>04</t>
  </si>
  <si>
    <t>Ostatní a vedlejší náklady</t>
  </si>
  <si>
    <t>VON</t>
  </si>
  <si>
    <t>{ef715672-a9bc-4b5f-88b0-ee7157a35ce6}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</si>
  <si>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</si>
  <si>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</si>
  <si>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</si>
  <si>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</si>
  <si>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</si>
  <si>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</si>
  <si>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</si>
  <si>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</si>
  <si>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</si>
  <si>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</si>
  <si>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</si>
  <si>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</si>
  <si>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</si>
  <si>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</si>
  <si>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</si>
  <si>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</si>
  <si>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</si>
  <si>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</si>
  <si>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</si>
  <si>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</si>
  <si>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</si>
  <si>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</si>
  <si>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</si>
  <si>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</si>
  <si>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</si>
  <si>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</si>
  <si>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</si>
  <si>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</si>
  <si>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</si>
  <si>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</si>
  <si>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</si>
  <si>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</si>
  <si>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</si>
  <si>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</si>
  <si>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</si>
  <si>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</si>
  <si>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</si>
  <si>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</si>
  <si>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</si>
  <si>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</si>
  <si>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</si>
  <si>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</si>
  <si>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</si>
  <si>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</si>
  <si>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</si>
  <si>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310231041.WNR</t>
  </si>
  <si>
    <t>Zazdívka otvorů ve zdivu nadzákladovém plochy do 1 m2 cihlami Porotherm 24 P15 tl 240 mm</t>
  </si>
  <si>
    <t>m2</t>
  </si>
  <si>
    <t>4</t>
  </si>
  <si>
    <t>2</t>
  </si>
  <si>
    <t>1870543702</t>
  </si>
  <si>
    <t>PP</t>
  </si>
  <si>
    <t>VV</t>
  </si>
  <si>
    <t>"3.NP"0,3*2,0</t>
  </si>
  <si>
    <t>310231051.WNR</t>
  </si>
  <si>
    <t>Zazdívka otvorů ve zdivu nadzákladovém plochy do 1 m2 cihlami Porotherm 30 P15 tl 300 mm</t>
  </si>
  <si>
    <t>-404897954</t>
  </si>
  <si>
    <t>"2.NP"0,305*3,8+0,3*3,8</t>
  </si>
  <si>
    <t>340231025.WNR</t>
  </si>
  <si>
    <t>Zazdívka otvorů v příčkách nebo stěnách plochy do 4 m2 z cihel Porotherm 11,5 tl 115 mm</t>
  </si>
  <si>
    <t>-2026450586</t>
  </si>
  <si>
    <t>"2.NP"1,015*3,8-0,7*2,0+0,25*3,8+0,375*3,8+0,9*3,8+0,443*3,8</t>
  </si>
  <si>
    <t>6</t>
  </si>
  <si>
    <t>Úpravy povrchů, podlahy a osazování výplní</t>
  </si>
  <si>
    <t>611321141</t>
  </si>
  <si>
    <t>Vápenocementová omítka štuková dvouvrstvá vnitřních stropů rovných nanášená ručně</t>
  </si>
  <si>
    <t>CS ÚRS 2019 02</t>
  </si>
  <si>
    <t>422845015</t>
  </si>
  <si>
    <t>Omítka vápenocementová vnitřních ploch nanášená ručně dvouvrstvá, tloušťky jádrové omítky do 10 mm a tloušťky štuku do 3 mm štuková vodorovných konstrukcí stropů rovných</t>
  </si>
  <si>
    <t>"3.NP"2,75+4,01</t>
  </si>
  <si>
    <t>5</t>
  </si>
  <si>
    <t>611325422</t>
  </si>
  <si>
    <t>Oprava vnitřní vápenocementové štukové omítky stropů v rozsahu plochy do 30%</t>
  </si>
  <si>
    <t>805238282</t>
  </si>
  <si>
    <t>Oprava vápenocementové omítky vnitřních ploch štukové dvouvrstvé, tloušťky do 20 mm a tloušťky štuku do 3 mm stropů, v rozsahu opravované plochy přes 10 do 30%</t>
  </si>
  <si>
    <t>"m.2.12"7,8</t>
  </si>
  <si>
    <t>612321141</t>
  </si>
  <si>
    <t>Vápenocementová omítka štuková dvouvrstvá vnitřních stěn nanášená ručně</t>
  </si>
  <si>
    <t>1622608684</t>
  </si>
  <si>
    <t>Omítka vápenocementová vnitřních ploch nanášená ručně dvouvrstvá, tloušťky jádrové omítky do 10 mm a tloušťky štuku do 3 mm štuková svislých konstrukcí stěn</t>
  </si>
  <si>
    <t>"1.NP"</t>
  </si>
  <si>
    <t>(3,5-2,0)*(1,63*2+1,22*2)-0,9*1,34+0,3*(1,1+0,4*2)+0,14*(0,9*2+1,34*2)+0,19*(0,75*2+1,304*2)</t>
  </si>
  <si>
    <t>"2.NP"</t>
  </si>
  <si>
    <t>"m.2.02"1,5*(1,225*2+0,32*2+0,14*2+1,78*2)</t>
  </si>
  <si>
    <t>"m.2.13"0,5*(1,55+1,28+2,05+0,55+1,25)</t>
  </si>
  <si>
    <t>"m.2.14"0,5*(0,84+0,4+0,46+0,69+0,23+0,65+1,025+1,3+0,455+0,445+0,15+1,515+0,15+0,58)</t>
  </si>
  <si>
    <t>"3.NP"</t>
  </si>
  <si>
    <t>"m.3.02"1,0*(1,3*2+1,885*2+0,3*2)</t>
  </si>
  <si>
    <t>"m.3.11"0,4*(1,22*2+0,9*2+1,33*2+0,04+0,23*2)</t>
  </si>
  <si>
    <t>Součet</t>
  </si>
  <si>
    <t>7</t>
  </si>
  <si>
    <t>612325422</t>
  </si>
  <si>
    <t>Oprava vnitřní vápenocementové štukové omítky stěn v rozsahu plochy do 30%</t>
  </si>
  <si>
    <t>-1103770002</t>
  </si>
  <si>
    <t>Oprava vápenocementové omítky vnitřních ploch štukové dvouvrstvé, tloušťky do 20 mm a tloušťky štuku do 3 mm stěn, v rozsahu opravované plochy přes 10 do 30%</t>
  </si>
  <si>
    <t>"koupelna 2.NP"</t>
  </si>
  <si>
    <t>(3,74-2,0)*(0,455+1,715+0,405+1,295+0,38+0,385+1,3+0,185+0,925+1,15+0,35*2+1,715+0,455-1,2+0,3*2)</t>
  </si>
  <si>
    <t>8</t>
  </si>
  <si>
    <t>631311125</t>
  </si>
  <si>
    <t>Mazanina tl do 120 mm z betonu prostého bez zvýšených nároků na prostředí tř. C 20/25</t>
  </si>
  <si>
    <t>m3</t>
  </si>
  <si>
    <t>-683525559</t>
  </si>
  <si>
    <t>Mazanina z betonu prostého bez zvýšených nároků na prostředí tl. přes 80 do 120 mm tř. C 20/25</t>
  </si>
  <si>
    <t>"2.NP navýšení podlahy sprchového koutu"</t>
  </si>
  <si>
    <t>0,1*(1,3*0,9+1,3*0,9)</t>
  </si>
  <si>
    <t>0,1*1,26*0,9</t>
  </si>
  <si>
    <t>9</t>
  </si>
  <si>
    <t>631319111</t>
  </si>
  <si>
    <t>Příplatek k mazanině za provedení odtokového žlábku do 200x100 mm</t>
  </si>
  <si>
    <t>m</t>
  </si>
  <si>
    <t>26143906</t>
  </si>
  <si>
    <t>Příplatek k cenám mazanin za vytvoření odtokového žlábku v prádelnách, ve dně kanálu pro rozvody apod. š x v = do 200x100 mm</t>
  </si>
  <si>
    <t>10</t>
  </si>
  <si>
    <t>631319196</t>
  </si>
  <si>
    <t>Příplatek k mazanině tl do 120 mm za plochu do 5 m2</t>
  </si>
  <si>
    <t>1912975874</t>
  </si>
  <si>
    <t>Příplatek k cenám mazanin za malou plochu do 5 m2 jednotlivě mazanina tl. přes 80 do 120 mm</t>
  </si>
  <si>
    <t>11</t>
  </si>
  <si>
    <t>642942611</t>
  </si>
  <si>
    <t>Osazování zárubní nebo rámů dveřních kovových do 2,5 m2 na montážní pěnu</t>
  </si>
  <si>
    <t>kus</t>
  </si>
  <si>
    <t>-1679293298</t>
  </si>
  <si>
    <t>Osazování zárubní nebo rámů kovových dveřních lisovaných nebo z úhelníků bez dveřních křídel na montážní pěnu, plochy otvoru do 2,5 m2</t>
  </si>
  <si>
    <t>12</t>
  </si>
  <si>
    <t>M</t>
  </si>
  <si>
    <t>55331382</t>
  </si>
  <si>
    <t>"Z1"zárubeň ocelová pro běžné zdění a porobeton 150 levá/pravá 700</t>
  </si>
  <si>
    <t>-1434163430</t>
  </si>
  <si>
    <t>13</t>
  </si>
  <si>
    <t>55331348</t>
  </si>
  <si>
    <t>"Z3"zárubeň ocelová pro běžné zdění a porobeton 100 levá/pravá 700</t>
  </si>
  <si>
    <t>1512716763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</si>
  <si>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</si>
  <si>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</si>
  <si>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</si>
  <si>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</si>
  <si>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-371427790</t>
  </si>
  <si>
    <t>Lešení pomocné pracovní pro objekty pozemních staveb pro zatížení do 150 kg/m2, o výšce lešeňové podlahy do 1,9 m</t>
  </si>
  <si>
    <t>952901111</t>
  </si>
  <si>
    <t>Vyčištění budov bytové a občanské výstavby při výšce podlaží do 4 m</t>
  </si>
  <si>
    <t>-355138675</t>
  </si>
  <si>
    <t>Vyčištění budov nebo objektů před předáním do užívání budov bytové nebo občanské výstavby, světlé výšky podlaží do 4 m</t>
  </si>
  <si>
    <t>"1.NP"2,32</t>
  </si>
  <si>
    <t>"2.NP"2,74+7,8+2,74+3,94+4,2*3,185+4,2*1,845</t>
  </si>
  <si>
    <t>"3.NP"2,75+4,01+22,5</t>
  </si>
  <si>
    <t>16</t>
  </si>
  <si>
    <t>962031132</t>
  </si>
  <si>
    <t>Bourání příček z cihel pálených na MVC tl do 100 mm</t>
  </si>
  <si>
    <t>1530754541</t>
  </si>
  <si>
    <t>Bourání příček z cihel, tvárnic nebo příčkovek z cihel pálených, plných nebo dutých na maltu vápennou nebo vápenocementovou, tl. do 100 mm</t>
  </si>
  <si>
    <t>"2.NP"1,53*3,7+0,5*2,4+0,855*3,7-0,6*2,0</t>
  </si>
  <si>
    <t>"3.NP-sokl"1,345*1,26</t>
  </si>
  <si>
    <t>17</t>
  </si>
  <si>
    <t>962031133</t>
  </si>
  <si>
    <t>Bourání příček z cihel pálených na MVC tl do 150 mm</t>
  </si>
  <si>
    <t>1003147899</t>
  </si>
  <si>
    <t>Bourání příček z cihel, tvárnic nebo příčkovek z cihel pálených, plných nebo dutých na maltu vápennou nebo vápenocementovou, tl. do 150 mm</t>
  </si>
  <si>
    <t>"2.NP"0,5*2,4</t>
  </si>
  <si>
    <t>18</t>
  </si>
  <si>
    <t>965042221</t>
  </si>
  <si>
    <t>Bourání podkladů pod dlažby nebo mazanin betonových nebo z litého asfaltu tl přes 100 mm pl do 1 m2</t>
  </si>
  <si>
    <t>667711573</t>
  </si>
  <si>
    <t>Bourání mazanin betonových nebo z litého asfaltu tl. přes 100 mm, plochy do 1 m2</t>
  </si>
  <si>
    <t>"2.NP sokl"1,1*0,15*0,23+0,455*0,1*0,315</t>
  </si>
  <si>
    <t>19</t>
  </si>
  <si>
    <t>968072455</t>
  </si>
  <si>
    <t>Vybourání kovových dveřních zárubní pl do 2 m2</t>
  </si>
  <si>
    <t>298451689</t>
  </si>
  <si>
    <t>Vybourání kovových rámů oken s křídly, dveřních zárubní, vrat, stěn, ostění nebo obkladů dveřních zárubní, plochy do 2 m2</t>
  </si>
  <si>
    <t>"2.NP"0,6*2,0*2</t>
  </si>
  <si>
    <t>20</t>
  </si>
  <si>
    <t>968072456</t>
  </si>
  <si>
    <t>Vybourání kovových dveřních zárubní pl přes 2 m2</t>
  </si>
  <si>
    <t>1191980217</t>
  </si>
  <si>
    <t>Vybourání kovových rámů oken s křídly, dveřních zárubní, vrat, stěn, ostění nebo obkladů dveřních zárubní, plochy přes 2 m2</t>
  </si>
  <si>
    <t>"2.NP"1,2*2,475</t>
  </si>
  <si>
    <t>"3.NP"0,6*2,0</t>
  </si>
  <si>
    <t>971033531</t>
  </si>
  <si>
    <t>Vybourání otvorů ve zdivu cihelném pl do 1 m2 na MVC nebo MV tl do 150 mm</t>
  </si>
  <si>
    <t>1819105373</t>
  </si>
  <si>
    <t>Vybourání otvorů ve zdivu základovém nebo nadzákladovém z cihel, tvárnic, příčkovek z cihel pálených na maltu vápennou nebo vápenocementovou plochy do 1 m2, tl. do 150 mm</t>
  </si>
  <si>
    <t>"3.NP"0,6*1,2+0,2*2,0</t>
  </si>
  <si>
    <t>22</t>
  </si>
  <si>
    <t>971033541</t>
  </si>
  <si>
    <t>Vybourání otvorů ve zdivu cihelném pl do 1 m2 na MVC nebo MV tl do 300 mm</t>
  </si>
  <si>
    <t>-1218663404</t>
  </si>
  <si>
    <t>Vybourání otvorů ve zdivu základovém nebo nadzákladovém z cihel, tvárnic, příčkovek z cihel pálených na maltu vápennou nebo vápenocementovou plochy do 1 m2, tl. do 300 mm</t>
  </si>
  <si>
    <t>"2.NP"0,35*0,2*3,7</t>
  </si>
  <si>
    <t>23</t>
  </si>
  <si>
    <t>977151123</t>
  </si>
  <si>
    <t>Jádrové vrty diamantovými korunkami do D 150 mm do stavebních materiálů</t>
  </si>
  <si>
    <t>1721079350</t>
  </si>
  <si>
    <t>Jádrové vrty diamantovými korunkami do stavebních materiálů (železobetonu, betonu, cihel, obkladů, dlažeb, kamene) průměru přes 130 do 150 mm</t>
  </si>
  <si>
    <t>0,15+0,1+0,2</t>
  </si>
  <si>
    <t>24</t>
  </si>
  <si>
    <t>978011141</t>
  </si>
  <si>
    <t>Otlučení (osekání) vnitřní vápenné nebo vápenocementové omítky stropů v rozsahu do 30 %</t>
  </si>
  <si>
    <t>-1232446686</t>
  </si>
  <si>
    <t>Otlučení vápenných nebo vápenocementových omítek vnitřních ploch stropů, v rozsahu přes 10 do 30 %</t>
  </si>
  <si>
    <t>25</t>
  </si>
  <si>
    <t>978011191</t>
  </si>
  <si>
    <t>Otlučení (osekání) vnitřní vápenné nebo vápenocementové omítky stropů v rozsahu do 100 %</t>
  </si>
  <si>
    <t>1959173269</t>
  </si>
  <si>
    <t>Otlučení vápenných nebo vápenocementových omítek vnitřních ploch stropů, v rozsahu přes 50 do 100 %</t>
  </si>
  <si>
    <t>2,75+4,01</t>
  </si>
  <si>
    <t>26</t>
  </si>
  <si>
    <t>978013141</t>
  </si>
  <si>
    <t>Otlučení (osekání) vnitřní vápenné nebo vápenocementové omítky stěn v rozsahu do 30 %</t>
  </si>
  <si>
    <t>1093724776</t>
  </si>
  <si>
    <t>Otlučení vápenných nebo vápenocementových omítek vnitřních ploch stěn s vyškrabáním spar, s očištěním zdiva, v rozsahu přes 10 do 30 %</t>
  </si>
  <si>
    <t>(3,74-1,8)*(0,455+1,715+0,405+1,295+0,38+0,385+1,3+0,185+0,925+1,15+0,35*2+1,715+0,455-1,2+0,3*2)</t>
  </si>
  <si>
    <t>27</t>
  </si>
  <si>
    <t>978013191</t>
  </si>
  <si>
    <t>Otlučení (osekání) vnitřní vápenné nebo vápenocementové omítky stěn v rozsahu do 100 %</t>
  </si>
  <si>
    <t>-396713184</t>
  </si>
  <si>
    <t>Otlučení vápenných nebo vápenocementových omítek vnitřních ploch stěn s vyškrabáním spar, s očištěním zdiva, v rozsahu přes 50 do 100 %</t>
  </si>
  <si>
    <t>(3,74-1,8)*(1,63*2+1,22*2)-0,9*1,34+0,3*(1,1+0,4*2)+0,14*(0,9*2+1,34*2)+0,19*(0,75*2+1,304*2)</t>
  </si>
  <si>
    <t>"2.NP"(3,74-1,84)*(1,225*2+1,78*2+0,32*2+0,14*2)-0,9*1,1</t>
  </si>
  <si>
    <t>(3,74-1,8)*(2,995*2+1,45*2)-0,6*2,0*2</t>
  </si>
  <si>
    <t>28</t>
  </si>
  <si>
    <t>98000001R</t>
  </si>
  <si>
    <t>Vystěhování mobiliáře z opravovaných místností a odpojení veškerých instalací</t>
  </si>
  <si>
    <t>kpl</t>
  </si>
  <si>
    <t>-2938448</t>
  </si>
  <si>
    <t>997</t>
  </si>
  <si>
    <t>Přesun sutě</t>
  </si>
  <si>
    <t>29</t>
  </si>
  <si>
    <t>997013214</t>
  </si>
  <si>
    <t>Vnitrostaveništní doprava suti a vybouraných hmot pro budovy v do 15 m ručně</t>
  </si>
  <si>
    <t>t</t>
  </si>
  <si>
    <t>2024639348</t>
  </si>
  <si>
    <t>Vnitrostaveništní doprava suti a vybouraných hmot vodorovně do 50 m svisle ručně pro budovy a haly výšky přes 12 do 15 m</t>
  </si>
  <si>
    <t>30</t>
  </si>
  <si>
    <t>997013501</t>
  </si>
  <si>
    <t>Odvoz suti a vybouraných hmot na skládku nebo meziskládku do 1 km se složením</t>
  </si>
  <si>
    <t>-1154293760</t>
  </si>
  <si>
    <t>Odvoz suti a vybouraných hmot na skládku nebo meziskládku se složením, na vzdálenost do 1 km</t>
  </si>
  <si>
    <t>31</t>
  </si>
  <si>
    <t>997013509</t>
  </si>
  <si>
    <t>Příplatek k odvozu suti a vybouraných hmot na skládku ZKD 1 km přes 1 km</t>
  </si>
  <si>
    <t>-1423084835</t>
  </si>
  <si>
    <t>Odvoz suti a vybouraných hmot na skládku nebo meziskládku se složením, na vzdálenost Příplatek k ceně za každý další i započatý 1 km přes 1 km</t>
  </si>
  <si>
    <t>14,631*25 'Přepočtené koeficientem množství</t>
  </si>
  <si>
    <t>32</t>
  </si>
  <si>
    <t>997013831</t>
  </si>
  <si>
    <t>Poplatek za uložení na skládce (skládkovné) stavebního odpadu směsného kód odpadu 170 904</t>
  </si>
  <si>
    <t>-2005371772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</si>
  <si>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</si>
  <si>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</si>
  <si>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</si>
  <si>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33</t>
  </si>
  <si>
    <t>998011003</t>
  </si>
  <si>
    <t>Přesun hmot pro budovy zděné v do 24 m</t>
  </si>
  <si>
    <t>2086408137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</si>
  <si>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</si>
  <si>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</si>
  <si>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</si>
  <si>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713</t>
  </si>
  <si>
    <t>Izolace tepelné</t>
  </si>
  <si>
    <t>34</t>
  </si>
  <si>
    <t>713121111</t>
  </si>
  <si>
    <t>Montáž izolace tepelné podlah volně kladenými rohožemi, pásy, dílci, deskami 1 vrstva</t>
  </si>
  <si>
    <t>535350905</t>
  </si>
  <si>
    <t>Montáž tepelné izolace podlah rohožemi, pásy, deskami, dílci, bloky (izolační materiál ve specifikaci) kladenými volně jednovrstvá</t>
  </si>
  <si>
    <t>"2.NP"7,8+2,74+3,94</t>
  </si>
  <si>
    <t>"3.NP"4,01</t>
  </si>
  <si>
    <t>35</t>
  </si>
  <si>
    <t>63150570</t>
  </si>
  <si>
    <t>deska izolační minerální 450 kg/m3 1500x900 tl. 10mm</t>
  </si>
  <si>
    <t>-1601391001</t>
  </si>
  <si>
    <t>18,49*1,02 'Přepočtené koeficientem množství</t>
  </si>
  <si>
    <t>36</t>
  </si>
  <si>
    <t>998713203</t>
  </si>
  <si>
    <t>Přesun hmot procentní pro izolace tepelné v objektech v do 24 m</t>
  </si>
  <si>
    <t>%</t>
  </si>
  <si>
    <t>1787420728</t>
  </si>
  <si>
    <t>Přesun hmot pro izolace tepelné stanovený procentní sazbou (%) z ceny vodorovná dopravní vzdálenost do 50 m v objektech výšky přes 12 do 24 m</t>
  </si>
  <si>
    <t>733</t>
  </si>
  <si>
    <t>Ústřední vytápění - rozvodné potrubí</t>
  </si>
  <si>
    <t>37</t>
  </si>
  <si>
    <t>73300001R</t>
  </si>
  <si>
    <t>Úpravy stávajícího potrubí pro připojení radiátoru</t>
  </si>
  <si>
    <t>-983304349</t>
  </si>
  <si>
    <t>"m.1.05"1</t>
  </si>
  <si>
    <t>"m.2.02"1</t>
  </si>
  <si>
    <t>"m.3.02"1</t>
  </si>
  <si>
    <t>38</t>
  </si>
  <si>
    <t>733191913</t>
  </si>
  <si>
    <t>Zaslepení potrubí ocelového závitového zavařením a skováním DN 15</t>
  </si>
  <si>
    <t>-2016172480</t>
  </si>
  <si>
    <t>Opravy rozvodů potrubí z trubek ocelových závitových normálních i zesílených zaslepení skováním a zavařením DN 15</t>
  </si>
  <si>
    <t>39</t>
  </si>
  <si>
    <t>733191923</t>
  </si>
  <si>
    <t>Navaření odbočky na potrubí ocelové závitové DN 15</t>
  </si>
  <si>
    <t>1323440616</t>
  </si>
  <si>
    <t>Opravy rozvodů potrubí z trubek ocelových závitových normálních i zesílených navaření odbočky na stávající potrubí, odbočka DN 15</t>
  </si>
  <si>
    <t>40</t>
  </si>
  <si>
    <t>998733203</t>
  </si>
  <si>
    <t>Přesun hmot procentní pro rozvody potrubí v objektech v do 24 m</t>
  </si>
  <si>
    <t>1429400690</t>
  </si>
  <si>
    <t>Přesun hmot pro rozvody potrubí stanovený procentní sazbou z ceny vodorovná dopravní vzdálenost do 50 m v objektech výšky přes 12 do 24 m</t>
  </si>
  <si>
    <t>734</t>
  </si>
  <si>
    <t>Ústřední vytápění - armatury</t>
  </si>
  <si>
    <t>41</t>
  </si>
  <si>
    <t>734222802</t>
  </si>
  <si>
    <t>Ventil závitový termostatický rohový G 1/2 PN 16 do 110°C s ruční hlavou chromovaný</t>
  </si>
  <si>
    <t>965242871</t>
  </si>
  <si>
    <t>Ventily regulační závitové termostatické, s hlavicí ručního ovládání PN 16 do 110°C rohové chromované G 1/2</t>
  </si>
  <si>
    <t>42</t>
  </si>
  <si>
    <t>734261233</t>
  </si>
  <si>
    <t>Šroubení topenářské přímé G 1/2 PN 16 do 120°C</t>
  </si>
  <si>
    <t>-1987047584</t>
  </si>
  <si>
    <t>Šroubení topenářské PN 16 do 120°C přímé G 1/2</t>
  </si>
  <si>
    <t>43</t>
  </si>
  <si>
    <t>998734203</t>
  </si>
  <si>
    <t>Přesun hmot procentní pro armatury v objektech v do 24 m</t>
  </si>
  <si>
    <t>2098641100</t>
  </si>
  <si>
    <t>Přesun hmot pro armatury stanovený procentní sazbou (%) z ceny vodorovná dopravní vzdálenost do 50 m v objektech výšky přes 12 do 24 m</t>
  </si>
  <si>
    <t>735</t>
  </si>
  <si>
    <t>Ústřední vytápění - otopná tělesa</t>
  </si>
  <si>
    <t>44</t>
  </si>
  <si>
    <t>735151453</t>
  </si>
  <si>
    <t>Otopné těleso panelové dvoudeskové 1 přídavná přestupní plocha výška/délka 500/600 mm výkon 670 W</t>
  </si>
  <si>
    <t>-711313919</t>
  </si>
  <si>
    <t>Otopná tělesa panelová dvoudesková PN 1,0 MPa, T do 110°C s jednou přídavnou přestupní plochou výšky tělesa 500 mm stavební délky / výkonu 600 mm / 670 W</t>
  </si>
  <si>
    <t>"1.NP"1</t>
  </si>
  <si>
    <t>"2.NP"1</t>
  </si>
  <si>
    <t>"3.NP"1</t>
  </si>
  <si>
    <t>45</t>
  </si>
  <si>
    <t>735151821</t>
  </si>
  <si>
    <t>Demontáž otopného tělesa panelového dvouřadého délka do 1500 mm</t>
  </si>
  <si>
    <t>1248448428</t>
  </si>
  <si>
    <t>Demontáž otopných těles panelových dvouřadých stavební délky do 1500 mm</t>
  </si>
  <si>
    <t>"2.NP"3</t>
  </si>
  <si>
    <t>46</t>
  </si>
  <si>
    <t>735494811</t>
  </si>
  <si>
    <t>Vypuštění vody z otopných těles</t>
  </si>
  <si>
    <t>46083881</t>
  </si>
  <si>
    <t>Vypuštění vody z otopných soustav bez kotlů, ohříváků, zásobníků a nádrží</t>
  </si>
  <si>
    <t>3*0,6*0,6</t>
  </si>
  <si>
    <t>47</t>
  </si>
  <si>
    <t>735531003</t>
  </si>
  <si>
    <t>Montáž podlahového vytápění elektrického položení topné rohože 150 W/m2</t>
  </si>
  <si>
    <t>-1043475405</t>
  </si>
  <si>
    <t>Montáž elektrického podlahového vytápění topné rohože položení samolepící topné rohože 150 W/m2</t>
  </si>
  <si>
    <t>48</t>
  </si>
  <si>
    <t>8500195854</t>
  </si>
  <si>
    <t>Topná rohož s termostatem sada Comfort Mat 160/8,8 m2</t>
  </si>
  <si>
    <t>-1655009772</t>
  </si>
  <si>
    <t>49</t>
  </si>
  <si>
    <t>8500195849</t>
  </si>
  <si>
    <t>Topná rohož s termostatem sada Comfort Mat 160/3,4 m2</t>
  </si>
  <si>
    <t>-1029093543</t>
  </si>
  <si>
    <t>50</t>
  </si>
  <si>
    <t>8500195850</t>
  </si>
  <si>
    <t>Topná rohož s termostatem sada Comfort Mat 160/4,2 m2</t>
  </si>
  <si>
    <t>-946165806</t>
  </si>
  <si>
    <t>51</t>
  </si>
  <si>
    <t>735531004</t>
  </si>
  <si>
    <t>Montáž podlahového vytápění elektrického opatření plochy penetračním nátěrem</t>
  </si>
  <si>
    <t>340157737</t>
  </si>
  <si>
    <t>Montáž elektrického podlahového vytápění topné rohože ostatní prvky natření plochy penetračním nátěrem</t>
  </si>
  <si>
    <t>52</t>
  </si>
  <si>
    <t>735531006</t>
  </si>
  <si>
    <t>Montáž podlahového vytápění elektrického nanesení nivelačního tmelu</t>
  </si>
  <si>
    <t>1717536261</t>
  </si>
  <si>
    <t>Montáž elektrického podlahového vytápění topné rohože ostatní prvky nanesení nivelačního tmelu</t>
  </si>
  <si>
    <t>53</t>
  </si>
  <si>
    <t>735531007</t>
  </si>
  <si>
    <t>Montáž podlahového vytápění elektrického kontrolní měření odporu vyhřívacích rohoží</t>
  </si>
  <si>
    <t>-1703034530</t>
  </si>
  <si>
    <t>Montáž elektrického podlahového vytápění topné rohože ostatní prvky kontrolní měření odporu vyhřívacích rohoží</t>
  </si>
  <si>
    <t>54</t>
  </si>
  <si>
    <t>735531008</t>
  </si>
  <si>
    <t>Montáž podlahového vytápění elektrického napojení topné rohože na síť</t>
  </si>
  <si>
    <t>-568432497</t>
  </si>
  <si>
    <t>Montáž elektrického podlahového vytápění topné rohože ostatní prvky napojení topné rohože na síť</t>
  </si>
  <si>
    <t>55</t>
  </si>
  <si>
    <t>73560001R</t>
  </si>
  <si>
    <t>Elektrický topný žebřík-montáž a dodávka</t>
  </si>
  <si>
    <t>-220498907</t>
  </si>
  <si>
    <t>"2.NP"2</t>
  </si>
  <si>
    <t>56</t>
  </si>
  <si>
    <t>998735203</t>
  </si>
  <si>
    <t>Přesun hmot procentní pro otopná tělesa v objektech v do 24 m</t>
  </si>
  <si>
    <t>2144007747</t>
  </si>
  <si>
    <t>Přesun hmot pro otopná tělesa stanovený procentní sazbou (%) z ceny vodorovná dopravní vzdálenost do 50 m v objektech výšky přes 12 do 24 m</t>
  </si>
  <si>
    <t>751</t>
  </si>
  <si>
    <t>Vzduchotechnika</t>
  </si>
  <si>
    <t>57</t>
  </si>
  <si>
    <t>751111012</t>
  </si>
  <si>
    <t>Mtž vent ax ntl nástěnného základního D do 200 mm</t>
  </si>
  <si>
    <t>-471874492</t>
  </si>
  <si>
    <t>Montáž ventilátoru axiálního nízkotlakého nástěnného základního, průměru přes 100 do 200 mm</t>
  </si>
  <si>
    <t>58</t>
  </si>
  <si>
    <t>75111201R</t>
  </si>
  <si>
    <t xml:space="preserve">Axiální ventilátor DN 125 </t>
  </si>
  <si>
    <t>716354086</t>
  </si>
  <si>
    <t>59</t>
  </si>
  <si>
    <t>751111811</t>
  </si>
  <si>
    <t>Demontáž ventilátoru axiálního nízkotlakého kruhové potrubí D do 200 mm</t>
  </si>
  <si>
    <t>-1362927020</t>
  </si>
  <si>
    <t>Demontáž ventilátoru axiálního nízkotlakého kruhové potrubí, průměru do 200 mm</t>
  </si>
  <si>
    <t>60</t>
  </si>
  <si>
    <t>751537012</t>
  </si>
  <si>
    <t>Mtž potrubí ohebného neizol z Al laminátové hadice D do 200 mm</t>
  </si>
  <si>
    <t>1970465874</t>
  </si>
  <si>
    <t>Montáž kruhového potrubí ohebného neizolovaného z Al laminátové hadice, průměru přes 100 do 200 mm</t>
  </si>
  <si>
    <t>1,3+0,5*2</t>
  </si>
  <si>
    <t>0,3</t>
  </si>
  <si>
    <t>61</t>
  </si>
  <si>
    <t>10.075.082</t>
  </si>
  <si>
    <t>Hadice ALUFLEX MI 127</t>
  </si>
  <si>
    <t>-1539789549</t>
  </si>
  <si>
    <t>2,6*1,1 'Přepočtené koeficientem množství</t>
  </si>
  <si>
    <t>62</t>
  </si>
  <si>
    <t>998751202</t>
  </si>
  <si>
    <t>Přesun hmot procentní pro vzduchotechniku v objektech v do 24 m</t>
  </si>
  <si>
    <t>-1299564299</t>
  </si>
  <si>
    <t>Přesun hmot pro vzduchotechniku stanovený procentní sazbou (%) z ceny vodorovná dopravní vzdálenost do 50 m v objektech výšky přes 12 do 60 m</t>
  </si>
  <si>
    <t>763</t>
  </si>
  <si>
    <t>Konstrukce suché výstavby</t>
  </si>
  <si>
    <t>63</t>
  </si>
  <si>
    <t>763111424</t>
  </si>
  <si>
    <t>SDK příčka tl 125 mm profil CW+UW 75 desky 2xDF 12,5 TI 60 mm EI 90 Rw do 57 dB</t>
  </si>
  <si>
    <t>-1513815362</t>
  </si>
  <si>
    <t>Příčka ze sádrokartonových desek s nosnou konstrukcí z jednoduchých ocelových profilů UW, CW dvojitě opláštěná deskami protipožárními DF tl. 2 x 12,5 mm, EI 90, příčka tl. 125 mm, profil 75 TI tl. 60 mm, Rw do 57 dB</t>
  </si>
  <si>
    <t>"2.NP"3,8*2,65</t>
  </si>
  <si>
    <t>64</t>
  </si>
  <si>
    <t>763111430</t>
  </si>
  <si>
    <t>SDK příčka tl 100 mm profil CW+UW 50 desky 2xH2 12,5 TI 40 mm EI 60 Rw 51 dB</t>
  </si>
  <si>
    <t>-662226446</t>
  </si>
  <si>
    <t>Příčka ze sádrokartonových desek s nosnou konstrukcí z jednoduchých ocelových profilů UW, CW dvojitě opláštěná deskami impregnovanými H2 tl. 2 x 12,5 mm, EI 60, příčka tl. 100 mm, profil 50 TI tl. 40 mm, Rw 51 dB</t>
  </si>
  <si>
    <t>"2.NP"3,8*(1,625+1,31)</t>
  </si>
  <si>
    <t>65</t>
  </si>
  <si>
    <t>76311146R</t>
  </si>
  <si>
    <t>SDK příčka tl 105 mm profil CW+UW 75 desky 2xakustické 12,5 TI 40 mm EI 90 Rw 59 dB</t>
  </si>
  <si>
    <t>57630436</t>
  </si>
  <si>
    <t>Příčka ze sádrokartonových desek s nosnou konstrukcí z jednoduchých ocelových profilů UW, CW dvojitě opláštěná deskami akustickými tl. 2 x 12,5 mm, EI 90, příčka tl. 125 mm, profil 75 TI tl. 60 mm, Rw 59 dB</t>
  </si>
  <si>
    <t>"2.NP"3,8*4,2</t>
  </si>
  <si>
    <t>66</t>
  </si>
  <si>
    <t>763121221</t>
  </si>
  <si>
    <t>SDK stěna předsazená deska 1x H2 tl 12,5 mm lepené celoplošně bez nosné kce</t>
  </si>
  <si>
    <t>1938098328</t>
  </si>
  <si>
    <t>Stěna předsazená ze sádrokartonových desek bez nosné konstrukce jednoduše opláštěná deskou impregnovanou H2 tl. 12,5 mm, lepenou celoplošně</t>
  </si>
  <si>
    <t>"1.NP"(1,22*1,15+0,15*1,22)*2</t>
  </si>
  <si>
    <t>"2.NP"(1,3*1,2+0,15*1,3+0,69*1,2+0,2*0,69+1,2*0,65+0,2*0,65+(0,2+0,46)*2,6)*2</t>
  </si>
  <si>
    <t>"3.NP"(0,65*1,2+0,2*0,65)*2</t>
  </si>
  <si>
    <t>67</t>
  </si>
  <si>
    <t>763121551</t>
  </si>
  <si>
    <t>SDK stěna předsazená tl 75 mm profil CD+UD desky 2xDF 12,5 TI 50 mm 45 kg/m3 EI 45</t>
  </si>
  <si>
    <t>474123250</t>
  </si>
  <si>
    <t>Stěna předsazená ze sádrokartonových desek s nosnou konstrukcí z ocelových profilů CD a UD, s kotvením CD po 1 500 mm dvojitě opláštěná deskami protipožárními DF tl. 2 x 12,5 mm, stěna tl. 75 mm, TI tl. 50 mm 45 kg/m3, EI 45 mm</t>
  </si>
  <si>
    <t>"m.3.08"4,3*2,1</t>
  </si>
  <si>
    <t>68</t>
  </si>
  <si>
    <t>763135201</t>
  </si>
  <si>
    <t>Montáž SDK lamelového podhledu samonosného polozapuštěného š lamel do 2400 mm (chodbový systém)</t>
  </si>
  <si>
    <t>288103906</t>
  </si>
  <si>
    <t>Montáž sádrokartonového podhledu lamelového šířky do 2400 mm (chodbový systém) samonosného, demontovatelného polozapuštěného</t>
  </si>
  <si>
    <t>"1.NP m.1.05"2,32</t>
  </si>
  <si>
    <t>"2.NP m.2.02"2,74</t>
  </si>
  <si>
    <t>"m.2.13"2,74</t>
  </si>
  <si>
    <t>"m.2.14"3,94</t>
  </si>
  <si>
    <t>"m.3.04"1,245*3,0+(3,0+1,245)/2*1,0*2</t>
  </si>
  <si>
    <t>69</t>
  </si>
  <si>
    <t>KNF.00167753</t>
  </si>
  <si>
    <t>Stavební sádrokartonová impregnovaná deska KNAUF GREEN 12,5 HRAK</t>
  </si>
  <si>
    <t>385213787</t>
  </si>
  <si>
    <t>11,74*1,1 'Přepočtené koeficientem množství</t>
  </si>
  <si>
    <t>70</t>
  </si>
  <si>
    <t>KNF.00167738</t>
  </si>
  <si>
    <t>Protipožární sádrokartonová deska KNAUF RED PIANO 15 HRAK</t>
  </si>
  <si>
    <t>-649372289</t>
  </si>
  <si>
    <t>7,98*1,1 'Přepočtené koeficientem množství</t>
  </si>
  <si>
    <t>71</t>
  </si>
  <si>
    <t>763135701</t>
  </si>
  <si>
    <t>Příplatek k montáži SDK podhledu za montáž jedné vrstvy zvukové izolace</t>
  </si>
  <si>
    <t>-9512759</t>
  </si>
  <si>
    <t>Montáž sádrokartonového podhledu Příplatek k cenám: za montáž jedné vrstvy zvukové izolace</t>
  </si>
  <si>
    <t>7,98*2</t>
  </si>
  <si>
    <t>72</t>
  </si>
  <si>
    <t>63152184</t>
  </si>
  <si>
    <t>pás tepelně izolační suchá výstavba λ=0,042 tl 100mm</t>
  </si>
  <si>
    <t>812081819</t>
  </si>
  <si>
    <t>15,96*1,02 'Přepočtené koeficientem množství</t>
  </si>
  <si>
    <t>73</t>
  </si>
  <si>
    <t>763164221</t>
  </si>
  <si>
    <t>SDK obklad dřevěných kcí tvaru U š do 0,6 m desky 1xH2 12,5</t>
  </si>
  <si>
    <t>1492792264</t>
  </si>
  <si>
    <t>Obklad ze sádrokartonových desek konstrukcí dřevěných včetně ochranných úhelníků ve tvaru U rozvinuté šíře do 0,6 m, opláštěný deskou impregnovanou H2, tl. 12,5 mm</t>
  </si>
  <si>
    <t>74</t>
  </si>
  <si>
    <t>763181311</t>
  </si>
  <si>
    <t>Montáž jednokřídlové kovové zárubně v do 2,75 m SDK příčka</t>
  </si>
  <si>
    <t>1462406794</t>
  </si>
  <si>
    <t>Výplně otvorů konstrukcí ze sádrokartonových desek montáž zárubně kovové s příslušenstvím pro příčky výšky do 2,75 m nebo zátěže dveřního křídla do 25 kg, s profily CW a UW jednokřídlové</t>
  </si>
  <si>
    <t>75</t>
  </si>
  <si>
    <t>55331522</t>
  </si>
  <si>
    <t>"Z2"zárubeň ocelová pro sádrokarton 100 levá/pravá 800</t>
  </si>
  <si>
    <t>-1410682137</t>
  </si>
  <si>
    <t>76</t>
  </si>
  <si>
    <t>55331521</t>
  </si>
  <si>
    <t>"Z4"zárubeň ocelová pro sádrokarton 100 levá/pravá 700</t>
  </si>
  <si>
    <t>1418725591</t>
  </si>
  <si>
    <t>77</t>
  </si>
  <si>
    <t>998763403</t>
  </si>
  <si>
    <t>Přesun hmot procentní pro sádrokartonové konstrukce v objektech v do 24 m</t>
  </si>
  <si>
    <t>-1864484730</t>
  </si>
  <si>
    <t>Přesun hmot pro konstrukce montované z desek stanovený procentní sazbou (%) z ceny vodorovná dopravní vzdálenost do 50 m v objektech výšky přes 12 do 24 m</t>
  </si>
  <si>
    <t>766</t>
  </si>
  <si>
    <t>Konstrukce truhlářské</t>
  </si>
  <si>
    <t>78</t>
  </si>
  <si>
    <t>766112820</t>
  </si>
  <si>
    <t>Demontáž truhlářských stěn dřevěných zasklených</t>
  </si>
  <si>
    <t>1854146672</t>
  </si>
  <si>
    <t>Demontáž dřevěných stěn zasklených</t>
  </si>
  <si>
    <t>"2.NP"2,65*3,7</t>
  </si>
  <si>
    <t>79</t>
  </si>
  <si>
    <t>766660001</t>
  </si>
  <si>
    <t>Montáž dveřních křídel otvíravých jednokřídlových š do 0,8 m do ocelové zárubně</t>
  </si>
  <si>
    <t>-413742372</t>
  </si>
  <si>
    <t>Montáž dveřních křídel dřevěných nebo plastových otevíravých do ocelové zárubně povrchově upravených jednokřídlových, šířky do 800 mm</t>
  </si>
  <si>
    <t>1+3+1</t>
  </si>
  <si>
    <t>80</t>
  </si>
  <si>
    <t>6116409R</t>
  </si>
  <si>
    <t>"T2"dveře vnitřní profilované plné 1křídlé 800x1970mm výplň DTD deska povrch lakovaná dýha dub 2/3 prosklenné</t>
  </si>
  <si>
    <t>231946191</t>
  </si>
  <si>
    <t>81</t>
  </si>
  <si>
    <t>6116408R</t>
  </si>
  <si>
    <t>"T3"dveře vnitřní profilované plné 1křídlé 700x1970mm výplň DTD deska povrch lakovaná dýha dub</t>
  </si>
  <si>
    <t>-1651388980</t>
  </si>
  <si>
    <t>82</t>
  </si>
  <si>
    <t>6116410R</t>
  </si>
  <si>
    <t>"T4"dveře vnitřní profilované plné 1křídlé 700x1970mm výplň DTD deska povrch lakovaná dýha dub 2/3 prosklenné</t>
  </si>
  <si>
    <t>-2119929647</t>
  </si>
  <si>
    <t>83</t>
  </si>
  <si>
    <t>766660729</t>
  </si>
  <si>
    <t>Montáž dveřního interiérového kování - štítku s klikou</t>
  </si>
  <si>
    <t>415447048</t>
  </si>
  <si>
    <t>Montáž dveřních doplňků dveřního kování interiérového štítku s klikou</t>
  </si>
  <si>
    <t>84</t>
  </si>
  <si>
    <t>5491462R</t>
  </si>
  <si>
    <t>kování dveřní vrchní klika včetně štítu a montážního materiálu BB 72 matný chrom</t>
  </si>
  <si>
    <t>-294530562</t>
  </si>
  <si>
    <t>85</t>
  </si>
  <si>
    <t>5491463R</t>
  </si>
  <si>
    <t>kování dveřní vrchní klika včetně štítu a montážního materiálu BB 72 matný chrom WC klika s WC sadou</t>
  </si>
  <si>
    <t>1771376759</t>
  </si>
  <si>
    <t>86</t>
  </si>
  <si>
    <t>766694111</t>
  </si>
  <si>
    <t>Montáž parapetních desek dřevěných nebo plastových šířky do 30 cm délky do 1,0 m</t>
  </si>
  <si>
    <t>994587013</t>
  </si>
  <si>
    <t>Montáž ostatních truhlářských konstrukcí parapetních desek dřevěných nebo plastových šířky do 300 mm, délky do 1000 mm</t>
  </si>
  <si>
    <t>87</t>
  </si>
  <si>
    <t>6114440R</t>
  </si>
  <si>
    <t>"1/HSV"parapet plastový vnitřní komůrkový 400x20x1000mm</t>
  </si>
  <si>
    <t>168132653</t>
  </si>
  <si>
    <t>88</t>
  </si>
  <si>
    <t>6114448R</t>
  </si>
  <si>
    <t>"2/HSV"parapet plastový vnitřní komůrkový 250x20x1000mm</t>
  </si>
  <si>
    <t>383031311</t>
  </si>
  <si>
    <t>89</t>
  </si>
  <si>
    <t>6114449R</t>
  </si>
  <si>
    <t>"3/HSV"parapet plastový vnitřní komůrkový 305x20x1000mm</t>
  </si>
  <si>
    <t>-1005006191</t>
  </si>
  <si>
    <t>90</t>
  </si>
  <si>
    <t>61144019</t>
  </si>
  <si>
    <t>koncovka k parapetu plastovému vnitřnímu 1 pár</t>
  </si>
  <si>
    <t>sada</t>
  </si>
  <si>
    <t>-253976748</t>
  </si>
  <si>
    <t>91</t>
  </si>
  <si>
    <t>766694121</t>
  </si>
  <si>
    <t>Montáž parapetních desek dřevěných nebo plastových šířky přes 30 cm délky do 1,0 m</t>
  </si>
  <si>
    <t>828613680</t>
  </si>
  <si>
    <t>Montáž ostatních truhlářských konstrukcí parapetních desek dřevěných nebo plastových šířky přes 300 mm, délky do 1000 mm</t>
  </si>
  <si>
    <t>92</t>
  </si>
  <si>
    <t>60794105</t>
  </si>
  <si>
    <t>"1/HSV"deska parapetní dřevotřísková vnitřní 400x1000mm</t>
  </si>
  <si>
    <t>2025642075</t>
  </si>
  <si>
    <t>deska parapetní dřevotřísková vnitřní 400x1000mm</t>
  </si>
  <si>
    <t>93</t>
  </si>
  <si>
    <t>76681211R</t>
  </si>
  <si>
    <t>Odpojení a demontáž spotřebičů ve stávající kuchyňské lince</t>
  </si>
  <si>
    <t>1779711143</t>
  </si>
  <si>
    <t>94</t>
  </si>
  <si>
    <t>766812840</t>
  </si>
  <si>
    <t>Demontáž kuchyňských linek dřevěných nebo kovových délky do 2,1 m</t>
  </si>
  <si>
    <t>-137001385</t>
  </si>
  <si>
    <t>Demontáž kuchyňských linek dřevěných nebo kovových včetně skříněk uchycených na stěně, délky přes 1800 do 2100 mm</t>
  </si>
  <si>
    <t>95</t>
  </si>
  <si>
    <t>998766203</t>
  </si>
  <si>
    <t>Přesun hmot procentní pro konstrukce truhlářské v objektech v do 24 m</t>
  </si>
  <si>
    <t>-1202357430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</si>
  <si>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</si>
  <si>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</si>
  <si>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</si>
  <si>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96</t>
  </si>
  <si>
    <t>767620111</t>
  </si>
  <si>
    <t>Montáž oken kovových zdvojených pevných do panelů nebo ocelové konstrukce plochy do 0,6 m2</t>
  </si>
  <si>
    <t>-447972065</t>
  </si>
  <si>
    <t>Montáž oken zdvojených z hliníkových nebo ocelových profilů na polyuretanovou pěnu pevných do celostěnových panelů nebo ocelové konstrukce, plochy do 0,6 m2</t>
  </si>
  <si>
    <t>0,6*1,0*2</t>
  </si>
  <si>
    <t>97</t>
  </si>
  <si>
    <t>5534100R</t>
  </si>
  <si>
    <t>"T1"okno Al s fixním zasklením jednoduché  do plochy 1m2 s PO EI 45 DP1</t>
  </si>
  <si>
    <t>-1928295599</t>
  </si>
  <si>
    <t>98</t>
  </si>
  <si>
    <t>998767203</t>
  </si>
  <si>
    <t>Přesun hmot procentní pro zámečnické konstrukce v objektech v do 24 m</t>
  </si>
  <si>
    <t>1825584373</t>
  </si>
  <si>
    <t>Přesun hmot pro zámečnické konstrukce stanovený procentní sazbou (%) z ceny vodorovná dopravní vzdálenost do 50 m v objektech výšky přes 12 do 24 m</t>
  </si>
  <si>
    <t>771</t>
  </si>
  <si>
    <t>Podlahy z dlaždic</t>
  </si>
  <si>
    <t>99</t>
  </si>
  <si>
    <t>771111011</t>
  </si>
  <si>
    <t>Vysátí podkladu před pokládkou dlažby</t>
  </si>
  <si>
    <t>1223029577</t>
  </si>
  <si>
    <t>Příprava podkladu před provedením dlažby vysátí podlah</t>
  </si>
  <si>
    <t>"2.NP"2,74+7,8+2,74+3,94</t>
  </si>
  <si>
    <t>100</t>
  </si>
  <si>
    <t>771121011</t>
  </si>
  <si>
    <t>Nátěr penetrační na podlahu</t>
  </si>
  <si>
    <t>995205745</t>
  </si>
  <si>
    <t>Příprava podkladu před provedením dlažby nátěr penetrační na podlahu</t>
  </si>
  <si>
    <t>101</t>
  </si>
  <si>
    <t>771151012</t>
  </si>
  <si>
    <t>Samonivelační stěrka podlah pevnosti 20 MPa tl 5 mm</t>
  </si>
  <si>
    <t>-1430517845</t>
  </si>
  <si>
    <t>Příprava podkladu před provedením dlažby samonivelační stěrka min.pevnosti 20 MPa, tloušťky přes 3 do 5 mm</t>
  </si>
  <si>
    <t>102</t>
  </si>
  <si>
    <t>771571810</t>
  </si>
  <si>
    <t>Demontáž podlah z dlaždic keramických kladených do malty</t>
  </si>
  <si>
    <t>253902942</t>
  </si>
  <si>
    <t>"1.NP"1,63*1,22</t>
  </si>
  <si>
    <t>"2.NP"1,25*1,78+0,14*1,135+0,32*1,12</t>
  </si>
  <si>
    <t>1,3*2,995+0,15*1,96</t>
  </si>
  <si>
    <t>4,306*2+0,35*0,9</t>
  </si>
  <si>
    <t>"3.NP"1,26*3,06+0,23*0,825+0,15*0,6+1,865*1,3</t>
  </si>
  <si>
    <t>103</t>
  </si>
  <si>
    <t>771576142</t>
  </si>
  <si>
    <t>Montáž podlah keramických velkoformátových pro mechanické zatížení protiskluzných lepených flexi rychletuhnoucím lepidlem do 6 ks/m2</t>
  </si>
  <si>
    <t>540670983</t>
  </si>
  <si>
    <t>Montáž podlah z dlaždic keramických lepených flexibilním rychletuhnoucím lepidlem velkoformátových pro vysoké mechanické zatížení protiskluzných nebo reliéfních (bezbariérových) přes 4 do 6 ks/m2</t>
  </si>
  <si>
    <t>104</t>
  </si>
  <si>
    <t>59761420</t>
  </si>
  <si>
    <t>dlažba velkoformátová keramická slinutá protiskluzná do interiéru i exteriéru pro vysoké mechanické namáhání přes 4 do 6 ks/m2</t>
  </si>
  <si>
    <t>697016140</t>
  </si>
  <si>
    <t>26,3*1,1 'Přepočtené koeficientem množství</t>
  </si>
  <si>
    <t>105</t>
  </si>
  <si>
    <t>771577121</t>
  </si>
  <si>
    <t>Příplatek k montáži podlah keramických lepených flexibilním rychletuhnoucím lepidlem za plochu do 5 m2</t>
  </si>
  <si>
    <t>1475282949</t>
  </si>
  <si>
    <t>Montáž podlah z dlaždic keramických lepených flexibilním rychletuhnoucím lepidlem Příplatek k cenám za plochu do 5 m2 jednotlivě</t>
  </si>
  <si>
    <t>"2.NP"2,74+2,74+3,94</t>
  </si>
  <si>
    <t>106</t>
  </si>
  <si>
    <t>771591112</t>
  </si>
  <si>
    <t>Izolace pod dlažbu nátěrem nebo stěrkou ve dvou vrstvách</t>
  </si>
  <si>
    <t>2047050764</t>
  </si>
  <si>
    <t>Izolace podlahy pod dlažbu nátěrem nebo stěrkou ve dvou vrstvách</t>
  </si>
  <si>
    <t>1,3*0,9*2+1,2*0,9</t>
  </si>
  <si>
    <t>107</t>
  </si>
  <si>
    <t>771591185</t>
  </si>
  <si>
    <t>Podlahy pracnější řezání keramických dlaždic rovné</t>
  </si>
  <si>
    <t>1940622131</t>
  </si>
  <si>
    <t>Podlahy - dokončovací práce pracnější řezání dlaždic keramických rovné</t>
  </si>
  <si>
    <t>108</t>
  </si>
  <si>
    <t>771592011</t>
  </si>
  <si>
    <t>Čištění vnitřních ploch podlah nebo schodišť po položení dlažby chemickými prostředky</t>
  </si>
  <si>
    <t>-73974597</t>
  </si>
  <si>
    <t>Čištění vnitřních ploch po položení dlažby podlah nebo schodišť chemickými prostředky</t>
  </si>
  <si>
    <t>109</t>
  </si>
  <si>
    <t>772991302</t>
  </si>
  <si>
    <t xml:space="preserve">Montáž přechodových profilů dlažeb </t>
  </si>
  <si>
    <t>1544036487</t>
  </si>
  <si>
    <t>Dlažby - ostatní práce montáž profilů přechodových</t>
  </si>
  <si>
    <t>"m.2,02"0,85</t>
  </si>
  <si>
    <t>"m.2.12"0,7</t>
  </si>
  <si>
    <t>"m.2.14"0,7</t>
  </si>
  <si>
    <t>"m.3.02"0,84</t>
  </si>
  <si>
    <t>"m.3.11"0,8</t>
  </si>
  <si>
    <t>110</t>
  </si>
  <si>
    <t>59054101</t>
  </si>
  <si>
    <t>profil přechodový Al s pohyblivým ramenem 10x20mm</t>
  </si>
  <si>
    <t>1995599695</t>
  </si>
  <si>
    <t>3,89*1,1 'Přepočtené koeficientem množství</t>
  </si>
  <si>
    <t>111</t>
  </si>
  <si>
    <t>998771203</t>
  </si>
  <si>
    <t>Přesun hmot procentní pro podlahy z dlaždic v objektech v do 24 m</t>
  </si>
  <si>
    <t>-1512140459</t>
  </si>
  <si>
    <t>Přesun hmot pro podlahy z dlaždic stanovený procentní sazbou (%) z ceny vodorovná dopravní vzdálenost do 50 m v objektech výšky přes 12 do 24 m</t>
  </si>
  <si>
    <t>781</t>
  </si>
  <si>
    <t>Dokončovací práce - obklady</t>
  </si>
  <si>
    <t>112</t>
  </si>
  <si>
    <t>781111011</t>
  </si>
  <si>
    <t>Ometení (oprášení) stěny při přípravě podkladu</t>
  </si>
  <si>
    <t>-2137264324</t>
  </si>
  <si>
    <t>Příprava podkladu před provedením obkladu oprášení (ometení) stěny</t>
  </si>
  <si>
    <t>"1.NP"2,0*(1,22*2+1,63*2+0,3*2)-0,8*2,0</t>
  </si>
  <si>
    <t>"2.NP m.2.02"2,0*(1,225*2+0,32*2+0,14*2+1,78*2)-0,9*1,3-0,84*2,125</t>
  </si>
  <si>
    <t>"m.2.12"2,0*(1,625+1,31+0,3+1,115+0,3+0,18+2,1+1,75+0,45)-0,7*2,0*2</t>
  </si>
  <si>
    <t>"m.2.13"2,3*(1,55+1,28+2,05+0,55+1,25)-0,7*2,0</t>
  </si>
  <si>
    <t>"m.2.14"2,3*(0,84+0,4+0,46+0,69+0,23+0,65+1,025+1,3+0,455+0,445+0,15+1,515+0,15+0,58)-0,7*2,0</t>
  </si>
  <si>
    <t>"m.3.02"2,0*(1,3*2+1,885*2+0,3*2-0,84)</t>
  </si>
  <si>
    <t>"m.3.11"2,3*(1,22*2+0,9*2+1,33*2+0,04+0,23*2)-0,7*2,0</t>
  </si>
  <si>
    <t>113</t>
  </si>
  <si>
    <t>781121011</t>
  </si>
  <si>
    <t>Nátěr penetrační na stěnu</t>
  </si>
  <si>
    <t>1731946836</t>
  </si>
  <si>
    <t>Příprava podkladu před provedením obkladu nátěr penetrační na stěnu</t>
  </si>
  <si>
    <t>114</t>
  </si>
  <si>
    <t>781131112</t>
  </si>
  <si>
    <t>Izolace pod obklad nátěrem nebo stěrkou ve dvou vrstvách</t>
  </si>
  <si>
    <t>1075122118</t>
  </si>
  <si>
    <t>Izolace stěny pod obklad izolace nátěrem nebo stěrkou ve dvou vrstvách</t>
  </si>
  <si>
    <t>"1.NP"1,0*1,0</t>
  </si>
  <si>
    <t>"2.NP"1,0*1,0+1,7*1,0+2,3*(0,9*2+1,3)+1,0*1,0+2,3*(0,9*2+1,26)</t>
  </si>
  <si>
    <t>"3.NP"2,5*1,0+2,3*(1,28+0,9*2)+1,0*1,0</t>
  </si>
  <si>
    <t>115</t>
  </si>
  <si>
    <t>781151031</t>
  </si>
  <si>
    <t>Celoplošné vyrovnání podkladu stěrkou tl 3 mm</t>
  </si>
  <si>
    <t>1286203943</t>
  </si>
  <si>
    <t>Příprava podkladu před provedením obkladu celoplošné vyrovnání podkladu stěrkou, tloušťky 3mm</t>
  </si>
  <si>
    <t>116</t>
  </si>
  <si>
    <t>781471810</t>
  </si>
  <si>
    <t>Demontáž obkladů z obkladaček keramických kladených do malty</t>
  </si>
  <si>
    <t>-1744592589</t>
  </si>
  <si>
    <t>Demontáž obkladů z dlaždic keramických kladených do malty</t>
  </si>
  <si>
    <t>"1.NP"1,8*(1,22*2+1,63*2)-0,8*2,0+1,8*0,3*2</t>
  </si>
  <si>
    <t>"2.NP"1,84*(1,225*2+1,78*2+0,32*2+0,14*2)-0,9*1,1</t>
  </si>
  <si>
    <t>1,83*(2,995*2+1,45*2)-0,6*2,0*2</t>
  </si>
  <si>
    <t>1,8*(0,455+1,715+0,405+1,295+0,38+0,385+1,3+0,185+0,925+1,15+0,35*2+1,715+0,455-1,2+0,3*2)</t>
  </si>
  <si>
    <t>"3.NP"1,8*(1,3*2+1,865*2+0,3*2-0,84)</t>
  </si>
  <si>
    <t>1,8*(1,22*2+3,06*2+0,23*2-0,6)</t>
  </si>
  <si>
    <t>117</t>
  </si>
  <si>
    <t>781474154</t>
  </si>
  <si>
    <t>Montáž obkladů vnitřních keramických velkoformátových hladkých do 6 ks/m2 lepených flexibilním lepidlem</t>
  </si>
  <si>
    <t>614832585</t>
  </si>
  <si>
    <t>Montáž obkladů vnitřních stěn z dlaždic keramických lepených flexibilním lepidlem velkoformátových hladkých přes 4 do 6 ks/m2</t>
  </si>
  <si>
    <t>118</t>
  </si>
  <si>
    <t>59761001</t>
  </si>
  <si>
    <t>obklad velkoformátový keramický hladký přes 4 do 6ks/m2</t>
  </si>
  <si>
    <t>1093938500</t>
  </si>
  <si>
    <t>98,256*1,15 'Přepočtené koeficientem množství</t>
  </si>
  <si>
    <t>119</t>
  </si>
  <si>
    <t>781494111</t>
  </si>
  <si>
    <t>Plastové profily rohové lepené flexibilním lepidlem</t>
  </si>
  <si>
    <t>-1663683543</t>
  </si>
  <si>
    <t>Obklad - dokončující práce profily ukončovací lepené flexibilním lepidlem rohové</t>
  </si>
  <si>
    <t>"1.NP"2,0*8</t>
  </si>
  <si>
    <t>"2.NP"2,0*12+2,0*14+2,3*11+2,3*14</t>
  </si>
  <si>
    <t>"3.NP"2,0*8+2,3*10</t>
  </si>
  <si>
    <t>120</t>
  </si>
  <si>
    <t>781494511</t>
  </si>
  <si>
    <t>Plastové profily ukončovací lepené flexibilním lepidlem</t>
  </si>
  <si>
    <t>-925042275</t>
  </si>
  <si>
    <t>Obklad - dokončující práce profily ukončovací lepené flexibilním lepidlem ukončovací</t>
  </si>
  <si>
    <t>"1.NP"(1,22*2+1,63*2+0,3*2)</t>
  </si>
  <si>
    <t>"2.NP m.2.02"(1,225*2+0,32*2+0,14*2+1,78*2)-0,9-0,84</t>
  </si>
  <si>
    <t>"m.2.12"(1,625+1,31+0,3+1,115+0,3+0,18+2,1+1,75+0,45)-0,7*2</t>
  </si>
  <si>
    <t>"m.2.13"(1,55+1,28+2,05+0,55+1,25)-0,7</t>
  </si>
  <si>
    <t>"m.2.14"(0,84+0,4+0,46+0,69+0,23+0,65+1,025+1,3+0,455+0,445+0,15+1,515+0,15+0,58)-0,7</t>
  </si>
  <si>
    <t>"m.3.02"(1,3*2+1,885*2+0,3*2-0,84)</t>
  </si>
  <si>
    <t>"m.3.11"(1,22*2+0,9*2+1,33*2+0,04+0,23*2)-0,7</t>
  </si>
  <si>
    <t>121</t>
  </si>
  <si>
    <t>998781203</t>
  </si>
  <si>
    <t>Přesun hmot procentní pro obklady keramické v objektech v do 24 m</t>
  </si>
  <si>
    <t>-968366502</t>
  </si>
  <si>
    <t>Přesun hmot pro obklady keramické stanovený procentní sazbou (%) z ceny vodorovná dopravní vzdálenost do 50 m v objektech výšky přes 12 do 24 m</t>
  </si>
  <si>
    <t>783</t>
  </si>
  <si>
    <t>Dokončovací práce - nátěry</t>
  </si>
  <si>
    <t>122</t>
  </si>
  <si>
    <t>783101205</t>
  </si>
  <si>
    <t>Dekorativní obroušení podkladu truhlářských konstrukcí před provedením nátěru</t>
  </si>
  <si>
    <t>-762800868</t>
  </si>
  <si>
    <t>Příprava podkladu truhlářských konstrukcí před provedením nátěru broušení smirkovým papírem nebo plátnem dekorativní</t>
  </si>
  <si>
    <t>123</t>
  </si>
  <si>
    <t>783101403</t>
  </si>
  <si>
    <t>Oprášení podkladu truhlářských konstrukcí před provedením nátěru</t>
  </si>
  <si>
    <t>-444394026</t>
  </si>
  <si>
    <t>Příprava podkladu truhlářských konstrukcí před provedením nátěru oprášení</t>
  </si>
  <si>
    <t>"stávající dveře vč.zárubně"</t>
  </si>
  <si>
    <t>"m.1.05"0,81*2+0,3*(0,8+2,0*2)</t>
  </si>
  <si>
    <t>"m.2.02"0,84*2+0,4*(0,84+2,125*2)</t>
  </si>
  <si>
    <t>"m.3.02"0,84*2+0,4*(0,84+2,125*2)</t>
  </si>
  <si>
    <t>124</t>
  </si>
  <si>
    <t>783113101</t>
  </si>
  <si>
    <t>Jednonásobný napouštěcí syntetický nátěr truhlářských konstrukcí</t>
  </si>
  <si>
    <t>1773273718</t>
  </si>
  <si>
    <t>Napouštěcí nátěr truhlářských konstrukcí jednonásobný syntetický</t>
  </si>
  <si>
    <t>125</t>
  </si>
  <si>
    <t>783114101</t>
  </si>
  <si>
    <t>Základní jednonásobný syntetický nátěr truhlářských konstrukcí</t>
  </si>
  <si>
    <t>-1507915383</t>
  </si>
  <si>
    <t>Základní nátěr truhlářských konstrukcí jednonásobný syntetický</t>
  </si>
  <si>
    <t>126</t>
  </si>
  <si>
    <t>783117101</t>
  </si>
  <si>
    <t>Krycí jednonásobný syntetický nátěr truhlářských konstrukcí</t>
  </si>
  <si>
    <t>-1586220132</t>
  </si>
  <si>
    <t>Krycí nátěr truhlářských konstrukcí jednonásobný syntetický</t>
  </si>
  <si>
    <t>127</t>
  </si>
  <si>
    <t>783122131</t>
  </si>
  <si>
    <t>Plošné (plné) tmelení truhlářských konstrukcí včetně přebroušení disperzním tmelem</t>
  </si>
  <si>
    <t>1381616597</t>
  </si>
  <si>
    <t>Tmelení truhlářských konstrukcí plošné (plné) včetně přebroušení tmelených míst, tmelem disperzním akrylátovým nebo latexovým</t>
  </si>
  <si>
    <t>128</t>
  </si>
  <si>
    <t>783301311</t>
  </si>
  <si>
    <t>Odmaštění zámečnických konstrukcí vodou ředitelným odmašťovačem</t>
  </si>
  <si>
    <t>-530019165</t>
  </si>
  <si>
    <t>Příprava podkladu zámečnických konstrukcí před provedením nátěru odmaštění odmašťovačem vodou ředitelným</t>
  </si>
  <si>
    <t>"zárubně"</t>
  </si>
  <si>
    <t>0,3*(0,7+2,0*2)*4</t>
  </si>
  <si>
    <t>0,3*(0,8+2,0*2)*1</t>
  </si>
  <si>
    <t>129</t>
  </si>
  <si>
    <t>783314201</t>
  </si>
  <si>
    <t>Základní antikorozní jednonásobný syntetický standardní nátěr zámečnických konstrukcí</t>
  </si>
  <si>
    <t>360540896</t>
  </si>
  <si>
    <t>Základní antikorozní nátěr zámečnických konstrukcí jednonásobný syntetický standardní</t>
  </si>
  <si>
    <t>130</t>
  </si>
  <si>
    <t>783315101</t>
  </si>
  <si>
    <t>Mezinátěr jednonásobný syntetický standardní zámečnických konstrukcí</t>
  </si>
  <si>
    <t>-84313704</t>
  </si>
  <si>
    <t>Mezinátěr zámečnických konstrukcí jednonásobný syntetický standardní</t>
  </si>
  <si>
    <t>131</t>
  </si>
  <si>
    <t>783317101</t>
  </si>
  <si>
    <t>Krycí jednonásobný syntetický standardní nátěr zámečnických konstrukcí</t>
  </si>
  <si>
    <t>-1079689629</t>
  </si>
  <si>
    <t>Krycí nátěr (email) zámečnických konstrukcí jednonásobný syntetický standardní</t>
  </si>
  <si>
    <t>784</t>
  </si>
  <si>
    <t>Dokončovací práce - malby a tapety</t>
  </si>
  <si>
    <t>132</t>
  </si>
  <si>
    <t>784111001</t>
  </si>
  <si>
    <t>Oprášení (ometení ) podkladu v místnostech výšky do 3,80 m</t>
  </si>
  <si>
    <t>851673486</t>
  </si>
  <si>
    <t>Oprášení (ometení) podkladu v místnostech výšky do 3,80 m</t>
  </si>
  <si>
    <t>"omítky"6,76+7,8+37,432+18,209</t>
  </si>
  <si>
    <t>"SDKT"2*(10,07+11,153+15,96)+15,586+9,03+19,72</t>
  </si>
  <si>
    <t>"ostatní po opravách elektroinstalace"2635</t>
  </si>
  <si>
    <t>133</t>
  </si>
  <si>
    <t>784111011</t>
  </si>
  <si>
    <t>Obroušení podkladu omítnutého v místnostech výšky do 3,80 m</t>
  </si>
  <si>
    <t>1851183262</t>
  </si>
  <si>
    <t>Obroušení podkladu omítky v místnostech výšky do 3,80 m</t>
  </si>
  <si>
    <t>"nové omítky"6,76+7,8+37,432+18,209</t>
  </si>
  <si>
    <t>134</t>
  </si>
  <si>
    <t>784181121</t>
  </si>
  <si>
    <t>Hloubková jednonásobná penetrace podkladu v místnostech výšky do 3,80 m</t>
  </si>
  <si>
    <t>-1750548802</t>
  </si>
  <si>
    <t>Penetrace podkladu jednonásobná hloubková v místnostech výšky do 3,80 m</t>
  </si>
  <si>
    <t>188,903</t>
  </si>
  <si>
    <t>"ostatní"2635</t>
  </si>
  <si>
    <t>135</t>
  </si>
  <si>
    <t>784211101</t>
  </si>
  <si>
    <t>Dvojnásobné bílé malby ze směsí za mokra výborně otěruvzdorných v místnostech výšky do 3,80 m</t>
  </si>
  <si>
    <t>-2089890163</t>
  </si>
  <si>
    <t>Malby z malířských směsí otěruvzdorných za mokra dvojnásobné, bílé za mokra otěruvzdorné výborně v místnostech výšky do 3,80 m</t>
  </si>
  <si>
    <t>136</t>
  </si>
  <si>
    <t>784211141</t>
  </si>
  <si>
    <t>Příplatek k cenám 2x maleb ze směsí za mokra za provádění plochy do 5m2</t>
  </si>
  <si>
    <t>-1610530476</t>
  </si>
  <si>
    <t>Malby z malířských směsí otěruvzdorných za mokra Příplatek k cenám dvojnásobných maleb za zvýšenou pracnost při provádění malého rozsahu plochy do 5 m2</t>
  </si>
  <si>
    <t>137</t>
  </si>
  <si>
    <t>784211151</t>
  </si>
  <si>
    <t>Příplatek k cenám 2x maleb ze směsí za mokra otěruvzdorných za barevnou malbu tónovanou přípravky</t>
  </si>
  <si>
    <t>-809077389</t>
  </si>
  <si>
    <t>Malby z malířských směsí otěruvzdorných za mokra Příplatek k cenám dvojnásobných maleb za provádění barevné malby tónované tónovacími přípravky</t>
  </si>
  <si>
    <t>02 - Zdravotně technické instalace</t>
  </si>
  <si>
    <t>Sylva Kubová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</si>
  <si>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</si>
  <si>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</si>
  <si>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</si>
  <si>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</si>
  <si>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</si>
  <si>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-274363249</t>
  </si>
  <si>
    <t>267641093</t>
  </si>
  <si>
    <t>-1800617424</t>
  </si>
  <si>
    <t>1,021*25 'Přepočtené koeficientem množství</t>
  </si>
  <si>
    <t>1319292685</t>
  </si>
  <si>
    <t>721</t>
  </si>
  <si>
    <t>Zdravotechnika - vnitřní kanalizace</t>
  </si>
  <si>
    <t>721100911</t>
  </si>
  <si>
    <t>Zazátkování hrdla potrubí kanalizačního</t>
  </si>
  <si>
    <t>-2070200609</t>
  </si>
  <si>
    <t>Opravy potrubí hrdlového zazátkování hrdla kanalizačního potrubí</t>
  </si>
  <si>
    <t>721170972</t>
  </si>
  <si>
    <t>Potrubí z PVC krácení trub DN 50</t>
  </si>
  <si>
    <t>-1164897992</t>
  </si>
  <si>
    <t>Opravy odpadního potrubí plastového krácení trub DN 50</t>
  </si>
  <si>
    <t>721171803</t>
  </si>
  <si>
    <t>Demontáž potrubí z PVC do D 75</t>
  </si>
  <si>
    <t>-1335242309</t>
  </si>
  <si>
    <t>Demontáž potrubí z novodurových trub odpadních nebo připojovacích do D 75</t>
  </si>
  <si>
    <t>721171808</t>
  </si>
  <si>
    <t>Demontáž potrubí z PVC do D 114</t>
  </si>
  <si>
    <t>-216522836</t>
  </si>
  <si>
    <t>Demontáž potrubí z novodurových trub odpadních nebo připojovacích přes 75 do D 114</t>
  </si>
  <si>
    <t>721171903</t>
  </si>
  <si>
    <t>Potrubí z PP vsazení odbočky do hrdla DN 50</t>
  </si>
  <si>
    <t>-105588167</t>
  </si>
  <si>
    <t>Opravy odpadního potrubí plastového vsazení odbočky do potrubí DN 50</t>
  </si>
  <si>
    <t>721171905</t>
  </si>
  <si>
    <t>Potrubí z PP vsazení odbočky do hrdla DN 110</t>
  </si>
  <si>
    <t>-1163588836</t>
  </si>
  <si>
    <t>Opravy odpadního potrubí plastového vsazení odbočky do potrubí DN 110</t>
  </si>
  <si>
    <t>72117190R</t>
  </si>
  <si>
    <t>Demontáž objímek</t>
  </si>
  <si>
    <t>900974328</t>
  </si>
  <si>
    <t>721171913</t>
  </si>
  <si>
    <t>Potrubí z PP propojení potrubí DN 50</t>
  </si>
  <si>
    <t>2051271774</t>
  </si>
  <si>
    <t>Opravy odpadního potrubí plastového propojení dosavadního potrubí DN 50</t>
  </si>
  <si>
    <t>72117201R</t>
  </si>
  <si>
    <t>Příprava montážního otvoru pro možnost napojení sifonu v nové poloze</t>
  </si>
  <si>
    <t>1967735202</t>
  </si>
  <si>
    <t>721174042.OSM</t>
  </si>
  <si>
    <t>Potrubí kanalizační připojovací Osma HT-Systém DN 40</t>
  </si>
  <si>
    <t>700042470</t>
  </si>
  <si>
    <t>4+13</t>
  </si>
  <si>
    <t>721174043.OSM</t>
  </si>
  <si>
    <t>Potrubí kanalizační připojovací Osma HT-Systém DN 50</t>
  </si>
  <si>
    <t>-1510033084</t>
  </si>
  <si>
    <t>721174045.OSM</t>
  </si>
  <si>
    <t>Potrubí kanalizační připojovací Osma HT-Systém DN 110</t>
  </si>
  <si>
    <t>173895106</t>
  </si>
  <si>
    <t>721194104</t>
  </si>
  <si>
    <t>Vyvedení a upevnění odpadních výpustek DN 40</t>
  </si>
  <si>
    <t>735717467</t>
  </si>
  <si>
    <t>Vyměření přípojek na potrubí vyvedení a upevnění odpadních výpustek DN 40</t>
  </si>
  <si>
    <t>"DN 32"4</t>
  </si>
  <si>
    <t>"DN 40"8</t>
  </si>
  <si>
    <t>721194105</t>
  </si>
  <si>
    <t>Vyvedení a upevnění odpadních výpustek DN 50</t>
  </si>
  <si>
    <t>1467696110</t>
  </si>
  <si>
    <t>Vyměření přípojek na potrubí vyvedení a upevnění odpadních výpustek DN 50</t>
  </si>
  <si>
    <t>721194109</t>
  </si>
  <si>
    <t>Vyvedení a upevnění odpadních výpustek DN 100</t>
  </si>
  <si>
    <t>941322219</t>
  </si>
  <si>
    <t>Vyměření přípojek na potrubí vyvedení a upevnění odpadních výpustek DN 100</t>
  </si>
  <si>
    <t>72121900R</t>
  </si>
  <si>
    <t>Montáž odtokových sprchových žlabů délky do 1000mm dle spárořezu dlažby</t>
  </si>
  <si>
    <t>-1080110744</t>
  </si>
  <si>
    <t>72121211R</t>
  </si>
  <si>
    <t>sprch žlab podl s okrajem pro perf rošt, celk stav výška 110 mm, délka 800mm, mont do plochy, 4x výškově stavitelné nožičky s pryž.vložk, 2x doraz profily pro dlažbu, 2x svěrný rámeček pro usaz lišty k dlažbě, kloub odtok DN50 Qn=0,8l/s, výška vodního uzá</t>
  </si>
  <si>
    <t>soubor</t>
  </si>
  <si>
    <t>-1764029275</t>
  </si>
  <si>
    <t xml:space="preserve">sprch žlab podl s okrajem pro perf rošt, celk stav výška 110 mm, délka 800mm, mont do plochy, 4x výškově stavitelné nožičky s pryž.vložk, 2x doraz profily pro dlažbu, 2x svěrný rámeček pro usaz lišty k dlažbě, kloub odtok DN50 Qn=0,8l/s, výška vodního uzávěru 50mm ČSN EN 1253, </t>
  </si>
  <si>
    <t>72121219R</t>
  </si>
  <si>
    <t>Krycí rošt z nerezové oceli ke sprchovému žlabu délky 800mm nerez mat</t>
  </si>
  <si>
    <t>-943388794</t>
  </si>
  <si>
    <t>72122651R</t>
  </si>
  <si>
    <t>podomítková vodní zápachová uzávěra pračková DN40 s integrovaným přivzdušňovacím ventilem dle DIN 19541, Qn=0,38 l/s, připojení 1“, výška vodního uzávěru 50mm, s krytem z korozivzdorné oceli, s čístícím otvorem a zpětnou armaturou )kuličkou)</t>
  </si>
  <si>
    <t>-1189131937</t>
  </si>
  <si>
    <t>72129012R</t>
  </si>
  <si>
    <t>Zkouška těsnosti kanalizace kouřem do DN 300</t>
  </si>
  <si>
    <t>-1313120706</t>
  </si>
  <si>
    <t>72129013R</t>
  </si>
  <si>
    <t>Dodávka média-koure</t>
  </si>
  <si>
    <t>-1736169451</t>
  </si>
  <si>
    <t>998721203</t>
  </si>
  <si>
    <t>Přesun hmot procentní pro vnitřní kanalizace v objektech v do 24 m</t>
  </si>
  <si>
    <t>1079082231</t>
  </si>
  <si>
    <t>Přesun hmot pro vnitřní kanalizace stanovený procentní sazbou (%) z ceny vodorovná dopravní vzdálenost do 50 m v objektech výšky přes 12 do 24 m</t>
  </si>
  <si>
    <t>722</t>
  </si>
  <si>
    <t>Zdravotechnika - vnitřní vodovod</t>
  </si>
  <si>
    <t>722130801</t>
  </si>
  <si>
    <t>Demontáž potrubí ocelové pozinkované závitové do DN 25</t>
  </si>
  <si>
    <t>-1602604168</t>
  </si>
  <si>
    <t>Demontáž potrubí z ocelových trubek pozinkovaných závitových do DN 25</t>
  </si>
  <si>
    <t>722130901</t>
  </si>
  <si>
    <t>Potrubí pozinkované závitové zazátkování vývodu</t>
  </si>
  <si>
    <t>-830923792</t>
  </si>
  <si>
    <t>Opravy vodovodního potrubí z ocelových trubek pozinkovaných závitových zazátkování vývodu</t>
  </si>
  <si>
    <t>722170801</t>
  </si>
  <si>
    <t>Demontáž rozvodů vody z plastů do D 25</t>
  </si>
  <si>
    <t>-1278748718</t>
  </si>
  <si>
    <t>Demontáž rozvodů vody z plastů do Ø 25 mm</t>
  </si>
  <si>
    <t>722170942</t>
  </si>
  <si>
    <t>Oprava potrubí PE spojka Gebo BI nátrubkové G 1/2</t>
  </si>
  <si>
    <t>32579106</t>
  </si>
  <si>
    <t>Oprava vodovodního potrubí z plastových trub spojky pro trubky nátrubkové G 1/2</t>
  </si>
  <si>
    <t>722171913</t>
  </si>
  <si>
    <t>Potrubí plastové odříznutí trubky D do 25 mm</t>
  </si>
  <si>
    <t>180374189</t>
  </si>
  <si>
    <t>Odříznutí trubky nebo tvarovky u rozvodů vody z plastů D přes 20 do 25 mm</t>
  </si>
  <si>
    <t>722171933</t>
  </si>
  <si>
    <t>Potrubí plastové výměna trub nebo tvarovek D do 25 mm</t>
  </si>
  <si>
    <t>-1996944309</t>
  </si>
  <si>
    <t>Výměna trubky, tvarovky, vsazení odbočky na rozvodech vody z plastů D přes 20 do 25 mm</t>
  </si>
  <si>
    <t>722173913</t>
  </si>
  <si>
    <t>Potrubí plastové spoje svar polyfuze D do 25 mm</t>
  </si>
  <si>
    <t>-499972876</t>
  </si>
  <si>
    <t>Spoje rozvodů vody z plastů svary polyfuzí D přes 20 do 25 mm</t>
  </si>
  <si>
    <t>72217400R</t>
  </si>
  <si>
    <t xml:space="preserve">Vodovod potr PP RCT trubky,tvarovky, tlak řada S4&gt; PN20 celoplast provedení, spojov svařováním bez povrch úpravy potrubí, dle EN ISO 15874, tvarová odolnost v rozsahu 0-90°C, délková tepelná roztažnost: a=0,12mm/m °C, dodávka+ montáž +uchycení objímkami  </t>
  </si>
  <si>
    <t>1137492654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</si>
  <si>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+uchycení objímkami DN15=20/2,3</t>
  </si>
  <si>
    <t>72217401R</t>
  </si>
  <si>
    <t>-1545754055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</si>
  <si>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+uchycení objímkami DN 15=20/2,3 DN 20=25/2,8</t>
  </si>
  <si>
    <t>72217410R</t>
  </si>
  <si>
    <t>příprava montážního otvoru pro možnost napojení rohových ventilů a baterií v nové poloze</t>
  </si>
  <si>
    <t>1807878182</t>
  </si>
  <si>
    <t>72218001R</t>
  </si>
  <si>
    <t>ochr potr tepelně izolač trubicemi z pěněného PE dle ČSN ISO 9001 přilepenými v příčných i podélných spojích, součinitel difúzního odporu vodní páry&gt;4600, hodnota tepelné vodivosti lambda 0°C≤0,003W/(m.K)  tl.izolace  30,0 mm  DN15   zabudované potrubí</t>
  </si>
  <si>
    <t>44742403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</si>
  <si>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</si>
  <si>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72218002R</t>
  </si>
  <si>
    <t>ochr potr tepelně izolač trubicemi z pěněného PE dle ČSN ISO 9001 přilepenými v příčných i podélných spojích, součinitel difúzního odporu vodní páry&gt;4600, hodnota tepelné vodivosti lambda 0°C≤0,003W/(m.K)  tl.izolace  30,0 mm  DN20   zabudované potrubí</t>
  </si>
  <si>
    <t>-686122861</t>
  </si>
  <si>
    <t>72218003R</t>
  </si>
  <si>
    <t>ochr potr tepelně izolač trubicemi z pěněného PE dle ČSN ISO 9001 přilepenými v příčných i podélných spojích, součinitel difúzního odporu vodní páry&gt;4600, hodnota tepelné vodivosti lambda 0°C≤0,003W/(m.K)  tl.izolace  30,0 mm  DN25   zabudované potrubí</t>
  </si>
  <si>
    <t>-680874876</t>
  </si>
  <si>
    <t>722181812</t>
  </si>
  <si>
    <t>Demontáž plstěných pásů z trub do D 50</t>
  </si>
  <si>
    <t>-205374634</t>
  </si>
  <si>
    <t>Demontáž plstěných pásů z trub do Ø 50</t>
  </si>
  <si>
    <t>72218210R</t>
  </si>
  <si>
    <t>demontáž objímek</t>
  </si>
  <si>
    <t>160474557</t>
  </si>
  <si>
    <t>722190401</t>
  </si>
  <si>
    <t>Vyvedení a upevnění výpustku do DN 25</t>
  </si>
  <si>
    <t>-694440841</t>
  </si>
  <si>
    <t>Zřízení přípojek na potrubí vyvedení a upevnění výpustek do DN 25</t>
  </si>
  <si>
    <t>722190901</t>
  </si>
  <si>
    <t>Uzavření nebo otevření vodovodního potrubí při opravách</t>
  </si>
  <si>
    <t>2032083493</t>
  </si>
  <si>
    <t>Opravy ostatní uzavření nebo otevření vodovodního potrubí při opravách včetně vypuštění a napuštění</t>
  </si>
  <si>
    <t>72222021R</t>
  </si>
  <si>
    <t>pračkový ventil DN15 s integrovanou zpětnou klapkou, s filtrem a růžicí, pochromovaná mosaz, 1/2“x3/4“, PN10</t>
  </si>
  <si>
    <t>1358747049</t>
  </si>
  <si>
    <t>722220861</t>
  </si>
  <si>
    <t>Demontáž armatur závitových se dvěma závity G do 3/4</t>
  </si>
  <si>
    <t>650748367</t>
  </si>
  <si>
    <t>Demontáž armatur závitových se dvěma závity do G 3/4</t>
  </si>
  <si>
    <t>722232012</t>
  </si>
  <si>
    <t>Kohout kulový podomítkový G 3/4 PN 16 do 120°C vnitřní závit</t>
  </si>
  <si>
    <t>-835010645</t>
  </si>
  <si>
    <t>Armatury se dvěma závity kulové kohouty PN 16 do 120°C podomítkové vnitřní závit G 3/4</t>
  </si>
  <si>
    <t>72224001R</t>
  </si>
  <si>
    <t>nástěnky a šroubení</t>
  </si>
  <si>
    <t>20009031</t>
  </si>
  <si>
    <t>722290226</t>
  </si>
  <si>
    <t>Zkouška těsnosti vodovodního potrubí závitového do DN 50</t>
  </si>
  <si>
    <t>794359005</t>
  </si>
  <si>
    <t>Zkoušky, proplach a desinfekce vodovodního potrubí zkoušky těsnosti vodovodního potrubí závitového do DN 50</t>
  </si>
  <si>
    <t>722290234</t>
  </si>
  <si>
    <t>Proplach a dezinfekce vodovodního potrubí do DN 80</t>
  </si>
  <si>
    <t>553643468</t>
  </si>
  <si>
    <t>Zkoušky, proplach a desinfekce vodovodního potrubí proplach a desinfekce vodovodního potrubí do DN 80</t>
  </si>
  <si>
    <t>998722203</t>
  </si>
  <si>
    <t>Přesun hmot procentní pro vnitřní vodovod v objektech v do 24 m</t>
  </si>
  <si>
    <t>58823523</t>
  </si>
  <si>
    <t>Přesun hmot pro vnitřní vodovod stanovený procentní sazbou (%) z ceny vodorovná dopravní vzdálenost do 50 m v objektech výšky přes 12 do 24 m</t>
  </si>
  <si>
    <t>725</t>
  </si>
  <si>
    <t>Zdravotechnika - zařizovací předměty</t>
  </si>
  <si>
    <t>72511081R</t>
  </si>
  <si>
    <t>Demontáž klozetu Kombi, odsávací včetně rohového ventilu a připoj hadičky</t>
  </si>
  <si>
    <t>-1064886040</t>
  </si>
  <si>
    <t>72511082R</t>
  </si>
  <si>
    <t>demontáž klozetů, splachovacích s nádrží, včetně rohového ventilu a připoj hadičky</t>
  </si>
  <si>
    <t>-537568021</t>
  </si>
  <si>
    <t>725112022</t>
  </si>
  <si>
    <t>Klozet keramický závěsný na nosné stěny s hlubokým splachováním odpad vodorovný</t>
  </si>
  <si>
    <t>-299479015</t>
  </si>
  <si>
    <t>Zařízení záchodů klozety keramické závěsné na nosné stěny s hlubokým splachováním odpad vodorovný</t>
  </si>
  <si>
    <t>725210821</t>
  </si>
  <si>
    <t>Demontáž umyvadel bez výtokových armatur</t>
  </si>
  <si>
    <t>-830305317</t>
  </si>
  <si>
    <t>Demontáž umyvadel bez výtokových armatur umyvadel</t>
  </si>
  <si>
    <t>725211602</t>
  </si>
  <si>
    <t>Umyvadlo keramické bílé šířky 550 mm bez krytu na sifon připevněné na stěnu šrouby</t>
  </si>
  <si>
    <t>-1395670680</t>
  </si>
  <si>
    <t>Umyvadla keramická bílá bez výtokových armatur připevněná na stěnu šrouby bez sloupu nebo krytu na sifon 550 mm</t>
  </si>
  <si>
    <t>72521160R</t>
  </si>
  <si>
    <t>Umyvadlo keram dvojité bez krytu sifonu,1300x485x165, 2xstředový otvor pro stojánk baterii</t>
  </si>
  <si>
    <t>1271853389</t>
  </si>
  <si>
    <t>725220842</t>
  </si>
  <si>
    <t>Demontáž van ocelových volně stojících</t>
  </si>
  <si>
    <t>1042599204</t>
  </si>
  <si>
    <t>72524081R</t>
  </si>
  <si>
    <t>odmontování pračky, myčky, sušičky</t>
  </si>
  <si>
    <t>1482903458</t>
  </si>
  <si>
    <t>725291511</t>
  </si>
  <si>
    <t>Doplňky zařízení koupelen a záchodů plastové dávkovač tekutého mýdla na 350 ml</t>
  </si>
  <si>
    <t>971515012</t>
  </si>
  <si>
    <t>725291621</t>
  </si>
  <si>
    <t>Doplňky zařízení koupelen a záchodů nerezové zásobník toaletních papírů</t>
  </si>
  <si>
    <t>1331088180</t>
  </si>
  <si>
    <t>Doplňky zařízení koupelen a záchodů nerezové zásobník toaletních papírů d=300 mm</t>
  </si>
  <si>
    <t>72529162R</t>
  </si>
  <si>
    <t>Doplňky zařízení koupelen a záchodů nerez háčky</t>
  </si>
  <si>
    <t>-45848029</t>
  </si>
  <si>
    <t>72529163R</t>
  </si>
  <si>
    <t>Doplňky zařízení koupelen a záchodů nerez odpadkový koš s poklicí na WC</t>
  </si>
  <si>
    <t>-841251726</t>
  </si>
  <si>
    <t>725291641</t>
  </si>
  <si>
    <t>Doplňky zařízení koupelen a záchodů nerezové madlo sprchové 750 x 450 mm</t>
  </si>
  <si>
    <t>-1015766901</t>
  </si>
  <si>
    <t>72529164R</t>
  </si>
  <si>
    <t>Doplňky zařízení koupelen a záchodů nerez WC štětka</t>
  </si>
  <si>
    <t>-1322485536</t>
  </si>
  <si>
    <t>725319111</t>
  </si>
  <si>
    <t>Montáž dřezu ostatních typů</t>
  </si>
  <si>
    <t>208679930</t>
  </si>
  <si>
    <t>Dřezy bez výtokových armatur montáž dřezů ostatních typů</t>
  </si>
  <si>
    <t>72531001R</t>
  </si>
  <si>
    <t>dřez nerez  900/600 s odkládací plochou na pravé straně</t>
  </si>
  <si>
    <t>1083393935</t>
  </si>
  <si>
    <t>725320822</t>
  </si>
  <si>
    <t>Demontáž dřez dvojitý vestavěný v kuchyňských sestavách bez výtokových armatur</t>
  </si>
  <si>
    <t>642129031</t>
  </si>
  <si>
    <t>Demontáž dřezů dvojitých bez výtokových armatur vestavěných v kuchyňských sestavách</t>
  </si>
  <si>
    <t>72532082R</t>
  </si>
  <si>
    <t>Demontáž umyvadlových konzol</t>
  </si>
  <si>
    <t>pár</t>
  </si>
  <si>
    <t>1709191439</t>
  </si>
  <si>
    <t>72532083R</t>
  </si>
  <si>
    <t>Demontáž kovových nosných tyčí, táhel</t>
  </si>
  <si>
    <t>1155548358</t>
  </si>
  <si>
    <t>72581311R</t>
  </si>
  <si>
    <t xml:space="preserve">rohový ventil G1/2 -G3/8 s integr zpětnou klapkou + flexi tlaková hadička </t>
  </si>
  <si>
    <t>998463051</t>
  </si>
  <si>
    <t>725820801</t>
  </si>
  <si>
    <t>Demontáž baterie nástěnné do G 3 / 4</t>
  </si>
  <si>
    <t>1814238179</t>
  </si>
  <si>
    <t>Demontáž baterií nástěnných do G 3/4</t>
  </si>
  <si>
    <t>72582080R</t>
  </si>
  <si>
    <t>Demontáž baterií vanových a sprchových do G ¾</t>
  </si>
  <si>
    <t>-1483298017</t>
  </si>
  <si>
    <t>725850800</t>
  </si>
  <si>
    <t>Demontáž ventilů odpadních</t>
  </si>
  <si>
    <t>-2092995693</t>
  </si>
  <si>
    <t>Demontáž odpadních ventilů všech připojovacích dimenzí</t>
  </si>
  <si>
    <t>725851315</t>
  </si>
  <si>
    <t>Ventil odpadní dřezový s přepadem G 6/4</t>
  </si>
  <si>
    <t>1792885713</t>
  </si>
  <si>
    <t>Ventily odpadní pro zařizovací předměty dřezové s přepadem G 6/4</t>
  </si>
  <si>
    <t>72585132R</t>
  </si>
  <si>
    <t>Ventil odpadní umyvadlový s přepadem G 5/4</t>
  </si>
  <si>
    <t>-908632155</t>
  </si>
  <si>
    <t>72585201R</t>
  </si>
  <si>
    <t>umyvadlový sifon DN40 typu U z PP bez tlakové přípojky s přepadem a přepadovou trubkou</t>
  </si>
  <si>
    <t>-1220585073</t>
  </si>
  <si>
    <t>72585202R</t>
  </si>
  <si>
    <t>umyvadlový sifon DN40 typu U bez tlak přípojky chromový s přepadem a přepadovou trubkou</t>
  </si>
  <si>
    <t>700492996</t>
  </si>
  <si>
    <t>72585203R</t>
  </si>
  <si>
    <t>keramický kryt sifonu pro umyvadla 550x485x165, upevňovavcí šrouby Inox</t>
  </si>
  <si>
    <t>1121202993</t>
  </si>
  <si>
    <t>72585204R</t>
  </si>
  <si>
    <t>keramický kryt sifonu pro umyvadlo 1300x485x165, upevňovavcí šrouby Inox</t>
  </si>
  <si>
    <t>126000696</t>
  </si>
  <si>
    <t>72585205R</t>
  </si>
  <si>
    <t>baterie umyvadlová stojánková páková chromová jednootvorová s výpustí</t>
  </si>
  <si>
    <t>-1762529734</t>
  </si>
  <si>
    <t>72585206R</t>
  </si>
  <si>
    <t>příplatek na montáž umyvadlové baterie na průtokový ohřívač</t>
  </si>
  <si>
    <t>2016373301</t>
  </si>
  <si>
    <t>72585207R</t>
  </si>
  <si>
    <t xml:space="preserve">T-kus 3/8" s flexi tlakovou hadicí délky 50cm se šroubením  3/8" </t>
  </si>
  <si>
    <t>-1012086011</t>
  </si>
  <si>
    <t>72585208R</t>
  </si>
  <si>
    <t xml:space="preserve">flexi tlaková hadicí délky 50cm se šroubením  3/8" </t>
  </si>
  <si>
    <t>-234272616</t>
  </si>
  <si>
    <t>72585209R</t>
  </si>
  <si>
    <t>malý tlakový průtokový ohřívač vody 6,5kW/230V,2x16A (rozměry13,5x18,6x8,7) s hydraul spínáním ohřevu,tlaková instal, bezpečn pojistka,použití pro umyvadla, s perlátorem, el.krytí IP25, pro podúrovňovou inst.pro pevné připojenívč montáže</t>
  </si>
  <si>
    <t>-1906550274</t>
  </si>
  <si>
    <t>72585210R</t>
  </si>
  <si>
    <t>připojovací práce na vnitřní el.síť</t>
  </si>
  <si>
    <t>798008880</t>
  </si>
  <si>
    <t>72585211R</t>
  </si>
  <si>
    <t>sprchová nástěnná termostatická baterie DN15, vodící tyč, horní sprcha kruhová průtok max 12,0l/min, ruční sprcha+hladká hadice délky 1600mm</t>
  </si>
  <si>
    <t>1810750951</t>
  </si>
  <si>
    <t>72585212R</t>
  </si>
  <si>
    <t>sprchová zástěna šířky 1250mm do niky, výška 1950mm, dveře jednokřídlé šířky 600mm, bezpečn sklo čiré, 2x nastavovací profil</t>
  </si>
  <si>
    <t>-1075341644</t>
  </si>
  <si>
    <t>72585213R</t>
  </si>
  <si>
    <t>sprchová zástěna šířky 1200mm do niky, výška 1950mm, dveře jednokřídlé šířky 600mm, bezpečn sklo čiré, 2x nastavovací profil</t>
  </si>
  <si>
    <t>-1850337666</t>
  </si>
  <si>
    <t>7258521R</t>
  </si>
  <si>
    <t>příplatek za atypické provedení sprch zástěny vlivem sníženého stropu</t>
  </si>
  <si>
    <t>890222720</t>
  </si>
  <si>
    <t>725860811</t>
  </si>
  <si>
    <t>Demontáž uzávěrů zápachu jednoduchých</t>
  </si>
  <si>
    <t>1175499087</t>
  </si>
  <si>
    <t>Demontáž zápachových uzávěrek pro zařizovací předměty jednoduchých</t>
  </si>
  <si>
    <t>72586210R</t>
  </si>
  <si>
    <t>dřezový sifon lahvový DN50 z PP, teplotní odolnost do 95°C</t>
  </si>
  <si>
    <t>-1011913418</t>
  </si>
  <si>
    <t>72586220R</t>
  </si>
  <si>
    <t>dřezová stojánková baterie DN15 páková s otáčivým ústím s vytahovací sprškou</t>
  </si>
  <si>
    <t>sb</t>
  </si>
  <si>
    <t>-1043338804</t>
  </si>
  <si>
    <t>72586221R</t>
  </si>
  <si>
    <t>přípl na mont nových zařizovacích předmětů do stávající upravované polohy – úprava vývodů</t>
  </si>
  <si>
    <t>ks</t>
  </si>
  <si>
    <t>-2094800249</t>
  </si>
  <si>
    <t>72586222R</t>
  </si>
  <si>
    <t>Dvířka 30/30 nerez</t>
  </si>
  <si>
    <t>-1180613795</t>
  </si>
  <si>
    <t>72586223R</t>
  </si>
  <si>
    <t>keramická odkládací deska šířka 550mm u umyvadel</t>
  </si>
  <si>
    <t>433883616</t>
  </si>
  <si>
    <t>998725203</t>
  </si>
  <si>
    <t>Přesun hmot procentní pro zařizovací předměty v objektech v do 24 m</t>
  </si>
  <si>
    <t>-2142754093</t>
  </si>
  <si>
    <t>Přesun hmot pro zařizovací předměty stanovený procentní sazbou (%) z ceny vodorovná dopravní vzdálenost do 50 m v objektech výšky přes 12 do 24 m</t>
  </si>
  <si>
    <t>726</t>
  </si>
  <si>
    <t>Zdravotechnika - předstěnové instalace</t>
  </si>
  <si>
    <t>726131041.GBT</t>
  </si>
  <si>
    <t>Instalační předstěna Geberit Duofix pro klozet závěsný v 1120 mm s ovládáním zepředu do lehkých stěn s kovovou kcí</t>
  </si>
  <si>
    <t>1308238723</t>
  </si>
  <si>
    <t>726191001</t>
  </si>
  <si>
    <t>Zvukoizolační souprava pro klozet a bidet</t>
  </si>
  <si>
    <t>348059024</t>
  </si>
  <si>
    <t>Ostatní příslušenství instalačních systémů zvukoizolační souprava pro WC a bidet</t>
  </si>
  <si>
    <t>726191002</t>
  </si>
  <si>
    <t>Souprava pro předstěnovou montáž</t>
  </si>
  <si>
    <t>1110895800</t>
  </si>
  <si>
    <t>Ostatní příslušenství instalačních systémů souprava pro předstěnovou montáž</t>
  </si>
  <si>
    <t>998726213</t>
  </si>
  <si>
    <t>Přesun hmot procentní pro instalační prefabrikáty v objektech v do 24 m</t>
  </si>
  <si>
    <t>2109968319</t>
  </si>
  <si>
    <t>Přesun hmot pro instalační prefabrikáty stanovený procentní sazbou (%) z ceny vodorovná dopravní vzdálenost do 50 m v objektech výšky přes 12 do 24 m</t>
  </si>
  <si>
    <t>76799001R</t>
  </si>
  <si>
    <t>objímky na potrubí DN15 – 25 s pryž výstelkou, upevň.matice,stopka, vč montáže</t>
  </si>
  <si>
    <t>326435218</t>
  </si>
  <si>
    <t>76799002R</t>
  </si>
  <si>
    <t>objímky na potrubí DN40 – DN50 s pryž výstelkou, upevň.matice,stopka, vč montáže</t>
  </si>
  <si>
    <t>1688321544</t>
  </si>
  <si>
    <t>76799003R</t>
  </si>
  <si>
    <t xml:space="preserve">objímky na potrubí DN100 s pryž výstelkou, upevň.matice,stopka, vč montáže </t>
  </si>
  <si>
    <t>-1096366921</t>
  </si>
  <si>
    <t>-81411504</t>
  </si>
  <si>
    <t>HZS</t>
  </si>
  <si>
    <t>Hodinové zúčtovací sazby</t>
  </si>
  <si>
    <t>HZS130R</t>
  </si>
  <si>
    <t>pomocné stavební práce, drážkování, kotvení, začištění, plentování</t>
  </si>
  <si>
    <t>512</t>
  </si>
  <si>
    <t>2145659150</t>
  </si>
  <si>
    <t>03 - Elektroinstalace</t>
  </si>
  <si>
    <t xml:space="preserve">    741 - Elektroinstalace - silnoproud</t>
  </si>
  <si>
    <t xml:space="preserve">    741-01 - Elektroinstalace-silnoproud materiál</t>
  </si>
  <si>
    <t xml:space="preserve">    741-02 - Elektroinstalace-silnoproud ostatní</t>
  </si>
  <si>
    <t>741</t>
  </si>
  <si>
    <t>Elektroinstalace - silnoproud</t>
  </si>
  <si>
    <t>0001</t>
  </si>
  <si>
    <t>Rozvodnice na povrch IP43/168 modulů, Plechová, Plechová plná dvířka, RAL 9016 bílá</t>
  </si>
  <si>
    <t>1083908955</t>
  </si>
  <si>
    <t>0002</t>
  </si>
  <si>
    <t>3 pólový odpínač; In: 63A; pro 440V AC; dle IEC/EN 60947-3</t>
  </si>
  <si>
    <t>1048616938</t>
  </si>
  <si>
    <t>0003</t>
  </si>
  <si>
    <t>Svodič bleskových proudů a přepětí, Typ SPD: T1,T2</t>
  </si>
  <si>
    <t>970897657</t>
  </si>
  <si>
    <t>0004</t>
  </si>
  <si>
    <t>Pomocné relé 3x16A přepínací, AC 230V</t>
  </si>
  <si>
    <t>1273912784</t>
  </si>
  <si>
    <t>0005</t>
  </si>
  <si>
    <t>3 fázový jistič, jmenovitý proud In: 16 A, vypínací charakteristika: B, vypínací schopnost Icn: 10 Ka</t>
  </si>
  <si>
    <t>-909267639</t>
  </si>
  <si>
    <t>0006</t>
  </si>
  <si>
    <t>3 fázový jistič, jmenovitý proud In: 25 A, vypínací charakteristika: B, vypínací schopnost Icn: 10 kA</t>
  </si>
  <si>
    <t>-389344325</t>
  </si>
  <si>
    <t>0007</t>
  </si>
  <si>
    <t>3 fázový jistič, jmenovitý proud In: 20 A, vypínací charakteristika: B, vypínací schopnost Icn: 10 kA</t>
  </si>
  <si>
    <t>684735357</t>
  </si>
  <si>
    <t>0008</t>
  </si>
  <si>
    <t>1 fázový jistič, jmenovitý proud In: 16 A, vypínací charakteristika: B, vypínací schopnost Icn: 10 kA</t>
  </si>
  <si>
    <t>-613739750</t>
  </si>
  <si>
    <t>0009</t>
  </si>
  <si>
    <t>1 fázový jistič, jmenovitý proud In: 10 A, vypínací charakteristika: B, vypínací schopnost Icn: 10 kA</t>
  </si>
  <si>
    <t>-562025603</t>
  </si>
  <si>
    <t>0010</t>
  </si>
  <si>
    <t>1 fázový jistič, jmenovitý proud In: 6 A, vypínací charakteristika: B, vypínací schopnost Icn: 10 kA</t>
  </si>
  <si>
    <t>-579558999</t>
  </si>
  <si>
    <t>0011</t>
  </si>
  <si>
    <t>Stykače instalační Ie=25A(AC-1/AC-7a), Ie=9A(AC-3/AC-7b), 4 ZAP kontakty, 230 ... 240V AC/DC</t>
  </si>
  <si>
    <t>1183078629</t>
  </si>
  <si>
    <t>0012</t>
  </si>
  <si>
    <t>Impulzní relé 16A, 1NO, Cívka 230VAC/110VDC</t>
  </si>
  <si>
    <t>-894537826</t>
  </si>
  <si>
    <t>0013</t>
  </si>
  <si>
    <t>Proudový chránič; čtyřpólový; jmenovitý proud: 40 A; citlivost: 30 mA; Typ: AC – pro střídavý reziduální proud</t>
  </si>
  <si>
    <t>-1874031028</t>
  </si>
  <si>
    <t>0014</t>
  </si>
  <si>
    <t>svorkovnice řadová do 2,5 mm2</t>
  </si>
  <si>
    <t>-1135523602</t>
  </si>
  <si>
    <t>0101</t>
  </si>
  <si>
    <t>Rozvodnice nástěná, 18 Modulů, plastová plná dvířka, krytí IP65, včetně svorek N+PE</t>
  </si>
  <si>
    <t>-1806948359</t>
  </si>
  <si>
    <t>0102</t>
  </si>
  <si>
    <t>3 pólový odpínač; In: 32A; pro 440V AC; dle IEC/EN 60947-3</t>
  </si>
  <si>
    <t>-2121474692</t>
  </si>
  <si>
    <t>0103</t>
  </si>
  <si>
    <t>-1044394383</t>
  </si>
  <si>
    <t>0104</t>
  </si>
  <si>
    <t>-1928611394</t>
  </si>
  <si>
    <t>0105</t>
  </si>
  <si>
    <t>374496947</t>
  </si>
  <si>
    <t>0106</t>
  </si>
  <si>
    <t>1003964225</t>
  </si>
  <si>
    <t>0201</t>
  </si>
  <si>
    <t>Oceloplechová rozvodnice s požární odolností EI30S-DP1 pod omítku 3.řady, 72 modulů</t>
  </si>
  <si>
    <t>81800273</t>
  </si>
  <si>
    <t>0202</t>
  </si>
  <si>
    <t>828914351</t>
  </si>
  <si>
    <t>0203</t>
  </si>
  <si>
    <t>Svodič přepětí,jmenovitý výbojový proud In: 20 kA zkratová odolnost při max. předjištění: 35 kArms</t>
  </si>
  <si>
    <t>633565465</t>
  </si>
  <si>
    <t>0204</t>
  </si>
  <si>
    <t>-653413060</t>
  </si>
  <si>
    <t>0205</t>
  </si>
  <si>
    <t>-1384955931</t>
  </si>
  <si>
    <t>0206</t>
  </si>
  <si>
    <t>1139037786</t>
  </si>
  <si>
    <t>0207</t>
  </si>
  <si>
    <t>-1191941398</t>
  </si>
  <si>
    <t>0208</t>
  </si>
  <si>
    <t>Proudový chránič; dvojpólový; jmenovitý proud: 25 A; citlivost: 30 mA; Typ: AC – pro střídavý reziduální proud</t>
  </si>
  <si>
    <t>214781223</t>
  </si>
  <si>
    <t>0301</t>
  </si>
  <si>
    <t>1204735209</t>
  </si>
  <si>
    <t>0302</t>
  </si>
  <si>
    <t>1447402078</t>
  </si>
  <si>
    <t>0303</t>
  </si>
  <si>
    <t>-430653658</t>
  </si>
  <si>
    <t>0304</t>
  </si>
  <si>
    <t>-1753773481</t>
  </si>
  <si>
    <t>0305</t>
  </si>
  <si>
    <t>576400275</t>
  </si>
  <si>
    <t>0306</t>
  </si>
  <si>
    <t>162193773</t>
  </si>
  <si>
    <t>0307</t>
  </si>
  <si>
    <t>702616238</t>
  </si>
  <si>
    <t>0308</t>
  </si>
  <si>
    <t>Stykače instalační Ie=20A(AC-1/AC-7a), Ie=9A(AC-3/AC-7b), 2 ZAP kontakty, 230V AC/DC</t>
  </si>
  <si>
    <t>-948336027</t>
  </si>
  <si>
    <t>0309</t>
  </si>
  <si>
    <t>-891787352</t>
  </si>
  <si>
    <t>0310</t>
  </si>
  <si>
    <t>Kombinace jistič/chránič; dvojpólový (1P+N); jmenovitý proud: 10 A; citlivost: 30 mA; charakteristika: B; Typ: AC</t>
  </si>
  <si>
    <t>857498056</t>
  </si>
  <si>
    <t>0311</t>
  </si>
  <si>
    <t>Kombinace jistič/chránič; dvojpólový (1P+N); jmenovitý proud: 16 A; citlivost: 30 mA; charakteristika: B; Typ: AC</t>
  </si>
  <si>
    <t>1254568441</t>
  </si>
  <si>
    <t>0401</t>
  </si>
  <si>
    <t>1015515740</t>
  </si>
  <si>
    <t>0402</t>
  </si>
  <si>
    <t>1607583682</t>
  </si>
  <si>
    <t>0403</t>
  </si>
  <si>
    <t>1497964804</t>
  </si>
  <si>
    <t>0404</t>
  </si>
  <si>
    <t>-1278564619</t>
  </si>
  <si>
    <t>0405</t>
  </si>
  <si>
    <t>1233337097</t>
  </si>
  <si>
    <t>0406</t>
  </si>
  <si>
    <t>996733577</t>
  </si>
  <si>
    <t>0407</t>
  </si>
  <si>
    <t>942387220</t>
  </si>
  <si>
    <t>0408</t>
  </si>
  <si>
    <t>92591861</t>
  </si>
  <si>
    <t>0409</t>
  </si>
  <si>
    <t>194760568</t>
  </si>
  <si>
    <t>0410</t>
  </si>
  <si>
    <t>658672166</t>
  </si>
  <si>
    <t>0411</t>
  </si>
  <si>
    <t>1497900245</t>
  </si>
  <si>
    <t>0501</t>
  </si>
  <si>
    <t>A - LED prachotěsné svítidlo, polyesterové tělo, opálový PC kryt, IK08, 1 x LED, 32W, 4400lm, Ra80, 4000K</t>
  </si>
  <si>
    <t>-660359507</t>
  </si>
  <si>
    <t>0502</t>
  </si>
  <si>
    <t>B - LED prachotěsné svítidlo, polyesterové tělo, opálový PC kryt, IK08, 1 x LED, 20W, 2700lm, Ra80, 4000K</t>
  </si>
  <si>
    <t>-737243431</t>
  </si>
  <si>
    <t>0503</t>
  </si>
  <si>
    <t>C - Závěsné,2x42W,d-40cm, sklo triplex opál mat, 2 x MASTER PL-T/4P GX24q-4 42W/840, 42W, 3200lm, Ra82, 4000K</t>
  </si>
  <si>
    <t>-905222015</t>
  </si>
  <si>
    <t>0504</t>
  </si>
  <si>
    <t>D - Přisazené LED svítidlo, opálový PMMA kryt, průměr 480mm, 1 x LED, 34W, 3600lm, Ra80, 4000K</t>
  </si>
  <si>
    <t>1906436170</t>
  </si>
  <si>
    <t>0505</t>
  </si>
  <si>
    <t>E - Přisazené LED svítidlo, opálový PMMA kryt, průměr 285mm, 1 x LED, 19W, 2000lm, Ra80, 4000K</t>
  </si>
  <si>
    <t>-749512777</t>
  </si>
  <si>
    <t>0506</t>
  </si>
  <si>
    <t>F - Pendant direct/indirect LED fitting - 80% direct / 20% indirect, 1 x LED, 75W, 7400lm, Ra80, 4000K</t>
  </si>
  <si>
    <t>187010380</t>
  </si>
  <si>
    <t>0507</t>
  </si>
  <si>
    <t>G - 2 x LED modul L43C07, 37W, d-590mm, sklo triplex opál mat, 1 x LED, 37W, 5330lm, Ra80, 4000K</t>
  </si>
  <si>
    <t>-1976486493</t>
  </si>
  <si>
    <t>0508</t>
  </si>
  <si>
    <t>H -  2 x LED modul L43C10, 56W, d-590mm, sklo triplex opál mat, 1 x LED, 56W, 7250lm, Ra80, 3000K</t>
  </si>
  <si>
    <t>1867866555</t>
  </si>
  <si>
    <t>H - 2 x LED modul L43C10, 56W, d-590mm, sklo triplex opál mat, 1 x LED, 56W, 7250lm, Ra80, 3000K</t>
  </si>
  <si>
    <t>0509</t>
  </si>
  <si>
    <t>I - Přisazené LED svítidlo, semiopálový kryt, 1 x LED, 21W, 2500lm, Ra80, 4000K</t>
  </si>
  <si>
    <t>816447062</t>
  </si>
  <si>
    <t>0510</t>
  </si>
  <si>
    <t>J - Přisazené LED svítidlo, semiopálový kryt, 1 x LED, 20W, 2500lm, Ra80, 4000K</t>
  </si>
  <si>
    <t>1487807573</t>
  </si>
  <si>
    <t>0511</t>
  </si>
  <si>
    <t>K - Závěsné, 4x42W, d-60cm, sklo triplex opál mat, 4 x MASTER PL-T/4P GX24q-4 42W/840, 42W, 3200lm, Ra82, 4000K</t>
  </si>
  <si>
    <t>63525094</t>
  </si>
  <si>
    <t>0512</t>
  </si>
  <si>
    <t>L - venkovní nástěnné sv. 75W/E27, IP44</t>
  </si>
  <si>
    <t>-1604994601</t>
  </si>
  <si>
    <t>0513</t>
  </si>
  <si>
    <t>NO - nouzové svítidlo s vl.baterií, svítící při výpadku, 1W/1hod, 1W LED 125 lm, IP65</t>
  </si>
  <si>
    <t>-920683931</t>
  </si>
  <si>
    <t>0601</t>
  </si>
  <si>
    <t>Jednopólový spínač pod omítku, řaz.1,10A/250V, IP20, jednorámeček</t>
  </si>
  <si>
    <t>1020289579</t>
  </si>
  <si>
    <t>0602</t>
  </si>
  <si>
    <t>Sériový přepínač pod omítku, řaz.5, 10A/250V, IP20, jednorámeček</t>
  </si>
  <si>
    <t>1678939841</t>
  </si>
  <si>
    <t>0603</t>
  </si>
  <si>
    <t>Střídavý přepínač pod omítku, řaz.6,10A/250V, IP20, jednorámeček</t>
  </si>
  <si>
    <t>-1996830856</t>
  </si>
  <si>
    <t>0604</t>
  </si>
  <si>
    <t>Tlačítkový ovl. Řaz. 1/0So, s orient., 10A/250V, IP20, jednorámeček</t>
  </si>
  <si>
    <t>321365469</t>
  </si>
  <si>
    <t>0605</t>
  </si>
  <si>
    <t>Jednopólový spínač na povrch, řaz.1,10A/250V, IP44</t>
  </si>
  <si>
    <t>1900092336</t>
  </si>
  <si>
    <t>0606</t>
  </si>
  <si>
    <t>Sériový přepínač na povrch, řaz.5, 10A/250V, IP44</t>
  </si>
  <si>
    <t>-1295066559</t>
  </si>
  <si>
    <t>0607</t>
  </si>
  <si>
    <t>Ovládač zapínací IP 44, s čirým průzorem</t>
  </si>
  <si>
    <t>-2088755610</t>
  </si>
  <si>
    <t>0608</t>
  </si>
  <si>
    <t>Spínač zapuštěný, se signalizační doutnavkou, 25A/400V, IP55</t>
  </si>
  <si>
    <t>-1110053335</t>
  </si>
  <si>
    <t>0609</t>
  </si>
  <si>
    <t>Spínač otočný s krytem IP65, 25A/400V</t>
  </si>
  <si>
    <t>-132356113</t>
  </si>
  <si>
    <t>0610</t>
  </si>
  <si>
    <t>Čidlo + detektor přítomnosti , 230V stropní</t>
  </si>
  <si>
    <t>-1112848975</t>
  </si>
  <si>
    <t>0611</t>
  </si>
  <si>
    <t>Pohybové čidlo bílá, IP55, 180st.</t>
  </si>
  <si>
    <t>816699743</t>
  </si>
  <si>
    <t>0612</t>
  </si>
  <si>
    <t>Požární hlásič a detektor kouře</t>
  </si>
  <si>
    <t>-648496496</t>
  </si>
  <si>
    <t>0613</t>
  </si>
  <si>
    <t>Termostat týdenní, programovatelný s podl.sondou</t>
  </si>
  <si>
    <t>1029128083</t>
  </si>
  <si>
    <t>0614</t>
  </si>
  <si>
    <t>Hlavní ochranná přípojnice</t>
  </si>
  <si>
    <t>-1226887744</t>
  </si>
  <si>
    <t>0615</t>
  </si>
  <si>
    <t>Časové relé multifunkční - SMR-T</t>
  </si>
  <si>
    <t>222912662</t>
  </si>
  <si>
    <t>0616</t>
  </si>
  <si>
    <t>Zásuvka dvojnásobná s clonkami a natočenou dutinou, bílá</t>
  </si>
  <si>
    <t>-771315849</t>
  </si>
  <si>
    <t>0617</t>
  </si>
  <si>
    <t>Jednoduchá zásuvka pod omítku, 16A/250V, IP20</t>
  </si>
  <si>
    <t>1029804325</t>
  </si>
  <si>
    <t>0618</t>
  </si>
  <si>
    <t>Jednoduchá zásuvka pod omítku, s přepěťovou ochranou akustickou, 16A/250V, IP20</t>
  </si>
  <si>
    <t>-1991456715</t>
  </si>
  <si>
    <t>0619</t>
  </si>
  <si>
    <t>Rámeček jednonásobný, bílá</t>
  </si>
  <si>
    <t>1323231498</t>
  </si>
  <si>
    <t>0620</t>
  </si>
  <si>
    <t>Rámeček dvojnásobný vodorovný, bílá</t>
  </si>
  <si>
    <t>333967014</t>
  </si>
  <si>
    <t>0621</t>
  </si>
  <si>
    <t>Zásuvka jednonásobná IP 44, s ochranným kolíkem, s víčkem</t>
  </si>
  <si>
    <t>-390735027</t>
  </si>
  <si>
    <t>0622</t>
  </si>
  <si>
    <t>Zásuvka dvojnásobná IP 44, s ochrannými kolíky, s víčky</t>
  </si>
  <si>
    <t>-1456388341</t>
  </si>
  <si>
    <t>0623</t>
  </si>
  <si>
    <t>Zásuvka průmyslová IP 44, nástěnná 16 A, 380-415 V AC Bezroubové svorky (pro vodiče 1-2,5 mm²)</t>
  </si>
  <si>
    <t>332347651</t>
  </si>
  <si>
    <t>0624</t>
  </si>
  <si>
    <t>Zásuvková skříň - 1x16A/5p/400V, 1x16A/230V, 1x24V, prchr. 30mA/25A/4p, TR230/24V 125VA</t>
  </si>
  <si>
    <t>-170621559</t>
  </si>
  <si>
    <t>0625</t>
  </si>
  <si>
    <t>Svorkovnice s krytem pro pohyblivý přívod 5x2,5 mm2</t>
  </si>
  <si>
    <t>-303583362</t>
  </si>
  <si>
    <t>0626</t>
  </si>
  <si>
    <t>Krabicová rozvodka + WAGO svorky, IP54</t>
  </si>
  <si>
    <t>-1190035034</t>
  </si>
  <si>
    <t>0627</t>
  </si>
  <si>
    <t>Krabicová rozvodka + WAGO svorky, IP20</t>
  </si>
  <si>
    <t>-726406077</t>
  </si>
  <si>
    <t>0628</t>
  </si>
  <si>
    <t>Krabice přístrojová</t>
  </si>
  <si>
    <t>539573712</t>
  </si>
  <si>
    <t>0629</t>
  </si>
  <si>
    <t>Komunikační dvojzásuvka RJ45</t>
  </si>
  <si>
    <t>1501103093</t>
  </si>
  <si>
    <t>0630</t>
  </si>
  <si>
    <t>Účastnická zásuvka STA</t>
  </si>
  <si>
    <t>-1200237812</t>
  </si>
  <si>
    <t>0631</t>
  </si>
  <si>
    <t>Napájecí zdroj pro videotelefony</t>
  </si>
  <si>
    <t>-1548758505</t>
  </si>
  <si>
    <t>0632</t>
  </si>
  <si>
    <t>Domácí videotelefon</t>
  </si>
  <si>
    <t>-2095143395</t>
  </si>
  <si>
    <t>0633</t>
  </si>
  <si>
    <t>Centrální hlasová jednotka, klávesnice, displey</t>
  </si>
  <si>
    <t>-727380651</t>
  </si>
  <si>
    <t>0634</t>
  </si>
  <si>
    <t>Bezkontaktní snímač s řídící jednotkou</t>
  </si>
  <si>
    <t>-43973998</t>
  </si>
  <si>
    <t>0635</t>
  </si>
  <si>
    <t>Elektrický zámek</t>
  </si>
  <si>
    <t>1589601939</t>
  </si>
  <si>
    <t>0636</t>
  </si>
  <si>
    <t>Krabice univerzální s víčkem</t>
  </si>
  <si>
    <t>-1418421116</t>
  </si>
  <si>
    <t>0637</t>
  </si>
  <si>
    <t>Krabice KT 250 rozvodná na povrch</t>
  </si>
  <si>
    <t>2061696711</t>
  </si>
  <si>
    <t>0701</t>
  </si>
  <si>
    <t>AYKY-J 4x25 (AYKY 4Bx25) hliníkový kabel</t>
  </si>
  <si>
    <t>1263536390</t>
  </si>
  <si>
    <t>0702</t>
  </si>
  <si>
    <t>CYKY-J 4x25 (CYKY 4Bx25) silový kabel</t>
  </si>
  <si>
    <t>1511273052</t>
  </si>
  <si>
    <t>0703</t>
  </si>
  <si>
    <t>CYKY-J 5x4 (CYKY 5Cx4) silový kabel</t>
  </si>
  <si>
    <t>1068412972</t>
  </si>
  <si>
    <t>0704</t>
  </si>
  <si>
    <t>Kabel CYKY-J 5x2,5</t>
  </si>
  <si>
    <t>-1745443605</t>
  </si>
  <si>
    <t>0705</t>
  </si>
  <si>
    <t>Kabel CYKY-J 3x2,5</t>
  </si>
  <si>
    <t>1738935980</t>
  </si>
  <si>
    <t>0706</t>
  </si>
  <si>
    <t>Kabel CYKY-J 3x1,5</t>
  </si>
  <si>
    <t>-893650972</t>
  </si>
  <si>
    <t>0707</t>
  </si>
  <si>
    <t>Kabel CYKY-O 3x1,5</t>
  </si>
  <si>
    <t>-799757585</t>
  </si>
  <si>
    <t>0708</t>
  </si>
  <si>
    <t>Kabel CYKY-J 5x1,5</t>
  </si>
  <si>
    <t>-2045225157</t>
  </si>
  <si>
    <t>0709</t>
  </si>
  <si>
    <t>1-CXKH-V-J P60 5x1.5 RE (B2s1d0)</t>
  </si>
  <si>
    <t>-1530607005</t>
  </si>
  <si>
    <t>0710</t>
  </si>
  <si>
    <t>1-CXKH-V-J P60 3x1.5 RE (B2s1d0)</t>
  </si>
  <si>
    <t>-893470445</t>
  </si>
  <si>
    <t>0711</t>
  </si>
  <si>
    <t>1-CXKH-V-O P60 3x1.5 RE (B2s1d0)</t>
  </si>
  <si>
    <t>-63074684</t>
  </si>
  <si>
    <t>0712</t>
  </si>
  <si>
    <t>1-CXKH-V-O P60 3x2.5 RE (B2s1d0)</t>
  </si>
  <si>
    <t>1453924703</t>
  </si>
  <si>
    <t>0713</t>
  </si>
  <si>
    <t>H07V-K 16 (CYA 16) ohebný vodič, zeleno-žlutý</t>
  </si>
  <si>
    <t>1496465359</t>
  </si>
  <si>
    <t>0714</t>
  </si>
  <si>
    <t>H07V-K 6 (CYA 6) ohebný vodič, zeleno-žlutý</t>
  </si>
  <si>
    <t>-242452336</t>
  </si>
  <si>
    <t>0715</t>
  </si>
  <si>
    <t>H07V-K 4 (CYA 4) ohebný vodič, zeleno-žlutý</t>
  </si>
  <si>
    <t>2009407176</t>
  </si>
  <si>
    <t>0716</t>
  </si>
  <si>
    <t>Zatažení vodičů do stávajících trubek do 25mm2</t>
  </si>
  <si>
    <t>1373203980</t>
  </si>
  <si>
    <t>0717</t>
  </si>
  <si>
    <t>Zatažení vodičů do stávajících trubek do 2,5mm2</t>
  </si>
  <si>
    <t>365908840</t>
  </si>
  <si>
    <t>0718</t>
  </si>
  <si>
    <t>ukončení vodičů v rozváděči nebo na přístroji do 25 mm2</t>
  </si>
  <si>
    <t>55264912</t>
  </si>
  <si>
    <t>0719</t>
  </si>
  <si>
    <t>ukončení vodičů v rozváděči nebo na přístroji do 16 mm2</t>
  </si>
  <si>
    <t>-1434558683</t>
  </si>
  <si>
    <t>0720</t>
  </si>
  <si>
    <t>ukončení vodičů v rozváděči nebo na přístroji do 4 mm2</t>
  </si>
  <si>
    <t>101690322</t>
  </si>
  <si>
    <t>0721</t>
  </si>
  <si>
    <t>ukončení vodičů v rozváděči nebo na přístroji do 2,5 mm2</t>
  </si>
  <si>
    <t>1033556339</t>
  </si>
  <si>
    <t>0722</t>
  </si>
  <si>
    <t>Kabel vnitřní UTP Cat.5e</t>
  </si>
  <si>
    <t>225188586</t>
  </si>
  <si>
    <t>0723</t>
  </si>
  <si>
    <t>Kabel TV koax 75 Ohm</t>
  </si>
  <si>
    <t>-377057370</t>
  </si>
  <si>
    <t>0724</t>
  </si>
  <si>
    <t>Kabel TV koax 75 Ohm venkovní závěsný</t>
  </si>
  <si>
    <t>-823110466</t>
  </si>
  <si>
    <t>0725</t>
  </si>
  <si>
    <t>F okenní přechodka</t>
  </si>
  <si>
    <t>256671551</t>
  </si>
  <si>
    <t>0726</t>
  </si>
  <si>
    <t>Lišta 40x20 vkládací</t>
  </si>
  <si>
    <t>1358830143</t>
  </si>
  <si>
    <t>0727</t>
  </si>
  <si>
    <t>Lišta 40x40 vkládací</t>
  </si>
  <si>
    <t>-1289615011</t>
  </si>
  <si>
    <t>0728</t>
  </si>
  <si>
    <t>Elektroinstalační kanál 100x40 vč.víka</t>
  </si>
  <si>
    <t>-1183040137</t>
  </si>
  <si>
    <t>0729</t>
  </si>
  <si>
    <t>Trubka ohebná 320N 2325/LPE-1</t>
  </si>
  <si>
    <t>624739026</t>
  </si>
  <si>
    <t>0730</t>
  </si>
  <si>
    <t>Trubka ohebná 320N 2336/LPE-1</t>
  </si>
  <si>
    <t>-1192187814</t>
  </si>
  <si>
    <t>741-01</t>
  </si>
  <si>
    <t>Elektroinstalace-silnoproud materiál</t>
  </si>
  <si>
    <t>0001.1</t>
  </si>
  <si>
    <t>-1595510075</t>
  </si>
  <si>
    <t>0002.1</t>
  </si>
  <si>
    <t>-1372326141</t>
  </si>
  <si>
    <t>0003.1</t>
  </si>
  <si>
    <t>-1613329777</t>
  </si>
  <si>
    <t>0004.1</t>
  </si>
  <si>
    <t>281969315</t>
  </si>
  <si>
    <t>0005.1</t>
  </si>
  <si>
    <t>-1094666376</t>
  </si>
  <si>
    <t>0006.1</t>
  </si>
  <si>
    <t>-107083953</t>
  </si>
  <si>
    <t>0007.1</t>
  </si>
  <si>
    <t>91129478</t>
  </si>
  <si>
    <t>138</t>
  </si>
  <si>
    <t>0008.1</t>
  </si>
  <si>
    <t>194140735</t>
  </si>
  <si>
    <t>139</t>
  </si>
  <si>
    <t>0009.1</t>
  </si>
  <si>
    <t>-466969585</t>
  </si>
  <si>
    <t>140</t>
  </si>
  <si>
    <t>0010.1</t>
  </si>
  <si>
    <t>494760509</t>
  </si>
  <si>
    <t>141</t>
  </si>
  <si>
    <t>0011.1</t>
  </si>
  <si>
    <t>74483854</t>
  </si>
  <si>
    <t>142</t>
  </si>
  <si>
    <t>0012.1</t>
  </si>
  <si>
    <t>-72532736</t>
  </si>
  <si>
    <t>143</t>
  </si>
  <si>
    <t>0013.1</t>
  </si>
  <si>
    <t>-386291938</t>
  </si>
  <si>
    <t>144</t>
  </si>
  <si>
    <t>0014.1</t>
  </si>
  <si>
    <t>-712047319</t>
  </si>
  <si>
    <t>145</t>
  </si>
  <si>
    <t>0101.1</t>
  </si>
  <si>
    <t>-2041828409</t>
  </si>
  <si>
    <t>146</t>
  </si>
  <si>
    <t>0102.1</t>
  </si>
  <si>
    <t>1326674268</t>
  </si>
  <si>
    <t>147</t>
  </si>
  <si>
    <t>0103.1</t>
  </si>
  <si>
    <t>-2002993402</t>
  </si>
  <si>
    <t>148</t>
  </si>
  <si>
    <t>0104.1</t>
  </si>
  <si>
    <t>-1901200178</t>
  </si>
  <si>
    <t>149</t>
  </si>
  <si>
    <t>0105.1</t>
  </si>
  <si>
    <t>1557770425</t>
  </si>
  <si>
    <t>150</t>
  </si>
  <si>
    <t>0106.1</t>
  </si>
  <si>
    <t>1754835895</t>
  </si>
  <si>
    <t>151</t>
  </si>
  <si>
    <t>0201.1</t>
  </si>
  <si>
    <t>-1095990130</t>
  </si>
  <si>
    <t>152</t>
  </si>
  <si>
    <t>0202.1</t>
  </si>
  <si>
    <t>928692285</t>
  </si>
  <si>
    <t>153</t>
  </si>
  <si>
    <t>0203.1</t>
  </si>
  <si>
    <t>-1113018615</t>
  </si>
  <si>
    <t>154</t>
  </si>
  <si>
    <t>0204.1</t>
  </si>
  <si>
    <t>142942938</t>
  </si>
  <si>
    <t>155</t>
  </si>
  <si>
    <t>0205.1</t>
  </si>
  <si>
    <t>-908147530</t>
  </si>
  <si>
    <t>156</t>
  </si>
  <si>
    <t>0206.1</t>
  </si>
  <si>
    <t>369925060</t>
  </si>
  <si>
    <t>157</t>
  </si>
  <si>
    <t>0207.1</t>
  </si>
  <si>
    <t>-901982927</t>
  </si>
  <si>
    <t>158</t>
  </si>
  <si>
    <t>0208.1</t>
  </si>
  <si>
    <t>-1389546253</t>
  </si>
  <si>
    <t>159</t>
  </si>
  <si>
    <t>0301.1</t>
  </si>
  <si>
    <t>-817021117</t>
  </si>
  <si>
    <t>160</t>
  </si>
  <si>
    <t>0302.1</t>
  </si>
  <si>
    <t>-165122117</t>
  </si>
  <si>
    <t>161</t>
  </si>
  <si>
    <t>0303.1</t>
  </si>
  <si>
    <t>-1993388842</t>
  </si>
  <si>
    <t>162</t>
  </si>
  <si>
    <t>0304.1</t>
  </si>
  <si>
    <t>-203523913</t>
  </si>
  <si>
    <t>163</t>
  </si>
  <si>
    <t>0305.1</t>
  </si>
  <si>
    <t>-1481795441</t>
  </si>
  <si>
    <t>164</t>
  </si>
  <si>
    <t>0306.1</t>
  </si>
  <si>
    <t>835421423</t>
  </si>
  <si>
    <t>165</t>
  </si>
  <si>
    <t>0307.1</t>
  </si>
  <si>
    <t>1342415854</t>
  </si>
  <si>
    <t>166</t>
  </si>
  <si>
    <t>0308.1</t>
  </si>
  <si>
    <t>-634998601</t>
  </si>
  <si>
    <t>167</t>
  </si>
  <si>
    <t>0309.1</t>
  </si>
  <si>
    <t>-61718222</t>
  </si>
  <si>
    <t>168</t>
  </si>
  <si>
    <t>0310.1</t>
  </si>
  <si>
    <t>1203037028</t>
  </si>
  <si>
    <t>169</t>
  </si>
  <si>
    <t>0311.1</t>
  </si>
  <si>
    <t>862688232</t>
  </si>
  <si>
    <t>170</t>
  </si>
  <si>
    <t>0401.1</t>
  </si>
  <si>
    <t>-20955797</t>
  </si>
  <si>
    <t>171</t>
  </si>
  <si>
    <t>0402.1</t>
  </si>
  <si>
    <t>61954909</t>
  </si>
  <si>
    <t>172</t>
  </si>
  <si>
    <t>0403.1</t>
  </si>
  <si>
    <t>358875765</t>
  </si>
  <si>
    <t>173</t>
  </si>
  <si>
    <t>0404.1</t>
  </si>
  <si>
    <t>1785009296</t>
  </si>
  <si>
    <t>174</t>
  </si>
  <si>
    <t>0405.1</t>
  </si>
  <si>
    <t>-710605082</t>
  </si>
  <si>
    <t>175</t>
  </si>
  <si>
    <t>0406.1</t>
  </si>
  <si>
    <t>-790997102</t>
  </si>
  <si>
    <t>176</t>
  </si>
  <si>
    <t>0407.1</t>
  </si>
  <si>
    <t>-641829900</t>
  </si>
  <si>
    <t>177</t>
  </si>
  <si>
    <t>0408.1</t>
  </si>
  <si>
    <t>614940363</t>
  </si>
  <si>
    <t>178</t>
  </si>
  <si>
    <t>0409.1</t>
  </si>
  <si>
    <t>1451931942</t>
  </si>
  <si>
    <t>179</t>
  </si>
  <si>
    <t>0410.1</t>
  </si>
  <si>
    <t>-1883459225</t>
  </si>
  <si>
    <t>180</t>
  </si>
  <si>
    <t>0411.1</t>
  </si>
  <si>
    <t>2064225205</t>
  </si>
  <si>
    <t>181</t>
  </si>
  <si>
    <t>0501.1</t>
  </si>
  <si>
    <t>-545150614</t>
  </si>
  <si>
    <t>182</t>
  </si>
  <si>
    <t>0502.1</t>
  </si>
  <si>
    <t>-621086802</t>
  </si>
  <si>
    <t>183</t>
  </si>
  <si>
    <t>0503.1</t>
  </si>
  <si>
    <t>1166947079</t>
  </si>
  <si>
    <t>184</t>
  </si>
  <si>
    <t>0504.1</t>
  </si>
  <si>
    <t>1529859139</t>
  </si>
  <si>
    <t>185</t>
  </si>
  <si>
    <t>0505.1</t>
  </si>
  <si>
    <t>-511314488</t>
  </si>
  <si>
    <t>186</t>
  </si>
  <si>
    <t>0506.1</t>
  </si>
  <si>
    <t>82971501</t>
  </si>
  <si>
    <t>187</t>
  </si>
  <si>
    <t>0507.1</t>
  </si>
  <si>
    <t>348188300</t>
  </si>
  <si>
    <t>188</t>
  </si>
  <si>
    <t>0508.1</t>
  </si>
  <si>
    <t>858647141</t>
  </si>
  <si>
    <t>189</t>
  </si>
  <si>
    <t>0509.1</t>
  </si>
  <si>
    <t>-376691385</t>
  </si>
  <si>
    <t>190</t>
  </si>
  <si>
    <t>0510.1</t>
  </si>
  <si>
    <t>2095411494</t>
  </si>
  <si>
    <t>191</t>
  </si>
  <si>
    <t>0511.1</t>
  </si>
  <si>
    <t>1519213425</t>
  </si>
  <si>
    <t>192</t>
  </si>
  <si>
    <t>0512.1</t>
  </si>
  <si>
    <t>-1790613524</t>
  </si>
  <si>
    <t>193</t>
  </si>
  <si>
    <t>0513.1</t>
  </si>
  <si>
    <t>315340298</t>
  </si>
  <si>
    <t>194</t>
  </si>
  <si>
    <t>0601.1</t>
  </si>
  <si>
    <t>-452748651</t>
  </si>
  <si>
    <t>195</t>
  </si>
  <si>
    <t>0602.1</t>
  </si>
  <si>
    <t>-383045178</t>
  </si>
  <si>
    <t>196</t>
  </si>
  <si>
    <t>0603.1</t>
  </si>
  <si>
    <t>1709047192</t>
  </si>
  <si>
    <t>197</t>
  </si>
  <si>
    <t>0604.1</t>
  </si>
  <si>
    <t>1663531475</t>
  </si>
  <si>
    <t>198</t>
  </si>
  <si>
    <t>0605.1</t>
  </si>
  <si>
    <t>228314482</t>
  </si>
  <si>
    <t>199</t>
  </si>
  <si>
    <t>0606.1</t>
  </si>
  <si>
    <t>704594571</t>
  </si>
  <si>
    <t>200</t>
  </si>
  <si>
    <t>0607.1</t>
  </si>
  <si>
    <t>-1329393690</t>
  </si>
  <si>
    <t>201</t>
  </si>
  <si>
    <t>0608.1</t>
  </si>
  <si>
    <t>-261840681</t>
  </si>
  <si>
    <t>202</t>
  </si>
  <si>
    <t>0609.1</t>
  </si>
  <si>
    <t>-912040740</t>
  </si>
  <si>
    <t>203</t>
  </si>
  <si>
    <t>0610.1</t>
  </si>
  <si>
    <t>-342844634</t>
  </si>
  <si>
    <t>204</t>
  </si>
  <si>
    <t>0611.1</t>
  </si>
  <si>
    <t>-380632517</t>
  </si>
  <si>
    <t>205</t>
  </si>
  <si>
    <t>0612.1</t>
  </si>
  <si>
    <t>-799965823</t>
  </si>
  <si>
    <t>206</t>
  </si>
  <si>
    <t>0613.1</t>
  </si>
  <si>
    <t>-410786904</t>
  </si>
  <si>
    <t>207</t>
  </si>
  <si>
    <t>0614.1</t>
  </si>
  <si>
    <t>-290011855</t>
  </si>
  <si>
    <t>208</t>
  </si>
  <si>
    <t>0615.1</t>
  </si>
  <si>
    <t>759522037</t>
  </si>
  <si>
    <t>209</t>
  </si>
  <si>
    <t>0616.1</t>
  </si>
  <si>
    <t>1069194680</t>
  </si>
  <si>
    <t>210</t>
  </si>
  <si>
    <t>0617.1</t>
  </si>
  <si>
    <t>1115300985</t>
  </si>
  <si>
    <t>211</t>
  </si>
  <si>
    <t>0618.1</t>
  </si>
  <si>
    <t>-967773251</t>
  </si>
  <si>
    <t>212</t>
  </si>
  <si>
    <t>0619.1</t>
  </si>
  <si>
    <t>-1949096473</t>
  </si>
  <si>
    <t>213</t>
  </si>
  <si>
    <t>0620.1</t>
  </si>
  <si>
    <t>1614642311</t>
  </si>
  <si>
    <t>214</t>
  </si>
  <si>
    <t>0621.1</t>
  </si>
  <si>
    <t>-1335681612</t>
  </si>
  <si>
    <t>215</t>
  </si>
  <si>
    <t>0622.1</t>
  </si>
  <si>
    <t>584657148</t>
  </si>
  <si>
    <t>216</t>
  </si>
  <si>
    <t>0623.1</t>
  </si>
  <si>
    <t>-868213861</t>
  </si>
  <si>
    <t>217</t>
  </si>
  <si>
    <t>0624.1</t>
  </si>
  <si>
    <t>-265623599</t>
  </si>
  <si>
    <t>218</t>
  </si>
  <si>
    <t>0625.1</t>
  </si>
  <si>
    <t>641200400</t>
  </si>
  <si>
    <t>219</t>
  </si>
  <si>
    <t>0626.1</t>
  </si>
  <si>
    <t>371685504</t>
  </si>
  <si>
    <t>220</t>
  </si>
  <si>
    <t>0627.1</t>
  </si>
  <si>
    <t>1335673242</t>
  </si>
  <si>
    <t>221</t>
  </si>
  <si>
    <t>0628.1</t>
  </si>
  <si>
    <t>-1119422376</t>
  </si>
  <si>
    <t>222</t>
  </si>
  <si>
    <t>0629.1</t>
  </si>
  <si>
    <t>31856427</t>
  </si>
  <si>
    <t>223</t>
  </si>
  <si>
    <t>0630.1</t>
  </si>
  <si>
    <t>1709924450</t>
  </si>
  <si>
    <t>224</t>
  </si>
  <si>
    <t>0631.1</t>
  </si>
  <si>
    <t>376177037</t>
  </si>
  <si>
    <t>225</t>
  </si>
  <si>
    <t>0632.1</t>
  </si>
  <si>
    <t>303894193</t>
  </si>
  <si>
    <t>226</t>
  </si>
  <si>
    <t>0633.1</t>
  </si>
  <si>
    <t>-723757111</t>
  </si>
  <si>
    <t>227</t>
  </si>
  <si>
    <t>0634.1</t>
  </si>
  <si>
    <t>-1091820777</t>
  </si>
  <si>
    <t>228</t>
  </si>
  <si>
    <t>0635.1</t>
  </si>
  <si>
    <t>554742932</t>
  </si>
  <si>
    <t>229</t>
  </si>
  <si>
    <t>0636.1</t>
  </si>
  <si>
    <t>-1159996216</t>
  </si>
  <si>
    <t>230</t>
  </si>
  <si>
    <t>0637.1</t>
  </si>
  <si>
    <t>-1244692210</t>
  </si>
  <si>
    <t>231</t>
  </si>
  <si>
    <t>0701.1</t>
  </si>
  <si>
    <t>-1647224625</t>
  </si>
  <si>
    <t>232</t>
  </si>
  <si>
    <t>0702.1</t>
  </si>
  <si>
    <t>-1070693156</t>
  </si>
  <si>
    <t>233</t>
  </si>
  <si>
    <t>0703.1</t>
  </si>
  <si>
    <t>728605968</t>
  </si>
  <si>
    <t>234</t>
  </si>
  <si>
    <t>0704.1</t>
  </si>
  <si>
    <t>-470569759</t>
  </si>
  <si>
    <t>235</t>
  </si>
  <si>
    <t>0705.1</t>
  </si>
  <si>
    <t>-1469476218</t>
  </si>
  <si>
    <t>236</t>
  </si>
  <si>
    <t>0706.1</t>
  </si>
  <si>
    <t>-800739671</t>
  </si>
  <si>
    <t>237</t>
  </si>
  <si>
    <t>0707.1</t>
  </si>
  <si>
    <t>-506043830</t>
  </si>
  <si>
    <t>238</t>
  </si>
  <si>
    <t>0708.1</t>
  </si>
  <si>
    <t>-2122641984</t>
  </si>
  <si>
    <t>239</t>
  </si>
  <si>
    <t>0709.1</t>
  </si>
  <si>
    <t>-1875475330</t>
  </si>
  <si>
    <t>240</t>
  </si>
  <si>
    <t>0710.1</t>
  </si>
  <si>
    <t>1098240559</t>
  </si>
  <si>
    <t>241</t>
  </si>
  <si>
    <t>0711.1</t>
  </si>
  <si>
    <t>489024157</t>
  </si>
  <si>
    <t>242</t>
  </si>
  <si>
    <t>0712.1</t>
  </si>
  <si>
    <t>1003402499</t>
  </si>
  <si>
    <t>243</t>
  </si>
  <si>
    <t>0713.1</t>
  </si>
  <si>
    <t>-1993779195</t>
  </si>
  <si>
    <t>244</t>
  </si>
  <si>
    <t>0714.1</t>
  </si>
  <si>
    <t>-2144970884</t>
  </si>
  <si>
    <t>245</t>
  </si>
  <si>
    <t>0715.1</t>
  </si>
  <si>
    <t>-190339490</t>
  </si>
  <si>
    <t>246</t>
  </si>
  <si>
    <t>0716.1</t>
  </si>
  <si>
    <t>-921423622</t>
  </si>
  <si>
    <t>247</t>
  </si>
  <si>
    <t>0717.1</t>
  </si>
  <si>
    <t>1578002606</t>
  </si>
  <si>
    <t>248</t>
  </si>
  <si>
    <t>0718.1</t>
  </si>
  <si>
    <t>-1047419947</t>
  </si>
  <si>
    <t>249</t>
  </si>
  <si>
    <t>0719.1</t>
  </si>
  <si>
    <t>1691351398</t>
  </si>
  <si>
    <t>250</t>
  </si>
  <si>
    <t>0720.1</t>
  </si>
  <si>
    <t>628989494</t>
  </si>
  <si>
    <t>251</t>
  </si>
  <si>
    <t>0721.1</t>
  </si>
  <si>
    <t>-563695790</t>
  </si>
  <si>
    <t>252</t>
  </si>
  <si>
    <t>0722.1</t>
  </si>
  <si>
    <t>811310540</t>
  </si>
  <si>
    <t>253</t>
  </si>
  <si>
    <t>0723.1</t>
  </si>
  <si>
    <t>1185015246</t>
  </si>
  <si>
    <t>254</t>
  </si>
  <si>
    <t>0724.1</t>
  </si>
  <si>
    <t>-942697598</t>
  </si>
  <si>
    <t>255</t>
  </si>
  <si>
    <t>0725.1</t>
  </si>
  <si>
    <t>-2103250767</t>
  </si>
  <si>
    <t>256</t>
  </si>
  <si>
    <t>0726.1</t>
  </si>
  <si>
    <t>267698238</t>
  </si>
  <si>
    <t>257</t>
  </si>
  <si>
    <t>0727.1</t>
  </si>
  <si>
    <t>620991474</t>
  </si>
  <si>
    <t>258</t>
  </si>
  <si>
    <t>0728.1</t>
  </si>
  <si>
    <t>58619509</t>
  </si>
  <si>
    <t>259</t>
  </si>
  <si>
    <t>0729.1</t>
  </si>
  <si>
    <t>-1158259365</t>
  </si>
  <si>
    <t>260</t>
  </si>
  <si>
    <t>0730.1</t>
  </si>
  <si>
    <t>-1584364945</t>
  </si>
  <si>
    <t>741-02</t>
  </si>
  <si>
    <t>Elektroinstalace-silnoproud ostatní</t>
  </si>
  <si>
    <t>261</t>
  </si>
  <si>
    <t>M001</t>
  </si>
  <si>
    <t>Demontáže</t>
  </si>
  <si>
    <t>hod</t>
  </si>
  <si>
    <t>459803342</t>
  </si>
  <si>
    <t>262</t>
  </si>
  <si>
    <t>M002</t>
  </si>
  <si>
    <t>Výchozí revize</t>
  </si>
  <si>
    <t>2126673904</t>
  </si>
  <si>
    <t>263</t>
  </si>
  <si>
    <t>M003</t>
  </si>
  <si>
    <t>Stavební přípomoce pro elektro</t>
  </si>
  <si>
    <t>-216909962</t>
  </si>
  <si>
    <t>264</t>
  </si>
  <si>
    <t>M004</t>
  </si>
  <si>
    <t xml:space="preserve">PPV </t>
  </si>
  <si>
    <t>-219461913</t>
  </si>
  <si>
    <t>265</t>
  </si>
  <si>
    <t>M005</t>
  </si>
  <si>
    <t xml:space="preserve">Doprava </t>
  </si>
  <si>
    <t>-504046476</t>
  </si>
  <si>
    <t>266</t>
  </si>
  <si>
    <t>M006</t>
  </si>
  <si>
    <t xml:space="preserve">Přesun </t>
  </si>
  <si>
    <t>-967488174</t>
  </si>
  <si>
    <t>267</t>
  </si>
  <si>
    <t>M007</t>
  </si>
  <si>
    <t xml:space="preserve">Podružný mat </t>
  </si>
  <si>
    <t>-1712215567</t>
  </si>
  <si>
    <t>04 - Ostatní a vedlejší náklady</t>
  </si>
  <si>
    <t>VRN - Vedlejší rozpočtové náklady</t>
  </si>
  <si>
    <t>VRN</t>
  </si>
  <si>
    <t>Vedlejší rozpočtové náklady</t>
  </si>
  <si>
    <t>03120300R</t>
  </si>
  <si>
    <t xml:space="preserve">Náklady související se zřízením, vybavením, provozem, údržbou, zabezpečením, značením a zrušením zařízení staveniště. </t>
  </si>
  <si>
    <t>1024</t>
  </si>
  <si>
    <t>-788966384</t>
  </si>
  <si>
    <t xml:space="preserve">Náklady související se zřízením, vybavením, provozem, údržbou, zabezpečením, značením a zrušením zařízení staveniště. (náklady na stavební buňky apod.)
</t>
  </si>
  <si>
    <t>04319400R</t>
  </si>
  <si>
    <t xml:space="preserve">Ostatní zkoušky-zkoušky a revize jinde neuvedené </t>
  </si>
  <si>
    <t>582919839</t>
  </si>
  <si>
    <t>09210300R</t>
  </si>
  <si>
    <t xml:space="preserve">Dokumentace skutečného provedení  </t>
  </si>
  <si>
    <t>-187380990</t>
  </si>
  <si>
    <t>09210501R</t>
  </si>
  <si>
    <t>Úklid dokončené stavby</t>
  </si>
  <si>
    <t>1948910796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</si>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</sst>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191218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elektroinstalace a sociálního zařízení v budově Na Vrchu 1207/26 Aš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Aš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18. 12. 2019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DD Mariánské Lázně a Aš,p.o.,Mariánské Lázně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Miroslava Klimešová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27.9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Ing.Jana Handšuhová Smutná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úpravy'!J30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'01 - Stavební úpravy'!P98</f>
        <v>0</v>
      </c>
      <c r="AV55" s="121">
        <f>'01 - Stavební úpravy'!J33</f>
        <v>0</v>
      </c>
      <c r="AW55" s="121">
        <f>'01 - Stavební úpravy'!J34</f>
        <v>0</v>
      </c>
      <c r="AX55" s="121">
        <f>'01 - Stavební úpravy'!J35</f>
        <v>0</v>
      </c>
      <c r="AY55" s="121">
        <f>'01 - Stavební úpravy'!J36</f>
        <v>0</v>
      </c>
      <c r="AZ55" s="121">
        <f>'01 - Stavební úpravy'!F33</f>
        <v>0</v>
      </c>
      <c r="BA55" s="121">
        <f>'01 - Stavební úpravy'!F34</f>
        <v>0</v>
      </c>
      <c r="BB55" s="121">
        <f>'01 - Stavební úpravy'!F35</f>
        <v>0</v>
      </c>
      <c r="BC55" s="121">
        <f>'01 - Stavební úpravy'!F36</f>
        <v>0</v>
      </c>
      <c r="BD55" s="123">
        <f>'01 - Stavební úpravy'!F37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77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Zdravotně technické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'02 - Zdravotně technické ...'!P88</f>
        <v>0</v>
      </c>
      <c r="AV56" s="121">
        <f>'02 - Zdravotně technické ...'!J33</f>
        <v>0</v>
      </c>
      <c r="AW56" s="121">
        <f>'02 - Zdravotně technické ...'!J34</f>
        <v>0</v>
      </c>
      <c r="AX56" s="121">
        <f>'02 - Zdravotně technické ...'!J35</f>
        <v>0</v>
      </c>
      <c r="AY56" s="121">
        <f>'02 - Zdravotně technické ...'!J36</f>
        <v>0</v>
      </c>
      <c r="AZ56" s="121">
        <f>'02 - Zdravotně technické ...'!F33</f>
        <v>0</v>
      </c>
      <c r="BA56" s="121">
        <f>'02 - Zdravotně technické ...'!F34</f>
        <v>0</v>
      </c>
      <c r="BB56" s="121">
        <f>'02 - Zdravotně technické ...'!F35</f>
        <v>0</v>
      </c>
      <c r="BC56" s="121">
        <f>'02 - Zdravotně technické ...'!F36</f>
        <v>0</v>
      </c>
      <c r="BD56" s="123">
        <f>'02 - Zdravotně technické ...'!F37</f>
        <v>0</v>
      </c>
      <c r="BE56" s="7"/>
      <c r="BT56" s="124" t="s">
        <v>81</v>
      </c>
      <c r="BV56" s="124" t="s">
        <v>75</v>
      </c>
      <c r="BW56" s="124" t="s">
        <v>85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77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Elektroinstalace'!J30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'03 - Elektroinstalace'!P83</f>
        <v>0</v>
      </c>
      <c r="AV57" s="121">
        <f>'03 - Elektroinstalace'!J33</f>
        <v>0</v>
      </c>
      <c r="AW57" s="121">
        <f>'03 - Elektroinstalace'!J34</f>
        <v>0</v>
      </c>
      <c r="AX57" s="121">
        <f>'03 - Elektroinstalace'!J35</f>
        <v>0</v>
      </c>
      <c r="AY57" s="121">
        <f>'03 - Elektroinstalace'!J36</f>
        <v>0</v>
      </c>
      <c r="AZ57" s="121">
        <f>'03 - Elektroinstalace'!F33</f>
        <v>0</v>
      </c>
      <c r="BA57" s="121">
        <f>'03 - Elektroinstalace'!F34</f>
        <v>0</v>
      </c>
      <c r="BB57" s="121">
        <f>'03 - Elektroinstalace'!F35</f>
        <v>0</v>
      </c>
      <c r="BC57" s="121">
        <f>'03 - Elektroinstalace'!F36</f>
        <v>0</v>
      </c>
      <c r="BD57" s="123">
        <f>'03 - Elektroinstalace'!F37</f>
        <v>0</v>
      </c>
      <c r="BE57" s="7"/>
      <c r="BT57" s="124" t="s">
        <v>81</v>
      </c>
      <c r="BV57" s="124" t="s">
        <v>75</v>
      </c>
      <c r="BW57" s="124" t="s">
        <v>88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112" t="s">
        <v>77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Ostatní a vedlejší n...'!J30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91</v>
      </c>
      <c r="AR58" s="119"/>
      <c r="AS58" s="125">
        <v>0</v>
      </c>
      <c r="AT58" s="126">
        <f>ROUND(SUM(AV58:AW58),2)</f>
        <v>0</v>
      </c>
      <c r="AU58" s="127">
        <f>'04 - Ostatní a vedlejší n...'!P80</f>
        <v>0</v>
      </c>
      <c r="AV58" s="126">
        <f>'04 - Ostatní a vedlejší n...'!J33</f>
        <v>0</v>
      </c>
      <c r="AW58" s="126">
        <f>'04 - Ostatní a vedlejší n...'!J34</f>
        <v>0</v>
      </c>
      <c r="AX58" s="126">
        <f>'04 - Ostatní a vedlejší n...'!J35</f>
        <v>0</v>
      </c>
      <c r="AY58" s="126">
        <f>'04 - Ostatní a vedlejší n...'!J36</f>
        <v>0</v>
      </c>
      <c r="AZ58" s="126">
        <f>'04 - Ostatní a vedlejší n...'!F33</f>
        <v>0</v>
      </c>
      <c r="BA58" s="126">
        <f>'04 - Ostatní a vedlejší n...'!F34</f>
        <v>0</v>
      </c>
      <c r="BB58" s="126">
        <f>'04 - Ostatní a vedlejší n...'!F35</f>
        <v>0</v>
      </c>
      <c r="BC58" s="126">
        <f>'04 - Ostatní a vedlejší n...'!F36</f>
        <v>0</v>
      </c>
      <c r="BD58" s="128">
        <f>'04 - Ostatní a vedlejší n...'!F37</f>
        <v>0</v>
      </c>
      <c r="BE58" s="7"/>
      <c r="BT58" s="124" t="s">
        <v>81</v>
      </c>
      <c r="BV58" s="124" t="s">
        <v>75</v>
      </c>
      <c r="BW58" s="124" t="s">
        <v>92</v>
      </c>
      <c r="BX58" s="124" t="s">
        <v>5</v>
      </c>
      <c r="CL58" s="124" t="s">
        <v>19</v>
      </c>
      <c r="CM58" s="124" t="s">
        <v>81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01 - Stavební úpravy'!C2" display="/"/>
    <hyperlink ref="A56" location="'02 - Zdravotně technické ...'!C2" display="/"/>
    <hyperlink ref="A57" location="'03 - Elektroinstalace'!C2" display="/"/>
    <hyperlink ref="A5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93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Rekonstrukce elektroinstalace a sociálního zařízení v budově Na Vrchu 1207/26 Aš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94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18. 12. 2019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32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ROUND(J98,2)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ROUND((SUM(BE98:BE571)),2)</f>
        <v>0</v>
      </c>
      <c r="G33" s="39"/>
      <c r="H33" s="39"/>
      <c r="I33" s="156">
        <v>0.21</v>
      </c>
      <c r="J33" s="155">
        <f>ROUND(((SUM(BE98:BE571))*I33),2)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ROUND((SUM(BF98:BF571)),2)</f>
        <v>0</v>
      </c>
      <c r="G34" s="39"/>
      <c r="H34" s="39"/>
      <c r="I34" s="156">
        <v>0.15</v>
      </c>
      <c r="J34" s="155">
        <f>ROUND(((SUM(BF98:BF571))*I34),2)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ROUND((SUM(BG98:BG571)),2)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ROUND((SUM(BH98:BH571)),2)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ROUND((SUM(BI98:BI571)),2)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elektroinstalace a sociálního zařízení v budově Na Vrchu 1207/26 Aš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úpravy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Aš</v>
      </c>
      <c r="G52" s="41"/>
      <c r="H52" s="41"/>
      <c r="I52" s="141" t="s">
        <v>23</v>
      </c>
      <c r="J52" s="73" t="str">
        <f>IF(J12="","",J12)</f>
        <v>18. 12. 2019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7.9" customHeight="1">
      <c r="A54" s="39"/>
      <c r="B54" s="40"/>
      <c r="C54" s="33" t="s">
        <v>25</v>
      </c>
      <c r="D54" s="41"/>
      <c r="E54" s="41"/>
      <c r="F54" s="28" t="str">
        <f>E15</f>
        <v>DD Mariánské Lázně a Aš,p.o.,Mariánské Lázně</v>
      </c>
      <c r="G54" s="41"/>
      <c r="H54" s="41"/>
      <c r="I54" s="141" t="s">
        <v>31</v>
      </c>
      <c r="J54" s="37" t="str">
        <f>E21</f>
        <v>Miroslava Klimešová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43.0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Ing.Jana Handšuhová Smutná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97</v>
      </c>
      <c r="D57" s="173"/>
      <c r="E57" s="173"/>
      <c r="F57" s="173"/>
      <c r="G57" s="173"/>
      <c r="H57" s="173"/>
      <c r="I57" s="174"/>
      <c r="J57" s="175" t="s">
        <v>98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J98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77"/>
      <c r="C60" s="178"/>
      <c r="D60" s="179" t="s">
        <v>100</v>
      </c>
      <c r="E60" s="180"/>
      <c r="F60" s="180"/>
      <c r="G60" s="180"/>
      <c r="H60" s="180"/>
      <c r="I60" s="181"/>
      <c r="J60" s="182">
        <f>J99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101</v>
      </c>
      <c r="E61" s="187"/>
      <c r="F61" s="187"/>
      <c r="G61" s="187"/>
      <c r="H61" s="187"/>
      <c r="I61" s="188"/>
      <c r="J61" s="189">
        <f>J100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102</v>
      </c>
      <c r="E62" s="187"/>
      <c r="F62" s="187"/>
      <c r="G62" s="187"/>
      <c r="H62" s="187"/>
      <c r="I62" s="188"/>
      <c r="J62" s="189">
        <f>J110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103</v>
      </c>
      <c r="E63" s="187"/>
      <c r="F63" s="187"/>
      <c r="G63" s="187"/>
      <c r="H63" s="187"/>
      <c r="I63" s="188"/>
      <c r="J63" s="189">
        <f>J148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104</v>
      </c>
      <c r="E64" s="187"/>
      <c r="F64" s="187"/>
      <c r="G64" s="187"/>
      <c r="H64" s="187"/>
      <c r="I64" s="188"/>
      <c r="J64" s="189">
        <f>J205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105</v>
      </c>
      <c r="E65" s="187"/>
      <c r="F65" s="187"/>
      <c r="G65" s="187"/>
      <c r="H65" s="187"/>
      <c r="I65" s="188"/>
      <c r="J65" s="189">
        <f>J215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106</v>
      </c>
      <c r="E66" s="180"/>
      <c r="F66" s="180"/>
      <c r="G66" s="180"/>
      <c r="H66" s="180"/>
      <c r="I66" s="181"/>
      <c r="J66" s="182">
        <f>J218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4"/>
      <c r="C67" s="185"/>
      <c r="D67" s="186" t="s">
        <v>107</v>
      </c>
      <c r="E67" s="187"/>
      <c r="F67" s="187"/>
      <c r="G67" s="187"/>
      <c r="H67" s="187"/>
      <c r="I67" s="188"/>
      <c r="J67" s="189">
        <f>J219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108</v>
      </c>
      <c r="E68" s="187"/>
      <c r="F68" s="187"/>
      <c r="G68" s="187"/>
      <c r="H68" s="187"/>
      <c r="I68" s="188"/>
      <c r="J68" s="189">
        <f>J230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109</v>
      </c>
      <c r="E69" s="187"/>
      <c r="F69" s="187"/>
      <c r="G69" s="187"/>
      <c r="H69" s="187"/>
      <c r="I69" s="188"/>
      <c r="J69" s="189">
        <f>J243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85"/>
      <c r="D70" s="186" t="s">
        <v>110</v>
      </c>
      <c r="E70" s="187"/>
      <c r="F70" s="187"/>
      <c r="G70" s="187"/>
      <c r="H70" s="187"/>
      <c r="I70" s="188"/>
      <c r="J70" s="189">
        <f>J250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85"/>
      <c r="D71" s="186" t="s">
        <v>111</v>
      </c>
      <c r="E71" s="187"/>
      <c r="F71" s="187"/>
      <c r="G71" s="187"/>
      <c r="H71" s="187"/>
      <c r="I71" s="188"/>
      <c r="J71" s="189">
        <f>J287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112</v>
      </c>
      <c r="E72" s="187"/>
      <c r="F72" s="187"/>
      <c r="G72" s="187"/>
      <c r="H72" s="187"/>
      <c r="I72" s="188"/>
      <c r="J72" s="189">
        <f>J310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85"/>
      <c r="D73" s="186" t="s">
        <v>113</v>
      </c>
      <c r="E73" s="187"/>
      <c r="F73" s="187"/>
      <c r="G73" s="187"/>
      <c r="H73" s="187"/>
      <c r="I73" s="188"/>
      <c r="J73" s="189">
        <f>J359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85"/>
      <c r="D74" s="186" t="s">
        <v>114</v>
      </c>
      <c r="E74" s="187"/>
      <c r="F74" s="187"/>
      <c r="G74" s="187"/>
      <c r="H74" s="187"/>
      <c r="I74" s="188"/>
      <c r="J74" s="189">
        <f>J392</f>
        <v>0</v>
      </c>
      <c r="K74" s="185"/>
      <c r="L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4"/>
      <c r="C75" s="185"/>
      <c r="D75" s="186" t="s">
        <v>115</v>
      </c>
      <c r="E75" s="187"/>
      <c r="F75" s="187"/>
      <c r="G75" s="187"/>
      <c r="H75" s="187"/>
      <c r="I75" s="188"/>
      <c r="J75" s="189">
        <f>J400</f>
        <v>0</v>
      </c>
      <c r="K75" s="185"/>
      <c r="L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85"/>
      <c r="D76" s="186" t="s">
        <v>116</v>
      </c>
      <c r="E76" s="187"/>
      <c r="F76" s="187"/>
      <c r="G76" s="187"/>
      <c r="H76" s="187"/>
      <c r="I76" s="188"/>
      <c r="J76" s="189">
        <f>J454</f>
        <v>0</v>
      </c>
      <c r="K76" s="185"/>
      <c r="L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85"/>
      <c r="D77" s="186" t="s">
        <v>117</v>
      </c>
      <c r="E77" s="187"/>
      <c r="F77" s="187"/>
      <c r="G77" s="187"/>
      <c r="H77" s="187"/>
      <c r="I77" s="188"/>
      <c r="J77" s="189">
        <f>J518</f>
        <v>0</v>
      </c>
      <c r="K77" s="185"/>
      <c r="L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4"/>
      <c r="C78" s="185"/>
      <c r="D78" s="186" t="s">
        <v>118</v>
      </c>
      <c r="E78" s="187"/>
      <c r="F78" s="187"/>
      <c r="G78" s="187"/>
      <c r="H78" s="187"/>
      <c r="I78" s="188"/>
      <c r="J78" s="189">
        <f>J548</f>
        <v>0</v>
      </c>
      <c r="K78" s="185"/>
      <c r="L78" s="19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167"/>
      <c r="J80" s="61"/>
      <c r="K80" s="6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170"/>
      <c r="J84" s="63"/>
      <c r="K84" s="63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119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1" t="str">
        <f>E7</f>
        <v>Rekonstrukce elektroinstalace a sociálního zařízení v budově Na Vrchu 1207/26 Aš</v>
      </c>
      <c r="F88" s="33"/>
      <c r="G88" s="33"/>
      <c r="H88" s="33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94</v>
      </c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01 - Stavební úpravy</v>
      </c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Aš</v>
      </c>
      <c r="G92" s="41"/>
      <c r="H92" s="41"/>
      <c r="I92" s="141" t="s">
        <v>23</v>
      </c>
      <c r="J92" s="73" t="str">
        <f>IF(J12="","",J12)</f>
        <v>18. 12. 2019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137"/>
      <c r="J93" s="41"/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7.9" customHeight="1">
      <c r="A94" s="39"/>
      <c r="B94" s="40"/>
      <c r="C94" s="33" t="s">
        <v>25</v>
      </c>
      <c r="D94" s="41"/>
      <c r="E94" s="41"/>
      <c r="F94" s="28" t="str">
        <f>E15</f>
        <v>DD Mariánské Lázně a Aš,p.o.,Mariánské Lázně</v>
      </c>
      <c r="G94" s="41"/>
      <c r="H94" s="41"/>
      <c r="I94" s="141" t="s">
        <v>31</v>
      </c>
      <c r="J94" s="37" t="str">
        <f>E21</f>
        <v>Miroslava Klimešová</v>
      </c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3.0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141" t="s">
        <v>35</v>
      </c>
      <c r="J95" s="37" t="str">
        <f>E24</f>
        <v>Ing.Jana Handšuhová Smutná</v>
      </c>
      <c r="K95" s="41"/>
      <c r="L95" s="1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137"/>
      <c r="J96" s="41"/>
      <c r="K96" s="41"/>
      <c r="L96" s="1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91"/>
      <c r="B97" s="192"/>
      <c r="C97" s="193" t="s">
        <v>120</v>
      </c>
      <c r="D97" s="194" t="s">
        <v>58</v>
      </c>
      <c r="E97" s="194" t="s">
        <v>54</v>
      </c>
      <c r="F97" s="194" t="s">
        <v>55</v>
      </c>
      <c r="G97" s="194" t="s">
        <v>121</v>
      </c>
      <c r="H97" s="194" t="s">
        <v>122</v>
      </c>
      <c r="I97" s="195" t="s">
        <v>123</v>
      </c>
      <c r="J97" s="194" t="s">
        <v>98</v>
      </c>
      <c r="K97" s="196" t="s">
        <v>124</v>
      </c>
      <c r="L97" s="197"/>
      <c r="M97" s="93" t="s">
        <v>19</v>
      </c>
      <c r="N97" s="94" t="s">
        <v>43</v>
      </c>
      <c r="O97" s="94" t="s">
        <v>125</v>
      </c>
      <c r="P97" s="94" t="s">
        <v>126</v>
      </c>
      <c r="Q97" s="94" t="s">
        <v>127</v>
      </c>
      <c r="R97" s="94" t="s">
        <v>128</v>
      </c>
      <c r="S97" s="94" t="s">
        <v>129</v>
      </c>
      <c r="T97" s="95" t="s">
        <v>130</v>
      </c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</row>
    <row r="98" spans="1:63" s="2" customFormat="1" ht="22.8" customHeight="1">
      <c r="A98" s="39"/>
      <c r="B98" s="40"/>
      <c r="C98" s="100" t="s">
        <v>131</v>
      </c>
      <c r="D98" s="41"/>
      <c r="E98" s="41"/>
      <c r="F98" s="41"/>
      <c r="G98" s="41"/>
      <c r="H98" s="41"/>
      <c r="I98" s="137"/>
      <c r="J98" s="198">
        <f>BK98</f>
        <v>0</v>
      </c>
      <c r="K98" s="41"/>
      <c r="L98" s="45"/>
      <c r="M98" s="96"/>
      <c r="N98" s="199"/>
      <c r="O98" s="97"/>
      <c r="P98" s="200">
        <f>P99+P218</f>
        <v>0</v>
      </c>
      <c r="Q98" s="97"/>
      <c r="R98" s="200">
        <f>R99+R218</f>
        <v>12.67754597</v>
      </c>
      <c r="S98" s="97"/>
      <c r="T98" s="201">
        <f>T99+T218</f>
        <v>14.63149457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72</v>
      </c>
      <c r="AU98" s="18" t="s">
        <v>99</v>
      </c>
      <c r="BK98" s="202">
        <f>BK99+BK218</f>
        <v>0</v>
      </c>
    </row>
    <row r="99" spans="1:63" s="12" customFormat="1" ht="25.9" customHeight="1">
      <c r="A99" s="12"/>
      <c r="B99" s="203"/>
      <c r="C99" s="204"/>
      <c r="D99" s="205" t="s">
        <v>72</v>
      </c>
      <c r="E99" s="206" t="s">
        <v>132</v>
      </c>
      <c r="F99" s="206" t="s">
        <v>133</v>
      </c>
      <c r="G99" s="204"/>
      <c r="H99" s="204"/>
      <c r="I99" s="207"/>
      <c r="J99" s="208">
        <f>BK99</f>
        <v>0</v>
      </c>
      <c r="K99" s="204"/>
      <c r="L99" s="209"/>
      <c r="M99" s="210"/>
      <c r="N99" s="211"/>
      <c r="O99" s="211"/>
      <c r="P99" s="212">
        <f>P100+P110+P148+P205+P215</f>
        <v>0</v>
      </c>
      <c r="Q99" s="211"/>
      <c r="R99" s="212">
        <f>R100+R110+R148+R205+R215</f>
        <v>4.24495655</v>
      </c>
      <c r="S99" s="211"/>
      <c r="T99" s="213">
        <f>T100+T110+T148+T205+T215</f>
        <v>5.457234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81</v>
      </c>
      <c r="AT99" s="215" t="s">
        <v>72</v>
      </c>
      <c r="AU99" s="215" t="s">
        <v>73</v>
      </c>
      <c r="AY99" s="214" t="s">
        <v>134</v>
      </c>
      <c r="BK99" s="216">
        <f>BK100+BK110+BK148+BK205+BK215</f>
        <v>0</v>
      </c>
    </row>
    <row r="100" spans="1:63" s="12" customFormat="1" ht="22.8" customHeight="1">
      <c r="A100" s="12"/>
      <c r="B100" s="203"/>
      <c r="C100" s="204"/>
      <c r="D100" s="205" t="s">
        <v>72</v>
      </c>
      <c r="E100" s="217" t="s">
        <v>135</v>
      </c>
      <c r="F100" s="217" t="s">
        <v>136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SUM(P101:P109)</f>
        <v>0</v>
      </c>
      <c r="Q100" s="211"/>
      <c r="R100" s="212">
        <f>SUM(R101:R109)</f>
        <v>2.08599654</v>
      </c>
      <c r="S100" s="211"/>
      <c r="T100" s="213">
        <f>SUM(T101:T109)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81</v>
      </c>
      <c r="AT100" s="215" t="s">
        <v>72</v>
      </c>
      <c r="AU100" s="215" t="s">
        <v>81</v>
      </c>
      <c r="AY100" s="214" t="s">
        <v>134</v>
      </c>
      <c r="BK100" s="216">
        <f>SUM(BK101:BK109)</f>
        <v>0</v>
      </c>
    </row>
    <row r="101" spans="1:65" s="2" customFormat="1" ht="16.5" customHeight="1">
      <c r="A101" s="39"/>
      <c r="B101" s="40"/>
      <c r="C101" s="219" t="s">
        <v>81</v>
      </c>
      <c r="D101" s="219" t="s">
        <v>137</v>
      </c>
      <c r="E101" s="220" t="s">
        <v>138</v>
      </c>
      <c r="F101" s="221" t="s">
        <v>139</v>
      </c>
      <c r="G101" s="222" t="s">
        <v>140</v>
      </c>
      <c r="H101" s="223">
        <v>0.6</v>
      </c>
      <c r="I101" s="224"/>
      <c r="J101" s="225">
        <f>ROUND(I101*H101,2)</f>
        <v>0</v>
      </c>
      <c r="K101" s="221" t="s">
        <v>19</v>
      </c>
      <c r="L101" s="45"/>
      <c r="M101" s="226" t="s">
        <v>19</v>
      </c>
      <c r="N101" s="227" t="s">
        <v>45</v>
      </c>
      <c r="O101" s="85"/>
      <c r="P101" s="228">
        <f>O101*H101</f>
        <v>0</v>
      </c>
      <c r="Q101" s="228">
        <v>0.27569</v>
      </c>
      <c r="R101" s="228">
        <f>Q101*H101</f>
        <v>0.16541399999999998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141</v>
      </c>
      <c r="AT101" s="230" t="s">
        <v>137</v>
      </c>
      <c r="AU101" s="230" t="s">
        <v>142</v>
      </c>
      <c r="AY101" s="18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142</v>
      </c>
      <c r="BK101" s="231">
        <f>ROUND(I101*H101,2)</f>
        <v>0</v>
      </c>
      <c r="BL101" s="18" t="s">
        <v>141</v>
      </c>
      <c r="BM101" s="230" t="s">
        <v>143</v>
      </c>
    </row>
    <row r="102" spans="1:47" s="2" customFormat="1" ht="12">
      <c r="A102" s="39"/>
      <c r="B102" s="40"/>
      <c r="C102" s="41"/>
      <c r="D102" s="232" t="s">
        <v>144</v>
      </c>
      <c r="E102" s="41"/>
      <c r="F102" s="233" t="s">
        <v>139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144</v>
      </c>
      <c r="AU102" s="18" t="s">
        <v>142</v>
      </c>
    </row>
    <row r="103" spans="1:51" s="13" customFormat="1" ht="12">
      <c r="A103" s="13"/>
      <c r="B103" s="236"/>
      <c r="C103" s="237"/>
      <c r="D103" s="232" t="s">
        <v>145</v>
      </c>
      <c r="E103" s="238" t="s">
        <v>19</v>
      </c>
      <c r="F103" s="239" t="s">
        <v>146</v>
      </c>
      <c r="G103" s="237"/>
      <c r="H103" s="240">
        <v>0.6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145</v>
      </c>
      <c r="AU103" s="246" t="s">
        <v>142</v>
      </c>
      <c r="AV103" s="13" t="s">
        <v>142</v>
      </c>
      <c r="AW103" s="13" t="s">
        <v>34</v>
      </c>
      <c r="AX103" s="13" t="s">
        <v>81</v>
      </c>
      <c r="AY103" s="246" t="s">
        <v>134</v>
      </c>
    </row>
    <row r="104" spans="1:65" s="2" customFormat="1" ht="16.5" customHeight="1">
      <c r="A104" s="39"/>
      <c r="B104" s="40"/>
      <c r="C104" s="219" t="s">
        <v>142</v>
      </c>
      <c r="D104" s="219" t="s">
        <v>137</v>
      </c>
      <c r="E104" s="220" t="s">
        <v>147</v>
      </c>
      <c r="F104" s="221" t="s">
        <v>148</v>
      </c>
      <c r="G104" s="222" t="s">
        <v>140</v>
      </c>
      <c r="H104" s="223">
        <v>2.299</v>
      </c>
      <c r="I104" s="224"/>
      <c r="J104" s="225">
        <f>ROUND(I104*H104,2)</f>
        <v>0</v>
      </c>
      <c r="K104" s="221" t="s">
        <v>19</v>
      </c>
      <c r="L104" s="45"/>
      <c r="M104" s="226" t="s">
        <v>19</v>
      </c>
      <c r="N104" s="227" t="s">
        <v>45</v>
      </c>
      <c r="O104" s="85"/>
      <c r="P104" s="228">
        <f>O104*H104</f>
        <v>0</v>
      </c>
      <c r="Q104" s="228">
        <v>0.28986</v>
      </c>
      <c r="R104" s="228">
        <f>Q104*H104</f>
        <v>0.66638814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141</v>
      </c>
      <c r="AT104" s="230" t="s">
        <v>137</v>
      </c>
      <c r="AU104" s="230" t="s">
        <v>142</v>
      </c>
      <c r="AY104" s="18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142</v>
      </c>
      <c r="BK104" s="231">
        <f>ROUND(I104*H104,2)</f>
        <v>0</v>
      </c>
      <c r="BL104" s="18" t="s">
        <v>141</v>
      </c>
      <c r="BM104" s="230" t="s">
        <v>149</v>
      </c>
    </row>
    <row r="105" spans="1:47" s="2" customFormat="1" ht="12">
      <c r="A105" s="39"/>
      <c r="B105" s="40"/>
      <c r="C105" s="41"/>
      <c r="D105" s="232" t="s">
        <v>144</v>
      </c>
      <c r="E105" s="41"/>
      <c r="F105" s="233" t="s">
        <v>148</v>
      </c>
      <c r="G105" s="41"/>
      <c r="H105" s="41"/>
      <c r="I105" s="137"/>
      <c r="J105" s="41"/>
      <c r="K105" s="41"/>
      <c r="L105" s="45"/>
      <c r="M105" s="234"/>
      <c r="N105" s="23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144</v>
      </c>
      <c r="AU105" s="18" t="s">
        <v>142</v>
      </c>
    </row>
    <row r="106" spans="1:51" s="13" customFormat="1" ht="12">
      <c r="A106" s="13"/>
      <c r="B106" s="236"/>
      <c r="C106" s="237"/>
      <c r="D106" s="232" t="s">
        <v>145</v>
      </c>
      <c r="E106" s="238" t="s">
        <v>19</v>
      </c>
      <c r="F106" s="239" t="s">
        <v>150</v>
      </c>
      <c r="G106" s="237"/>
      <c r="H106" s="240">
        <v>2.299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145</v>
      </c>
      <c r="AU106" s="246" t="s">
        <v>142</v>
      </c>
      <c r="AV106" s="13" t="s">
        <v>142</v>
      </c>
      <c r="AW106" s="13" t="s">
        <v>34</v>
      </c>
      <c r="AX106" s="13" t="s">
        <v>81</v>
      </c>
      <c r="AY106" s="246" t="s">
        <v>134</v>
      </c>
    </row>
    <row r="107" spans="1:65" s="2" customFormat="1" ht="16.5" customHeight="1">
      <c r="A107" s="39"/>
      <c r="B107" s="40"/>
      <c r="C107" s="219" t="s">
        <v>135</v>
      </c>
      <c r="D107" s="219" t="s">
        <v>137</v>
      </c>
      <c r="E107" s="220" t="s">
        <v>151</v>
      </c>
      <c r="F107" s="221" t="s">
        <v>152</v>
      </c>
      <c r="G107" s="222" t="s">
        <v>140</v>
      </c>
      <c r="H107" s="223">
        <v>9.935</v>
      </c>
      <c r="I107" s="224"/>
      <c r="J107" s="225">
        <f>ROUND(I107*H107,2)</f>
        <v>0</v>
      </c>
      <c r="K107" s="221" t="s">
        <v>19</v>
      </c>
      <c r="L107" s="45"/>
      <c r="M107" s="226" t="s">
        <v>19</v>
      </c>
      <c r="N107" s="227" t="s">
        <v>45</v>
      </c>
      <c r="O107" s="85"/>
      <c r="P107" s="228">
        <f>O107*H107</f>
        <v>0</v>
      </c>
      <c r="Q107" s="228">
        <v>0.12624</v>
      </c>
      <c r="R107" s="228">
        <f>Q107*H107</f>
        <v>1.2541944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141</v>
      </c>
      <c r="AT107" s="230" t="s">
        <v>137</v>
      </c>
      <c r="AU107" s="230" t="s">
        <v>142</v>
      </c>
      <c r="AY107" s="18" t="s">
        <v>134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142</v>
      </c>
      <c r="BK107" s="231">
        <f>ROUND(I107*H107,2)</f>
        <v>0</v>
      </c>
      <c r="BL107" s="18" t="s">
        <v>141</v>
      </c>
      <c r="BM107" s="230" t="s">
        <v>153</v>
      </c>
    </row>
    <row r="108" spans="1:47" s="2" customFormat="1" ht="12">
      <c r="A108" s="39"/>
      <c r="B108" s="40"/>
      <c r="C108" s="41"/>
      <c r="D108" s="232" t="s">
        <v>144</v>
      </c>
      <c r="E108" s="41"/>
      <c r="F108" s="233" t="s">
        <v>152</v>
      </c>
      <c r="G108" s="41"/>
      <c r="H108" s="41"/>
      <c r="I108" s="137"/>
      <c r="J108" s="41"/>
      <c r="K108" s="41"/>
      <c r="L108" s="45"/>
      <c r="M108" s="234"/>
      <c r="N108" s="23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144</v>
      </c>
      <c r="AU108" s="18" t="s">
        <v>142</v>
      </c>
    </row>
    <row r="109" spans="1:51" s="13" customFormat="1" ht="12">
      <c r="A109" s="13"/>
      <c r="B109" s="236"/>
      <c r="C109" s="237"/>
      <c r="D109" s="232" t="s">
        <v>145</v>
      </c>
      <c r="E109" s="238" t="s">
        <v>19</v>
      </c>
      <c r="F109" s="239" t="s">
        <v>154</v>
      </c>
      <c r="G109" s="237"/>
      <c r="H109" s="240">
        <v>9.935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145</v>
      </c>
      <c r="AU109" s="246" t="s">
        <v>142</v>
      </c>
      <c r="AV109" s="13" t="s">
        <v>142</v>
      </c>
      <c r="AW109" s="13" t="s">
        <v>34</v>
      </c>
      <c r="AX109" s="13" t="s">
        <v>81</v>
      </c>
      <c r="AY109" s="246" t="s">
        <v>134</v>
      </c>
    </row>
    <row r="110" spans="1:63" s="12" customFormat="1" ht="22.8" customHeight="1">
      <c r="A110" s="12"/>
      <c r="B110" s="203"/>
      <c r="C110" s="204"/>
      <c r="D110" s="205" t="s">
        <v>72</v>
      </c>
      <c r="E110" s="217" t="s">
        <v>155</v>
      </c>
      <c r="F110" s="217" t="s">
        <v>156</v>
      </c>
      <c r="G110" s="204"/>
      <c r="H110" s="204"/>
      <c r="I110" s="207"/>
      <c r="J110" s="218">
        <f>BK110</f>
        <v>0</v>
      </c>
      <c r="K110" s="204"/>
      <c r="L110" s="209"/>
      <c r="M110" s="210"/>
      <c r="N110" s="211"/>
      <c r="O110" s="211"/>
      <c r="P110" s="212">
        <f>SUM(P111:P147)</f>
        <v>0</v>
      </c>
      <c r="Q110" s="211"/>
      <c r="R110" s="212">
        <f>SUM(R111:R147)</f>
        <v>2.14652359</v>
      </c>
      <c r="S110" s="211"/>
      <c r="T110" s="213">
        <f>SUM(T111:T147)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81</v>
      </c>
      <c r="AT110" s="215" t="s">
        <v>72</v>
      </c>
      <c r="AU110" s="215" t="s">
        <v>81</v>
      </c>
      <c r="AY110" s="214" t="s">
        <v>134</v>
      </c>
      <c r="BK110" s="216">
        <f>SUM(BK111:BK147)</f>
        <v>0</v>
      </c>
    </row>
    <row r="111" spans="1:65" s="2" customFormat="1" ht="16.5" customHeight="1">
      <c r="A111" s="39"/>
      <c r="B111" s="40"/>
      <c r="C111" s="219" t="s">
        <v>141</v>
      </c>
      <c r="D111" s="219" t="s">
        <v>137</v>
      </c>
      <c r="E111" s="220" t="s">
        <v>157</v>
      </c>
      <c r="F111" s="221" t="s">
        <v>158</v>
      </c>
      <c r="G111" s="222" t="s">
        <v>140</v>
      </c>
      <c r="H111" s="223">
        <v>6.76</v>
      </c>
      <c r="I111" s="224"/>
      <c r="J111" s="225">
        <f>ROUND(I111*H111,2)</f>
        <v>0</v>
      </c>
      <c r="K111" s="221" t="s">
        <v>159</v>
      </c>
      <c r="L111" s="45"/>
      <c r="M111" s="226" t="s">
        <v>19</v>
      </c>
      <c r="N111" s="227" t="s">
        <v>45</v>
      </c>
      <c r="O111" s="85"/>
      <c r="P111" s="228">
        <f>O111*H111</f>
        <v>0</v>
      </c>
      <c r="Q111" s="228">
        <v>0.01838</v>
      </c>
      <c r="R111" s="228">
        <f>Q111*H111</f>
        <v>0.12424879999999999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141</v>
      </c>
      <c r="AT111" s="230" t="s">
        <v>137</v>
      </c>
      <c r="AU111" s="230" t="s">
        <v>142</v>
      </c>
      <c r="AY111" s="18" t="s">
        <v>134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142</v>
      </c>
      <c r="BK111" s="231">
        <f>ROUND(I111*H111,2)</f>
        <v>0</v>
      </c>
      <c r="BL111" s="18" t="s">
        <v>141</v>
      </c>
      <c r="BM111" s="230" t="s">
        <v>160</v>
      </c>
    </row>
    <row r="112" spans="1:47" s="2" customFormat="1" ht="12">
      <c r="A112" s="39"/>
      <c r="B112" s="40"/>
      <c r="C112" s="41"/>
      <c r="D112" s="232" t="s">
        <v>144</v>
      </c>
      <c r="E112" s="41"/>
      <c r="F112" s="233" t="s">
        <v>161</v>
      </c>
      <c r="G112" s="41"/>
      <c r="H112" s="41"/>
      <c r="I112" s="137"/>
      <c r="J112" s="41"/>
      <c r="K112" s="41"/>
      <c r="L112" s="45"/>
      <c r="M112" s="234"/>
      <c r="N112" s="23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144</v>
      </c>
      <c r="AU112" s="18" t="s">
        <v>142</v>
      </c>
    </row>
    <row r="113" spans="1:51" s="13" customFormat="1" ht="12">
      <c r="A113" s="13"/>
      <c r="B113" s="236"/>
      <c r="C113" s="237"/>
      <c r="D113" s="232" t="s">
        <v>145</v>
      </c>
      <c r="E113" s="238" t="s">
        <v>19</v>
      </c>
      <c r="F113" s="239" t="s">
        <v>162</v>
      </c>
      <c r="G113" s="237"/>
      <c r="H113" s="240">
        <v>6.76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145</v>
      </c>
      <c r="AU113" s="246" t="s">
        <v>142</v>
      </c>
      <c r="AV113" s="13" t="s">
        <v>142</v>
      </c>
      <c r="AW113" s="13" t="s">
        <v>34</v>
      </c>
      <c r="AX113" s="13" t="s">
        <v>81</v>
      </c>
      <c r="AY113" s="246" t="s">
        <v>134</v>
      </c>
    </row>
    <row r="114" spans="1:65" s="2" customFormat="1" ht="16.5" customHeight="1">
      <c r="A114" s="39"/>
      <c r="B114" s="40"/>
      <c r="C114" s="219" t="s">
        <v>163</v>
      </c>
      <c r="D114" s="219" t="s">
        <v>137</v>
      </c>
      <c r="E114" s="220" t="s">
        <v>164</v>
      </c>
      <c r="F114" s="221" t="s">
        <v>165</v>
      </c>
      <c r="G114" s="222" t="s">
        <v>140</v>
      </c>
      <c r="H114" s="223">
        <v>7.8</v>
      </c>
      <c r="I114" s="224"/>
      <c r="J114" s="225">
        <f>ROUND(I114*H114,2)</f>
        <v>0</v>
      </c>
      <c r="K114" s="221" t="s">
        <v>159</v>
      </c>
      <c r="L114" s="45"/>
      <c r="M114" s="226" t="s">
        <v>19</v>
      </c>
      <c r="N114" s="227" t="s">
        <v>45</v>
      </c>
      <c r="O114" s="85"/>
      <c r="P114" s="228">
        <f>O114*H114</f>
        <v>0</v>
      </c>
      <c r="Q114" s="228">
        <v>0.017</v>
      </c>
      <c r="R114" s="228">
        <f>Q114*H114</f>
        <v>0.1326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141</v>
      </c>
      <c r="AT114" s="230" t="s">
        <v>137</v>
      </c>
      <c r="AU114" s="230" t="s">
        <v>142</v>
      </c>
      <c r="AY114" s="18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142</v>
      </c>
      <c r="BK114" s="231">
        <f>ROUND(I114*H114,2)</f>
        <v>0</v>
      </c>
      <c r="BL114" s="18" t="s">
        <v>141</v>
      </c>
      <c r="BM114" s="230" t="s">
        <v>166</v>
      </c>
    </row>
    <row r="115" spans="1:47" s="2" customFormat="1" ht="12">
      <c r="A115" s="39"/>
      <c r="B115" s="40"/>
      <c r="C115" s="41"/>
      <c r="D115" s="232" t="s">
        <v>144</v>
      </c>
      <c r="E115" s="41"/>
      <c r="F115" s="233" t="s">
        <v>167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144</v>
      </c>
      <c r="AU115" s="18" t="s">
        <v>142</v>
      </c>
    </row>
    <row r="116" spans="1:51" s="13" customFormat="1" ht="12">
      <c r="A116" s="13"/>
      <c r="B116" s="236"/>
      <c r="C116" s="237"/>
      <c r="D116" s="232" t="s">
        <v>145</v>
      </c>
      <c r="E116" s="238" t="s">
        <v>19</v>
      </c>
      <c r="F116" s="239" t="s">
        <v>168</v>
      </c>
      <c r="G116" s="237"/>
      <c r="H116" s="240">
        <v>7.8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145</v>
      </c>
      <c r="AU116" s="246" t="s">
        <v>142</v>
      </c>
      <c r="AV116" s="13" t="s">
        <v>142</v>
      </c>
      <c r="AW116" s="13" t="s">
        <v>34</v>
      </c>
      <c r="AX116" s="13" t="s">
        <v>81</v>
      </c>
      <c r="AY116" s="246" t="s">
        <v>134</v>
      </c>
    </row>
    <row r="117" spans="1:65" s="2" customFormat="1" ht="16.5" customHeight="1">
      <c r="A117" s="39"/>
      <c r="B117" s="40"/>
      <c r="C117" s="219" t="s">
        <v>155</v>
      </c>
      <c r="D117" s="219" t="s">
        <v>137</v>
      </c>
      <c r="E117" s="220" t="s">
        <v>169</v>
      </c>
      <c r="F117" s="221" t="s">
        <v>170</v>
      </c>
      <c r="G117" s="222" t="s">
        <v>140</v>
      </c>
      <c r="H117" s="223">
        <v>37.432</v>
      </c>
      <c r="I117" s="224"/>
      <c r="J117" s="225">
        <f>ROUND(I117*H117,2)</f>
        <v>0</v>
      </c>
      <c r="K117" s="221" t="s">
        <v>159</v>
      </c>
      <c r="L117" s="45"/>
      <c r="M117" s="226" t="s">
        <v>19</v>
      </c>
      <c r="N117" s="227" t="s">
        <v>45</v>
      </c>
      <c r="O117" s="85"/>
      <c r="P117" s="228">
        <f>O117*H117</f>
        <v>0</v>
      </c>
      <c r="Q117" s="228">
        <v>0.01838</v>
      </c>
      <c r="R117" s="228">
        <f>Q117*H117</f>
        <v>0.6880001600000001</v>
      </c>
      <c r="S117" s="228">
        <v>0</v>
      </c>
      <c r="T117" s="22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0" t="s">
        <v>141</v>
      </c>
      <c r="AT117" s="230" t="s">
        <v>137</v>
      </c>
      <c r="AU117" s="230" t="s">
        <v>142</v>
      </c>
      <c r="AY117" s="18" t="s">
        <v>134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8" t="s">
        <v>142</v>
      </c>
      <c r="BK117" s="231">
        <f>ROUND(I117*H117,2)</f>
        <v>0</v>
      </c>
      <c r="BL117" s="18" t="s">
        <v>141</v>
      </c>
      <c r="BM117" s="230" t="s">
        <v>171</v>
      </c>
    </row>
    <row r="118" spans="1:47" s="2" customFormat="1" ht="12">
      <c r="A118" s="39"/>
      <c r="B118" s="40"/>
      <c r="C118" s="41"/>
      <c r="D118" s="232" t="s">
        <v>144</v>
      </c>
      <c r="E118" s="41"/>
      <c r="F118" s="233" t="s">
        <v>172</v>
      </c>
      <c r="G118" s="41"/>
      <c r="H118" s="41"/>
      <c r="I118" s="137"/>
      <c r="J118" s="41"/>
      <c r="K118" s="41"/>
      <c r="L118" s="45"/>
      <c r="M118" s="234"/>
      <c r="N118" s="23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144</v>
      </c>
      <c r="AU118" s="18" t="s">
        <v>142</v>
      </c>
    </row>
    <row r="119" spans="1:51" s="14" customFormat="1" ht="12">
      <c r="A119" s="14"/>
      <c r="B119" s="247"/>
      <c r="C119" s="248"/>
      <c r="D119" s="232" t="s">
        <v>145</v>
      </c>
      <c r="E119" s="249" t="s">
        <v>19</v>
      </c>
      <c r="F119" s="250" t="s">
        <v>173</v>
      </c>
      <c r="G119" s="248"/>
      <c r="H119" s="249" t="s">
        <v>19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145</v>
      </c>
      <c r="AU119" s="256" t="s">
        <v>142</v>
      </c>
      <c r="AV119" s="14" t="s">
        <v>81</v>
      </c>
      <c r="AW119" s="14" t="s">
        <v>34</v>
      </c>
      <c r="AX119" s="14" t="s">
        <v>73</v>
      </c>
      <c r="AY119" s="256" t="s">
        <v>134</v>
      </c>
    </row>
    <row r="120" spans="1:51" s="13" customFormat="1" ht="12">
      <c r="A120" s="13"/>
      <c r="B120" s="236"/>
      <c r="C120" s="237"/>
      <c r="D120" s="232" t="s">
        <v>145</v>
      </c>
      <c r="E120" s="238" t="s">
        <v>19</v>
      </c>
      <c r="F120" s="239" t="s">
        <v>174</v>
      </c>
      <c r="G120" s="237"/>
      <c r="H120" s="240">
        <v>9.322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145</v>
      </c>
      <c r="AU120" s="246" t="s">
        <v>142</v>
      </c>
      <c r="AV120" s="13" t="s">
        <v>142</v>
      </c>
      <c r="AW120" s="13" t="s">
        <v>34</v>
      </c>
      <c r="AX120" s="13" t="s">
        <v>73</v>
      </c>
      <c r="AY120" s="246" t="s">
        <v>134</v>
      </c>
    </row>
    <row r="121" spans="1:51" s="14" customFormat="1" ht="12">
      <c r="A121" s="14"/>
      <c r="B121" s="247"/>
      <c r="C121" s="248"/>
      <c r="D121" s="232" t="s">
        <v>145</v>
      </c>
      <c r="E121" s="249" t="s">
        <v>19</v>
      </c>
      <c r="F121" s="250" t="s">
        <v>175</v>
      </c>
      <c r="G121" s="248"/>
      <c r="H121" s="249" t="s">
        <v>19</v>
      </c>
      <c r="I121" s="251"/>
      <c r="J121" s="248"/>
      <c r="K121" s="248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145</v>
      </c>
      <c r="AU121" s="256" t="s">
        <v>142</v>
      </c>
      <c r="AV121" s="14" t="s">
        <v>81</v>
      </c>
      <c r="AW121" s="14" t="s">
        <v>34</v>
      </c>
      <c r="AX121" s="14" t="s">
        <v>73</v>
      </c>
      <c r="AY121" s="256" t="s">
        <v>134</v>
      </c>
    </row>
    <row r="122" spans="1:51" s="13" customFormat="1" ht="12">
      <c r="A122" s="13"/>
      <c r="B122" s="236"/>
      <c r="C122" s="237"/>
      <c r="D122" s="232" t="s">
        <v>145</v>
      </c>
      <c r="E122" s="238" t="s">
        <v>19</v>
      </c>
      <c r="F122" s="239" t="s">
        <v>176</v>
      </c>
      <c r="G122" s="237"/>
      <c r="H122" s="240">
        <v>10.395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145</v>
      </c>
      <c r="AU122" s="246" t="s">
        <v>142</v>
      </c>
      <c r="AV122" s="13" t="s">
        <v>142</v>
      </c>
      <c r="AW122" s="13" t="s">
        <v>34</v>
      </c>
      <c r="AX122" s="13" t="s">
        <v>73</v>
      </c>
      <c r="AY122" s="246" t="s">
        <v>134</v>
      </c>
    </row>
    <row r="123" spans="1:51" s="13" customFormat="1" ht="12">
      <c r="A123" s="13"/>
      <c r="B123" s="236"/>
      <c r="C123" s="237"/>
      <c r="D123" s="232" t="s">
        <v>145</v>
      </c>
      <c r="E123" s="238" t="s">
        <v>19</v>
      </c>
      <c r="F123" s="239" t="s">
        <v>177</v>
      </c>
      <c r="G123" s="237"/>
      <c r="H123" s="240">
        <v>3.34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145</v>
      </c>
      <c r="AU123" s="246" t="s">
        <v>142</v>
      </c>
      <c r="AV123" s="13" t="s">
        <v>142</v>
      </c>
      <c r="AW123" s="13" t="s">
        <v>34</v>
      </c>
      <c r="AX123" s="13" t="s">
        <v>73</v>
      </c>
      <c r="AY123" s="246" t="s">
        <v>134</v>
      </c>
    </row>
    <row r="124" spans="1:51" s="13" customFormat="1" ht="12">
      <c r="A124" s="13"/>
      <c r="B124" s="236"/>
      <c r="C124" s="237"/>
      <c r="D124" s="232" t="s">
        <v>145</v>
      </c>
      <c r="E124" s="238" t="s">
        <v>19</v>
      </c>
      <c r="F124" s="239" t="s">
        <v>178</v>
      </c>
      <c r="G124" s="237"/>
      <c r="H124" s="240">
        <v>4.445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145</v>
      </c>
      <c r="AU124" s="246" t="s">
        <v>142</v>
      </c>
      <c r="AV124" s="13" t="s">
        <v>142</v>
      </c>
      <c r="AW124" s="13" t="s">
        <v>34</v>
      </c>
      <c r="AX124" s="13" t="s">
        <v>73</v>
      </c>
      <c r="AY124" s="246" t="s">
        <v>134</v>
      </c>
    </row>
    <row r="125" spans="1:51" s="14" customFormat="1" ht="12">
      <c r="A125" s="14"/>
      <c r="B125" s="247"/>
      <c r="C125" s="248"/>
      <c r="D125" s="232" t="s">
        <v>145</v>
      </c>
      <c r="E125" s="249" t="s">
        <v>19</v>
      </c>
      <c r="F125" s="250" t="s">
        <v>179</v>
      </c>
      <c r="G125" s="248"/>
      <c r="H125" s="249" t="s">
        <v>19</v>
      </c>
      <c r="I125" s="251"/>
      <c r="J125" s="248"/>
      <c r="K125" s="248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145</v>
      </c>
      <c r="AU125" s="256" t="s">
        <v>142</v>
      </c>
      <c r="AV125" s="14" t="s">
        <v>81</v>
      </c>
      <c r="AW125" s="14" t="s">
        <v>34</v>
      </c>
      <c r="AX125" s="14" t="s">
        <v>73</v>
      </c>
      <c r="AY125" s="256" t="s">
        <v>134</v>
      </c>
    </row>
    <row r="126" spans="1:51" s="13" customFormat="1" ht="12">
      <c r="A126" s="13"/>
      <c r="B126" s="236"/>
      <c r="C126" s="237"/>
      <c r="D126" s="232" t="s">
        <v>145</v>
      </c>
      <c r="E126" s="238" t="s">
        <v>19</v>
      </c>
      <c r="F126" s="239" t="s">
        <v>180</v>
      </c>
      <c r="G126" s="237"/>
      <c r="H126" s="240">
        <v>6.97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145</v>
      </c>
      <c r="AU126" s="246" t="s">
        <v>142</v>
      </c>
      <c r="AV126" s="13" t="s">
        <v>142</v>
      </c>
      <c r="AW126" s="13" t="s">
        <v>34</v>
      </c>
      <c r="AX126" s="13" t="s">
        <v>73</v>
      </c>
      <c r="AY126" s="246" t="s">
        <v>134</v>
      </c>
    </row>
    <row r="127" spans="1:51" s="13" customFormat="1" ht="12">
      <c r="A127" s="13"/>
      <c r="B127" s="236"/>
      <c r="C127" s="237"/>
      <c r="D127" s="232" t="s">
        <v>145</v>
      </c>
      <c r="E127" s="238" t="s">
        <v>19</v>
      </c>
      <c r="F127" s="239" t="s">
        <v>181</v>
      </c>
      <c r="G127" s="237"/>
      <c r="H127" s="240">
        <v>2.96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145</v>
      </c>
      <c r="AU127" s="246" t="s">
        <v>142</v>
      </c>
      <c r="AV127" s="13" t="s">
        <v>142</v>
      </c>
      <c r="AW127" s="13" t="s">
        <v>34</v>
      </c>
      <c r="AX127" s="13" t="s">
        <v>73</v>
      </c>
      <c r="AY127" s="246" t="s">
        <v>134</v>
      </c>
    </row>
    <row r="128" spans="1:51" s="15" customFormat="1" ht="12">
      <c r="A128" s="15"/>
      <c r="B128" s="257"/>
      <c r="C128" s="258"/>
      <c r="D128" s="232" t="s">
        <v>145</v>
      </c>
      <c r="E128" s="259" t="s">
        <v>19</v>
      </c>
      <c r="F128" s="260" t="s">
        <v>182</v>
      </c>
      <c r="G128" s="258"/>
      <c r="H128" s="261">
        <v>37.432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7" t="s">
        <v>145</v>
      </c>
      <c r="AU128" s="267" t="s">
        <v>142</v>
      </c>
      <c r="AV128" s="15" t="s">
        <v>141</v>
      </c>
      <c r="AW128" s="15" t="s">
        <v>34</v>
      </c>
      <c r="AX128" s="15" t="s">
        <v>81</v>
      </c>
      <c r="AY128" s="267" t="s">
        <v>134</v>
      </c>
    </row>
    <row r="129" spans="1:65" s="2" customFormat="1" ht="16.5" customHeight="1">
      <c r="A129" s="39"/>
      <c r="B129" s="40"/>
      <c r="C129" s="219" t="s">
        <v>183</v>
      </c>
      <c r="D129" s="219" t="s">
        <v>137</v>
      </c>
      <c r="E129" s="220" t="s">
        <v>184</v>
      </c>
      <c r="F129" s="221" t="s">
        <v>185</v>
      </c>
      <c r="G129" s="222" t="s">
        <v>140</v>
      </c>
      <c r="H129" s="223">
        <v>18.209</v>
      </c>
      <c r="I129" s="224"/>
      <c r="J129" s="225">
        <f>ROUND(I129*H129,2)</f>
        <v>0</v>
      </c>
      <c r="K129" s="221" t="s">
        <v>159</v>
      </c>
      <c r="L129" s="45"/>
      <c r="M129" s="226" t="s">
        <v>19</v>
      </c>
      <c r="N129" s="227" t="s">
        <v>45</v>
      </c>
      <c r="O129" s="85"/>
      <c r="P129" s="228">
        <f>O129*H129</f>
        <v>0</v>
      </c>
      <c r="Q129" s="228">
        <v>0.017</v>
      </c>
      <c r="R129" s="228">
        <f>Q129*H129</f>
        <v>0.309553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141</v>
      </c>
      <c r="AT129" s="230" t="s">
        <v>137</v>
      </c>
      <c r="AU129" s="230" t="s">
        <v>142</v>
      </c>
      <c r="AY129" s="18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142</v>
      </c>
      <c r="BK129" s="231">
        <f>ROUND(I129*H129,2)</f>
        <v>0</v>
      </c>
      <c r="BL129" s="18" t="s">
        <v>141</v>
      </c>
      <c r="BM129" s="230" t="s">
        <v>186</v>
      </c>
    </row>
    <row r="130" spans="1:47" s="2" customFormat="1" ht="12">
      <c r="A130" s="39"/>
      <c r="B130" s="40"/>
      <c r="C130" s="41"/>
      <c r="D130" s="232" t="s">
        <v>144</v>
      </c>
      <c r="E130" s="41"/>
      <c r="F130" s="233" t="s">
        <v>187</v>
      </c>
      <c r="G130" s="41"/>
      <c r="H130" s="41"/>
      <c r="I130" s="137"/>
      <c r="J130" s="41"/>
      <c r="K130" s="41"/>
      <c r="L130" s="45"/>
      <c r="M130" s="234"/>
      <c r="N130" s="235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144</v>
      </c>
      <c r="AU130" s="18" t="s">
        <v>142</v>
      </c>
    </row>
    <row r="131" spans="1:51" s="14" customFormat="1" ht="12">
      <c r="A131" s="14"/>
      <c r="B131" s="247"/>
      <c r="C131" s="248"/>
      <c r="D131" s="232" t="s">
        <v>145</v>
      </c>
      <c r="E131" s="249" t="s">
        <v>19</v>
      </c>
      <c r="F131" s="250" t="s">
        <v>188</v>
      </c>
      <c r="G131" s="248"/>
      <c r="H131" s="249" t="s">
        <v>19</v>
      </c>
      <c r="I131" s="251"/>
      <c r="J131" s="248"/>
      <c r="K131" s="248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145</v>
      </c>
      <c r="AU131" s="256" t="s">
        <v>142</v>
      </c>
      <c r="AV131" s="14" t="s">
        <v>81</v>
      </c>
      <c r="AW131" s="14" t="s">
        <v>34</v>
      </c>
      <c r="AX131" s="14" t="s">
        <v>73</v>
      </c>
      <c r="AY131" s="256" t="s">
        <v>134</v>
      </c>
    </row>
    <row r="132" spans="1:51" s="13" customFormat="1" ht="12">
      <c r="A132" s="13"/>
      <c r="B132" s="236"/>
      <c r="C132" s="237"/>
      <c r="D132" s="232" t="s">
        <v>145</v>
      </c>
      <c r="E132" s="238" t="s">
        <v>19</v>
      </c>
      <c r="F132" s="239" t="s">
        <v>189</v>
      </c>
      <c r="G132" s="237"/>
      <c r="H132" s="240">
        <v>18.209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145</v>
      </c>
      <c r="AU132" s="246" t="s">
        <v>142</v>
      </c>
      <c r="AV132" s="13" t="s">
        <v>142</v>
      </c>
      <c r="AW132" s="13" t="s">
        <v>34</v>
      </c>
      <c r="AX132" s="13" t="s">
        <v>81</v>
      </c>
      <c r="AY132" s="246" t="s">
        <v>134</v>
      </c>
    </row>
    <row r="133" spans="1:65" s="2" customFormat="1" ht="16.5" customHeight="1">
      <c r="A133" s="39"/>
      <c r="B133" s="40"/>
      <c r="C133" s="219" t="s">
        <v>190</v>
      </c>
      <c r="D133" s="219" t="s">
        <v>137</v>
      </c>
      <c r="E133" s="220" t="s">
        <v>191</v>
      </c>
      <c r="F133" s="221" t="s">
        <v>192</v>
      </c>
      <c r="G133" s="222" t="s">
        <v>193</v>
      </c>
      <c r="H133" s="223">
        <v>0.347</v>
      </c>
      <c r="I133" s="224"/>
      <c r="J133" s="225">
        <f>ROUND(I133*H133,2)</f>
        <v>0</v>
      </c>
      <c r="K133" s="221" t="s">
        <v>159</v>
      </c>
      <c r="L133" s="45"/>
      <c r="M133" s="226" t="s">
        <v>19</v>
      </c>
      <c r="N133" s="227" t="s">
        <v>45</v>
      </c>
      <c r="O133" s="85"/>
      <c r="P133" s="228">
        <f>O133*H133</f>
        <v>0</v>
      </c>
      <c r="Q133" s="228">
        <v>2.45329</v>
      </c>
      <c r="R133" s="228">
        <f>Q133*H133</f>
        <v>0.85129163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141</v>
      </c>
      <c r="AT133" s="230" t="s">
        <v>137</v>
      </c>
      <c r="AU133" s="230" t="s">
        <v>142</v>
      </c>
      <c r="AY133" s="18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142</v>
      </c>
      <c r="BK133" s="231">
        <f>ROUND(I133*H133,2)</f>
        <v>0</v>
      </c>
      <c r="BL133" s="18" t="s">
        <v>141</v>
      </c>
      <c r="BM133" s="230" t="s">
        <v>194</v>
      </c>
    </row>
    <row r="134" spans="1:47" s="2" customFormat="1" ht="12">
      <c r="A134" s="39"/>
      <c r="B134" s="40"/>
      <c r="C134" s="41"/>
      <c r="D134" s="232" t="s">
        <v>144</v>
      </c>
      <c r="E134" s="41"/>
      <c r="F134" s="233" t="s">
        <v>195</v>
      </c>
      <c r="G134" s="41"/>
      <c r="H134" s="41"/>
      <c r="I134" s="137"/>
      <c r="J134" s="41"/>
      <c r="K134" s="41"/>
      <c r="L134" s="45"/>
      <c r="M134" s="234"/>
      <c r="N134" s="235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144</v>
      </c>
      <c r="AU134" s="18" t="s">
        <v>142</v>
      </c>
    </row>
    <row r="135" spans="1:51" s="14" customFormat="1" ht="12">
      <c r="A135" s="14"/>
      <c r="B135" s="247"/>
      <c r="C135" s="248"/>
      <c r="D135" s="232" t="s">
        <v>145</v>
      </c>
      <c r="E135" s="249" t="s">
        <v>19</v>
      </c>
      <c r="F135" s="250" t="s">
        <v>196</v>
      </c>
      <c r="G135" s="248"/>
      <c r="H135" s="249" t="s">
        <v>19</v>
      </c>
      <c r="I135" s="251"/>
      <c r="J135" s="248"/>
      <c r="K135" s="248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145</v>
      </c>
      <c r="AU135" s="256" t="s">
        <v>142</v>
      </c>
      <c r="AV135" s="14" t="s">
        <v>81</v>
      </c>
      <c r="AW135" s="14" t="s">
        <v>34</v>
      </c>
      <c r="AX135" s="14" t="s">
        <v>73</v>
      </c>
      <c r="AY135" s="256" t="s">
        <v>134</v>
      </c>
    </row>
    <row r="136" spans="1:51" s="13" customFormat="1" ht="12">
      <c r="A136" s="13"/>
      <c r="B136" s="236"/>
      <c r="C136" s="237"/>
      <c r="D136" s="232" t="s">
        <v>145</v>
      </c>
      <c r="E136" s="238" t="s">
        <v>19</v>
      </c>
      <c r="F136" s="239" t="s">
        <v>197</v>
      </c>
      <c r="G136" s="237"/>
      <c r="H136" s="240">
        <v>0.234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145</v>
      </c>
      <c r="AU136" s="246" t="s">
        <v>142</v>
      </c>
      <c r="AV136" s="13" t="s">
        <v>142</v>
      </c>
      <c r="AW136" s="13" t="s">
        <v>34</v>
      </c>
      <c r="AX136" s="13" t="s">
        <v>73</v>
      </c>
      <c r="AY136" s="246" t="s">
        <v>134</v>
      </c>
    </row>
    <row r="137" spans="1:51" s="14" customFormat="1" ht="12">
      <c r="A137" s="14"/>
      <c r="B137" s="247"/>
      <c r="C137" s="248"/>
      <c r="D137" s="232" t="s">
        <v>145</v>
      </c>
      <c r="E137" s="249" t="s">
        <v>19</v>
      </c>
      <c r="F137" s="250" t="s">
        <v>179</v>
      </c>
      <c r="G137" s="248"/>
      <c r="H137" s="249" t="s">
        <v>19</v>
      </c>
      <c r="I137" s="251"/>
      <c r="J137" s="248"/>
      <c r="K137" s="248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145</v>
      </c>
      <c r="AU137" s="256" t="s">
        <v>142</v>
      </c>
      <c r="AV137" s="14" t="s">
        <v>81</v>
      </c>
      <c r="AW137" s="14" t="s">
        <v>34</v>
      </c>
      <c r="AX137" s="14" t="s">
        <v>73</v>
      </c>
      <c r="AY137" s="256" t="s">
        <v>134</v>
      </c>
    </row>
    <row r="138" spans="1:51" s="13" customFormat="1" ht="12">
      <c r="A138" s="13"/>
      <c r="B138" s="236"/>
      <c r="C138" s="237"/>
      <c r="D138" s="232" t="s">
        <v>145</v>
      </c>
      <c r="E138" s="238" t="s">
        <v>19</v>
      </c>
      <c r="F138" s="239" t="s">
        <v>198</v>
      </c>
      <c r="G138" s="237"/>
      <c r="H138" s="240">
        <v>0.113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145</v>
      </c>
      <c r="AU138" s="246" t="s">
        <v>142</v>
      </c>
      <c r="AV138" s="13" t="s">
        <v>142</v>
      </c>
      <c r="AW138" s="13" t="s">
        <v>34</v>
      </c>
      <c r="AX138" s="13" t="s">
        <v>73</v>
      </c>
      <c r="AY138" s="246" t="s">
        <v>134</v>
      </c>
    </row>
    <row r="139" spans="1:51" s="15" customFormat="1" ht="12">
      <c r="A139" s="15"/>
      <c r="B139" s="257"/>
      <c r="C139" s="258"/>
      <c r="D139" s="232" t="s">
        <v>145</v>
      </c>
      <c r="E139" s="259" t="s">
        <v>19</v>
      </c>
      <c r="F139" s="260" t="s">
        <v>182</v>
      </c>
      <c r="G139" s="258"/>
      <c r="H139" s="261">
        <v>0.347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7" t="s">
        <v>145</v>
      </c>
      <c r="AU139" s="267" t="s">
        <v>142</v>
      </c>
      <c r="AV139" s="15" t="s">
        <v>141</v>
      </c>
      <c r="AW139" s="15" t="s">
        <v>34</v>
      </c>
      <c r="AX139" s="15" t="s">
        <v>81</v>
      </c>
      <c r="AY139" s="267" t="s">
        <v>134</v>
      </c>
    </row>
    <row r="140" spans="1:65" s="2" customFormat="1" ht="16.5" customHeight="1">
      <c r="A140" s="39"/>
      <c r="B140" s="40"/>
      <c r="C140" s="219" t="s">
        <v>199</v>
      </c>
      <c r="D140" s="219" t="s">
        <v>137</v>
      </c>
      <c r="E140" s="220" t="s">
        <v>200</v>
      </c>
      <c r="F140" s="221" t="s">
        <v>201</v>
      </c>
      <c r="G140" s="222" t="s">
        <v>202</v>
      </c>
      <c r="H140" s="223">
        <v>3</v>
      </c>
      <c r="I140" s="224"/>
      <c r="J140" s="225">
        <f>ROUND(I140*H140,2)</f>
        <v>0</v>
      </c>
      <c r="K140" s="221" t="s">
        <v>159</v>
      </c>
      <c r="L140" s="45"/>
      <c r="M140" s="226" t="s">
        <v>19</v>
      </c>
      <c r="N140" s="227" t="s">
        <v>45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141</v>
      </c>
      <c r="AT140" s="230" t="s">
        <v>137</v>
      </c>
      <c r="AU140" s="230" t="s">
        <v>142</v>
      </c>
      <c r="AY140" s="18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142</v>
      </c>
      <c r="BK140" s="231">
        <f>ROUND(I140*H140,2)</f>
        <v>0</v>
      </c>
      <c r="BL140" s="18" t="s">
        <v>141</v>
      </c>
      <c r="BM140" s="230" t="s">
        <v>203</v>
      </c>
    </row>
    <row r="141" spans="1:47" s="2" customFormat="1" ht="12">
      <c r="A141" s="39"/>
      <c r="B141" s="40"/>
      <c r="C141" s="41"/>
      <c r="D141" s="232" t="s">
        <v>144</v>
      </c>
      <c r="E141" s="41"/>
      <c r="F141" s="233" t="s">
        <v>204</v>
      </c>
      <c r="G141" s="41"/>
      <c r="H141" s="41"/>
      <c r="I141" s="137"/>
      <c r="J141" s="41"/>
      <c r="K141" s="41"/>
      <c r="L141" s="45"/>
      <c r="M141" s="234"/>
      <c r="N141" s="23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144</v>
      </c>
      <c r="AU141" s="18" t="s">
        <v>142</v>
      </c>
    </row>
    <row r="142" spans="1:65" s="2" customFormat="1" ht="16.5" customHeight="1">
      <c r="A142" s="39"/>
      <c r="B142" s="40"/>
      <c r="C142" s="219" t="s">
        <v>205</v>
      </c>
      <c r="D142" s="219" t="s">
        <v>137</v>
      </c>
      <c r="E142" s="220" t="s">
        <v>206</v>
      </c>
      <c r="F142" s="221" t="s">
        <v>207</v>
      </c>
      <c r="G142" s="222" t="s">
        <v>193</v>
      </c>
      <c r="H142" s="223">
        <v>0.347</v>
      </c>
      <c r="I142" s="224"/>
      <c r="J142" s="225">
        <f>ROUND(I142*H142,2)</f>
        <v>0</v>
      </c>
      <c r="K142" s="221" t="s">
        <v>159</v>
      </c>
      <c r="L142" s="45"/>
      <c r="M142" s="226" t="s">
        <v>19</v>
      </c>
      <c r="N142" s="227" t="s">
        <v>45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141</v>
      </c>
      <c r="AT142" s="230" t="s">
        <v>137</v>
      </c>
      <c r="AU142" s="230" t="s">
        <v>142</v>
      </c>
      <c r="AY142" s="18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142</v>
      </c>
      <c r="BK142" s="231">
        <f>ROUND(I142*H142,2)</f>
        <v>0</v>
      </c>
      <c r="BL142" s="18" t="s">
        <v>141</v>
      </c>
      <c r="BM142" s="230" t="s">
        <v>208</v>
      </c>
    </row>
    <row r="143" spans="1:47" s="2" customFormat="1" ht="12">
      <c r="A143" s="39"/>
      <c r="B143" s="40"/>
      <c r="C143" s="41"/>
      <c r="D143" s="232" t="s">
        <v>144</v>
      </c>
      <c r="E143" s="41"/>
      <c r="F143" s="233" t="s">
        <v>209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144</v>
      </c>
      <c r="AU143" s="18" t="s">
        <v>142</v>
      </c>
    </row>
    <row r="144" spans="1:65" s="2" customFormat="1" ht="16.5" customHeight="1">
      <c r="A144" s="39"/>
      <c r="B144" s="40"/>
      <c r="C144" s="219" t="s">
        <v>210</v>
      </c>
      <c r="D144" s="219" t="s">
        <v>137</v>
      </c>
      <c r="E144" s="220" t="s">
        <v>211</v>
      </c>
      <c r="F144" s="221" t="s">
        <v>212</v>
      </c>
      <c r="G144" s="222" t="s">
        <v>213</v>
      </c>
      <c r="H144" s="223">
        <v>3</v>
      </c>
      <c r="I144" s="224"/>
      <c r="J144" s="225">
        <f>ROUND(I144*H144,2)</f>
        <v>0</v>
      </c>
      <c r="K144" s="221" t="s">
        <v>159</v>
      </c>
      <c r="L144" s="45"/>
      <c r="M144" s="226" t="s">
        <v>19</v>
      </c>
      <c r="N144" s="227" t="s">
        <v>45</v>
      </c>
      <c r="O144" s="85"/>
      <c r="P144" s="228">
        <f>O144*H144</f>
        <v>0</v>
      </c>
      <c r="Q144" s="228">
        <v>0.00048</v>
      </c>
      <c r="R144" s="228">
        <f>Q144*H144</f>
        <v>0.00144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141</v>
      </c>
      <c r="AT144" s="230" t="s">
        <v>137</v>
      </c>
      <c r="AU144" s="230" t="s">
        <v>142</v>
      </c>
      <c r="AY144" s="18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142</v>
      </c>
      <c r="BK144" s="231">
        <f>ROUND(I144*H144,2)</f>
        <v>0</v>
      </c>
      <c r="BL144" s="18" t="s">
        <v>141</v>
      </c>
      <c r="BM144" s="230" t="s">
        <v>214</v>
      </c>
    </row>
    <row r="145" spans="1:47" s="2" customFormat="1" ht="12">
      <c r="A145" s="39"/>
      <c r="B145" s="40"/>
      <c r="C145" s="41"/>
      <c r="D145" s="232" t="s">
        <v>144</v>
      </c>
      <c r="E145" s="41"/>
      <c r="F145" s="233" t="s">
        <v>215</v>
      </c>
      <c r="G145" s="41"/>
      <c r="H145" s="41"/>
      <c r="I145" s="137"/>
      <c r="J145" s="41"/>
      <c r="K145" s="41"/>
      <c r="L145" s="45"/>
      <c r="M145" s="234"/>
      <c r="N145" s="23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144</v>
      </c>
      <c r="AU145" s="18" t="s">
        <v>142</v>
      </c>
    </row>
    <row r="146" spans="1:65" s="2" customFormat="1" ht="16.5" customHeight="1">
      <c r="A146" s="39"/>
      <c r="B146" s="40"/>
      <c r="C146" s="268" t="s">
        <v>216</v>
      </c>
      <c r="D146" s="268" t="s">
        <v>217</v>
      </c>
      <c r="E146" s="269" t="s">
        <v>218</v>
      </c>
      <c r="F146" s="270" t="s">
        <v>219</v>
      </c>
      <c r="G146" s="271" t="s">
        <v>213</v>
      </c>
      <c r="H146" s="272">
        <v>1</v>
      </c>
      <c r="I146" s="273"/>
      <c r="J146" s="274">
        <f>ROUND(I146*H146,2)</f>
        <v>0</v>
      </c>
      <c r="K146" s="270" t="s">
        <v>159</v>
      </c>
      <c r="L146" s="275"/>
      <c r="M146" s="276" t="s">
        <v>19</v>
      </c>
      <c r="N146" s="277" t="s">
        <v>45</v>
      </c>
      <c r="O146" s="85"/>
      <c r="P146" s="228">
        <f>O146*H146</f>
        <v>0</v>
      </c>
      <c r="Q146" s="228">
        <v>0.01489</v>
      </c>
      <c r="R146" s="228">
        <f>Q146*H146</f>
        <v>0.01489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190</v>
      </c>
      <c r="AT146" s="230" t="s">
        <v>217</v>
      </c>
      <c r="AU146" s="230" t="s">
        <v>142</v>
      </c>
      <c r="AY146" s="18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142</v>
      </c>
      <c r="BK146" s="231">
        <f>ROUND(I146*H146,2)</f>
        <v>0</v>
      </c>
      <c r="BL146" s="18" t="s">
        <v>141</v>
      </c>
      <c r="BM146" s="230" t="s">
        <v>220</v>
      </c>
    </row>
    <row r="147" spans="1:65" s="2" customFormat="1" ht="16.5" customHeight="1">
      <c r="A147" s="39"/>
      <c r="B147" s="40"/>
      <c r="C147" s="268" t="s">
        <v>221</v>
      </c>
      <c r="D147" s="268" t="s">
        <v>217</v>
      </c>
      <c r="E147" s="269" t="s">
        <v>222</v>
      </c>
      <c r="F147" s="270" t="s">
        <v>223</v>
      </c>
      <c r="G147" s="271" t="s">
        <v>213</v>
      </c>
      <c r="H147" s="272">
        <v>2</v>
      </c>
      <c r="I147" s="273"/>
      <c r="J147" s="274">
        <f>ROUND(I147*H147,2)</f>
        <v>0</v>
      </c>
      <c r="K147" s="270" t="s">
        <v>159</v>
      </c>
      <c r="L147" s="275"/>
      <c r="M147" s="276" t="s">
        <v>19</v>
      </c>
      <c r="N147" s="277" t="s">
        <v>45</v>
      </c>
      <c r="O147" s="85"/>
      <c r="P147" s="228">
        <f>O147*H147</f>
        <v>0</v>
      </c>
      <c r="Q147" s="228">
        <v>0.01225</v>
      </c>
      <c r="R147" s="228">
        <f>Q147*H147</f>
        <v>0.0245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190</v>
      </c>
      <c r="AT147" s="230" t="s">
        <v>217</v>
      </c>
      <c r="AU147" s="230" t="s">
        <v>142</v>
      </c>
      <c r="AY147" s="18" t="s">
        <v>134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142</v>
      </c>
      <c r="BK147" s="231">
        <f>ROUND(I147*H147,2)</f>
        <v>0</v>
      </c>
      <c r="BL147" s="18" t="s">
        <v>141</v>
      </c>
      <c r="BM147" s="230" t="s">
        <v>224</v>
      </c>
    </row>
    <row r="148" spans="1:63" s="12" customFormat="1" ht="22.8" customHeight="1">
      <c r="A148" s="12"/>
      <c r="B148" s="203"/>
      <c r="C148" s="204"/>
      <c r="D148" s="205" t="s">
        <v>72</v>
      </c>
      <c r="E148" s="217" t="s">
        <v>199</v>
      </c>
      <c r="F148" s="217" t="s">
        <v>225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SUM(P149:P204)</f>
        <v>0</v>
      </c>
      <c r="Q148" s="211"/>
      <c r="R148" s="212">
        <f>SUM(R149:R204)</f>
        <v>0.01243642</v>
      </c>
      <c r="S148" s="211"/>
      <c r="T148" s="213">
        <f>SUM(T149:T204)</f>
        <v>5.457234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81</v>
      </c>
      <c r="AT148" s="215" t="s">
        <v>72</v>
      </c>
      <c r="AU148" s="215" t="s">
        <v>81</v>
      </c>
      <c r="AY148" s="214" t="s">
        <v>134</v>
      </c>
      <c r="BK148" s="216">
        <f>SUM(BK149:BK204)</f>
        <v>0</v>
      </c>
    </row>
    <row r="149" spans="1:65" s="2" customFormat="1" ht="16.5" customHeight="1">
      <c r="A149" s="39"/>
      <c r="B149" s="40"/>
      <c r="C149" s="219" t="s">
        <v>226</v>
      </c>
      <c r="D149" s="219" t="s">
        <v>137</v>
      </c>
      <c r="E149" s="220" t="s">
        <v>227</v>
      </c>
      <c r="F149" s="221" t="s">
        <v>228</v>
      </c>
      <c r="G149" s="222" t="s">
        <v>140</v>
      </c>
      <c r="H149" s="223">
        <v>69.926</v>
      </c>
      <c r="I149" s="224"/>
      <c r="J149" s="225">
        <f>ROUND(I149*H149,2)</f>
        <v>0</v>
      </c>
      <c r="K149" s="221" t="s">
        <v>159</v>
      </c>
      <c r="L149" s="45"/>
      <c r="M149" s="226" t="s">
        <v>19</v>
      </c>
      <c r="N149" s="227" t="s">
        <v>45</v>
      </c>
      <c r="O149" s="85"/>
      <c r="P149" s="228">
        <f>O149*H149</f>
        <v>0</v>
      </c>
      <c r="Q149" s="228">
        <v>0.00013</v>
      </c>
      <c r="R149" s="228">
        <f>Q149*H149</f>
        <v>0.009090379999999999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141</v>
      </c>
      <c r="AT149" s="230" t="s">
        <v>137</v>
      </c>
      <c r="AU149" s="230" t="s">
        <v>142</v>
      </c>
      <c r="AY149" s="18" t="s">
        <v>134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142</v>
      </c>
      <c r="BK149" s="231">
        <f>ROUND(I149*H149,2)</f>
        <v>0</v>
      </c>
      <c r="BL149" s="18" t="s">
        <v>141</v>
      </c>
      <c r="BM149" s="230" t="s">
        <v>229</v>
      </c>
    </row>
    <row r="150" spans="1:47" s="2" customFormat="1" ht="12">
      <c r="A150" s="39"/>
      <c r="B150" s="40"/>
      <c r="C150" s="41"/>
      <c r="D150" s="232" t="s">
        <v>144</v>
      </c>
      <c r="E150" s="41"/>
      <c r="F150" s="233" t="s">
        <v>230</v>
      </c>
      <c r="G150" s="41"/>
      <c r="H150" s="41"/>
      <c r="I150" s="137"/>
      <c r="J150" s="41"/>
      <c r="K150" s="41"/>
      <c r="L150" s="45"/>
      <c r="M150" s="234"/>
      <c r="N150" s="235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144</v>
      </c>
      <c r="AU150" s="18" t="s">
        <v>142</v>
      </c>
    </row>
    <row r="151" spans="1:65" s="2" customFormat="1" ht="16.5" customHeight="1">
      <c r="A151" s="39"/>
      <c r="B151" s="40"/>
      <c r="C151" s="219" t="s">
        <v>8</v>
      </c>
      <c r="D151" s="219" t="s">
        <v>137</v>
      </c>
      <c r="E151" s="220" t="s">
        <v>231</v>
      </c>
      <c r="F151" s="221" t="s">
        <v>232</v>
      </c>
      <c r="G151" s="222" t="s">
        <v>140</v>
      </c>
      <c r="H151" s="223">
        <v>69.926</v>
      </c>
      <c r="I151" s="224"/>
      <c r="J151" s="225">
        <f>ROUND(I151*H151,2)</f>
        <v>0</v>
      </c>
      <c r="K151" s="221" t="s">
        <v>159</v>
      </c>
      <c r="L151" s="45"/>
      <c r="M151" s="226" t="s">
        <v>19</v>
      </c>
      <c r="N151" s="227" t="s">
        <v>45</v>
      </c>
      <c r="O151" s="85"/>
      <c r="P151" s="228">
        <f>O151*H151</f>
        <v>0</v>
      </c>
      <c r="Q151" s="228">
        <v>4E-05</v>
      </c>
      <c r="R151" s="228">
        <f>Q151*H151</f>
        <v>0.00279704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141</v>
      </c>
      <c r="AT151" s="230" t="s">
        <v>137</v>
      </c>
      <c r="AU151" s="230" t="s">
        <v>142</v>
      </c>
      <c r="AY151" s="18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142</v>
      </c>
      <c r="BK151" s="231">
        <f>ROUND(I151*H151,2)</f>
        <v>0</v>
      </c>
      <c r="BL151" s="18" t="s">
        <v>141</v>
      </c>
      <c r="BM151" s="230" t="s">
        <v>233</v>
      </c>
    </row>
    <row r="152" spans="1:47" s="2" customFormat="1" ht="12">
      <c r="A152" s="39"/>
      <c r="B152" s="40"/>
      <c r="C152" s="41"/>
      <c r="D152" s="232" t="s">
        <v>144</v>
      </c>
      <c r="E152" s="41"/>
      <c r="F152" s="233" t="s">
        <v>234</v>
      </c>
      <c r="G152" s="41"/>
      <c r="H152" s="41"/>
      <c r="I152" s="137"/>
      <c r="J152" s="41"/>
      <c r="K152" s="41"/>
      <c r="L152" s="45"/>
      <c r="M152" s="234"/>
      <c r="N152" s="235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144</v>
      </c>
      <c r="AU152" s="18" t="s">
        <v>142</v>
      </c>
    </row>
    <row r="153" spans="1:51" s="13" customFormat="1" ht="12">
      <c r="A153" s="13"/>
      <c r="B153" s="236"/>
      <c r="C153" s="237"/>
      <c r="D153" s="232" t="s">
        <v>145</v>
      </c>
      <c r="E153" s="238" t="s">
        <v>19</v>
      </c>
      <c r="F153" s="239" t="s">
        <v>235</v>
      </c>
      <c r="G153" s="237"/>
      <c r="H153" s="240">
        <v>2.32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145</v>
      </c>
      <c r="AU153" s="246" t="s">
        <v>142</v>
      </c>
      <c r="AV153" s="13" t="s">
        <v>142</v>
      </c>
      <c r="AW153" s="13" t="s">
        <v>34</v>
      </c>
      <c r="AX153" s="13" t="s">
        <v>73</v>
      </c>
      <c r="AY153" s="246" t="s">
        <v>134</v>
      </c>
    </row>
    <row r="154" spans="1:51" s="13" customFormat="1" ht="12">
      <c r="A154" s="13"/>
      <c r="B154" s="236"/>
      <c r="C154" s="237"/>
      <c r="D154" s="232" t="s">
        <v>145</v>
      </c>
      <c r="E154" s="238" t="s">
        <v>19</v>
      </c>
      <c r="F154" s="239" t="s">
        <v>236</v>
      </c>
      <c r="G154" s="237"/>
      <c r="H154" s="240">
        <v>38.346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145</v>
      </c>
      <c r="AU154" s="246" t="s">
        <v>142</v>
      </c>
      <c r="AV154" s="13" t="s">
        <v>142</v>
      </c>
      <c r="AW154" s="13" t="s">
        <v>34</v>
      </c>
      <c r="AX154" s="13" t="s">
        <v>73</v>
      </c>
      <c r="AY154" s="246" t="s">
        <v>134</v>
      </c>
    </row>
    <row r="155" spans="1:51" s="13" customFormat="1" ht="12">
      <c r="A155" s="13"/>
      <c r="B155" s="236"/>
      <c r="C155" s="237"/>
      <c r="D155" s="232" t="s">
        <v>145</v>
      </c>
      <c r="E155" s="238" t="s">
        <v>19</v>
      </c>
      <c r="F155" s="239" t="s">
        <v>237</v>
      </c>
      <c r="G155" s="237"/>
      <c r="H155" s="240">
        <v>29.26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145</v>
      </c>
      <c r="AU155" s="246" t="s">
        <v>142</v>
      </c>
      <c r="AV155" s="13" t="s">
        <v>142</v>
      </c>
      <c r="AW155" s="13" t="s">
        <v>34</v>
      </c>
      <c r="AX155" s="13" t="s">
        <v>73</v>
      </c>
      <c r="AY155" s="246" t="s">
        <v>134</v>
      </c>
    </row>
    <row r="156" spans="1:51" s="15" customFormat="1" ht="12">
      <c r="A156" s="15"/>
      <c r="B156" s="257"/>
      <c r="C156" s="258"/>
      <c r="D156" s="232" t="s">
        <v>145</v>
      </c>
      <c r="E156" s="259" t="s">
        <v>19</v>
      </c>
      <c r="F156" s="260" t="s">
        <v>182</v>
      </c>
      <c r="G156" s="258"/>
      <c r="H156" s="261">
        <v>69.926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7" t="s">
        <v>145</v>
      </c>
      <c r="AU156" s="267" t="s">
        <v>142</v>
      </c>
      <c r="AV156" s="15" t="s">
        <v>141</v>
      </c>
      <c r="AW156" s="15" t="s">
        <v>34</v>
      </c>
      <c r="AX156" s="15" t="s">
        <v>81</v>
      </c>
      <c r="AY156" s="267" t="s">
        <v>134</v>
      </c>
    </row>
    <row r="157" spans="1:65" s="2" customFormat="1" ht="16.5" customHeight="1">
      <c r="A157" s="39"/>
      <c r="B157" s="40"/>
      <c r="C157" s="219" t="s">
        <v>238</v>
      </c>
      <c r="D157" s="219" t="s">
        <v>137</v>
      </c>
      <c r="E157" s="220" t="s">
        <v>239</v>
      </c>
      <c r="F157" s="221" t="s">
        <v>240</v>
      </c>
      <c r="G157" s="222" t="s">
        <v>140</v>
      </c>
      <c r="H157" s="223">
        <v>10.52</v>
      </c>
      <c r="I157" s="224"/>
      <c r="J157" s="225">
        <f>ROUND(I157*H157,2)</f>
        <v>0</v>
      </c>
      <c r="K157" s="221" t="s">
        <v>159</v>
      </c>
      <c r="L157" s="45"/>
      <c r="M157" s="226" t="s">
        <v>19</v>
      </c>
      <c r="N157" s="227" t="s">
        <v>45</v>
      </c>
      <c r="O157" s="85"/>
      <c r="P157" s="228">
        <f>O157*H157</f>
        <v>0</v>
      </c>
      <c r="Q157" s="228">
        <v>0</v>
      </c>
      <c r="R157" s="228">
        <f>Q157*H157</f>
        <v>0</v>
      </c>
      <c r="S157" s="228">
        <v>0.131</v>
      </c>
      <c r="T157" s="229">
        <f>S157*H157</f>
        <v>1.37812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141</v>
      </c>
      <c r="AT157" s="230" t="s">
        <v>137</v>
      </c>
      <c r="AU157" s="230" t="s">
        <v>142</v>
      </c>
      <c r="AY157" s="18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142</v>
      </c>
      <c r="BK157" s="231">
        <f>ROUND(I157*H157,2)</f>
        <v>0</v>
      </c>
      <c r="BL157" s="18" t="s">
        <v>141</v>
      </c>
      <c r="BM157" s="230" t="s">
        <v>241</v>
      </c>
    </row>
    <row r="158" spans="1:47" s="2" customFormat="1" ht="12">
      <c r="A158" s="39"/>
      <c r="B158" s="40"/>
      <c r="C158" s="41"/>
      <c r="D158" s="232" t="s">
        <v>144</v>
      </c>
      <c r="E158" s="41"/>
      <c r="F158" s="233" t="s">
        <v>242</v>
      </c>
      <c r="G158" s="41"/>
      <c r="H158" s="41"/>
      <c r="I158" s="137"/>
      <c r="J158" s="41"/>
      <c r="K158" s="41"/>
      <c r="L158" s="45"/>
      <c r="M158" s="234"/>
      <c r="N158" s="235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144</v>
      </c>
      <c r="AU158" s="18" t="s">
        <v>142</v>
      </c>
    </row>
    <row r="159" spans="1:51" s="13" customFormat="1" ht="12">
      <c r="A159" s="13"/>
      <c r="B159" s="236"/>
      <c r="C159" s="237"/>
      <c r="D159" s="232" t="s">
        <v>145</v>
      </c>
      <c r="E159" s="238" t="s">
        <v>19</v>
      </c>
      <c r="F159" s="239" t="s">
        <v>243</v>
      </c>
      <c r="G159" s="237"/>
      <c r="H159" s="240">
        <v>8.825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145</v>
      </c>
      <c r="AU159" s="246" t="s">
        <v>142</v>
      </c>
      <c r="AV159" s="13" t="s">
        <v>142</v>
      </c>
      <c r="AW159" s="13" t="s">
        <v>34</v>
      </c>
      <c r="AX159" s="13" t="s">
        <v>73</v>
      </c>
      <c r="AY159" s="246" t="s">
        <v>134</v>
      </c>
    </row>
    <row r="160" spans="1:51" s="13" customFormat="1" ht="12">
      <c r="A160" s="13"/>
      <c r="B160" s="236"/>
      <c r="C160" s="237"/>
      <c r="D160" s="232" t="s">
        <v>145</v>
      </c>
      <c r="E160" s="238" t="s">
        <v>19</v>
      </c>
      <c r="F160" s="239" t="s">
        <v>244</v>
      </c>
      <c r="G160" s="237"/>
      <c r="H160" s="240">
        <v>1.695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145</v>
      </c>
      <c r="AU160" s="246" t="s">
        <v>142</v>
      </c>
      <c r="AV160" s="13" t="s">
        <v>142</v>
      </c>
      <c r="AW160" s="13" t="s">
        <v>34</v>
      </c>
      <c r="AX160" s="13" t="s">
        <v>73</v>
      </c>
      <c r="AY160" s="246" t="s">
        <v>134</v>
      </c>
    </row>
    <row r="161" spans="1:51" s="15" customFormat="1" ht="12">
      <c r="A161" s="15"/>
      <c r="B161" s="257"/>
      <c r="C161" s="258"/>
      <c r="D161" s="232" t="s">
        <v>145</v>
      </c>
      <c r="E161" s="259" t="s">
        <v>19</v>
      </c>
      <c r="F161" s="260" t="s">
        <v>182</v>
      </c>
      <c r="G161" s="258"/>
      <c r="H161" s="261">
        <v>10.52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145</v>
      </c>
      <c r="AU161" s="267" t="s">
        <v>142</v>
      </c>
      <c r="AV161" s="15" t="s">
        <v>141</v>
      </c>
      <c r="AW161" s="15" t="s">
        <v>34</v>
      </c>
      <c r="AX161" s="15" t="s">
        <v>81</v>
      </c>
      <c r="AY161" s="267" t="s">
        <v>134</v>
      </c>
    </row>
    <row r="162" spans="1:65" s="2" customFormat="1" ht="16.5" customHeight="1">
      <c r="A162" s="39"/>
      <c r="B162" s="40"/>
      <c r="C162" s="219" t="s">
        <v>245</v>
      </c>
      <c r="D162" s="219" t="s">
        <v>137</v>
      </c>
      <c r="E162" s="220" t="s">
        <v>246</v>
      </c>
      <c r="F162" s="221" t="s">
        <v>247</v>
      </c>
      <c r="G162" s="222" t="s">
        <v>140</v>
      </c>
      <c r="H162" s="223">
        <v>1.2</v>
      </c>
      <c r="I162" s="224"/>
      <c r="J162" s="225">
        <f>ROUND(I162*H162,2)</f>
        <v>0</v>
      </c>
      <c r="K162" s="221" t="s">
        <v>159</v>
      </c>
      <c r="L162" s="45"/>
      <c r="M162" s="226" t="s">
        <v>19</v>
      </c>
      <c r="N162" s="227" t="s">
        <v>45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0.261</v>
      </c>
      <c r="T162" s="229">
        <f>S162*H162</f>
        <v>0.3132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141</v>
      </c>
      <c r="AT162" s="230" t="s">
        <v>137</v>
      </c>
      <c r="AU162" s="230" t="s">
        <v>142</v>
      </c>
      <c r="AY162" s="18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142</v>
      </c>
      <c r="BK162" s="231">
        <f>ROUND(I162*H162,2)</f>
        <v>0</v>
      </c>
      <c r="BL162" s="18" t="s">
        <v>141</v>
      </c>
      <c r="BM162" s="230" t="s">
        <v>248</v>
      </c>
    </row>
    <row r="163" spans="1:47" s="2" customFormat="1" ht="12">
      <c r="A163" s="39"/>
      <c r="B163" s="40"/>
      <c r="C163" s="41"/>
      <c r="D163" s="232" t="s">
        <v>144</v>
      </c>
      <c r="E163" s="41"/>
      <c r="F163" s="233" t="s">
        <v>249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144</v>
      </c>
      <c r="AU163" s="18" t="s">
        <v>142</v>
      </c>
    </row>
    <row r="164" spans="1:51" s="13" customFormat="1" ht="12">
      <c r="A164" s="13"/>
      <c r="B164" s="236"/>
      <c r="C164" s="237"/>
      <c r="D164" s="232" t="s">
        <v>145</v>
      </c>
      <c r="E164" s="238" t="s">
        <v>19</v>
      </c>
      <c r="F164" s="239" t="s">
        <v>250</v>
      </c>
      <c r="G164" s="237"/>
      <c r="H164" s="240">
        <v>1.2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145</v>
      </c>
      <c r="AU164" s="246" t="s">
        <v>142</v>
      </c>
      <c r="AV164" s="13" t="s">
        <v>142</v>
      </c>
      <c r="AW164" s="13" t="s">
        <v>34</v>
      </c>
      <c r="AX164" s="13" t="s">
        <v>81</v>
      </c>
      <c r="AY164" s="246" t="s">
        <v>134</v>
      </c>
    </row>
    <row r="165" spans="1:65" s="2" customFormat="1" ht="16.5" customHeight="1">
      <c r="A165" s="39"/>
      <c r="B165" s="40"/>
      <c r="C165" s="219" t="s">
        <v>251</v>
      </c>
      <c r="D165" s="219" t="s">
        <v>137</v>
      </c>
      <c r="E165" s="220" t="s">
        <v>252</v>
      </c>
      <c r="F165" s="221" t="s">
        <v>253</v>
      </c>
      <c r="G165" s="222" t="s">
        <v>193</v>
      </c>
      <c r="H165" s="223">
        <v>0.052</v>
      </c>
      <c r="I165" s="224"/>
      <c r="J165" s="225">
        <f>ROUND(I165*H165,2)</f>
        <v>0</v>
      </c>
      <c r="K165" s="221" t="s">
        <v>159</v>
      </c>
      <c r="L165" s="45"/>
      <c r="M165" s="226" t="s">
        <v>19</v>
      </c>
      <c r="N165" s="227" t="s">
        <v>45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2.2</v>
      </c>
      <c r="T165" s="229">
        <f>S165*H165</f>
        <v>0.1144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141</v>
      </c>
      <c r="AT165" s="230" t="s">
        <v>137</v>
      </c>
      <c r="AU165" s="230" t="s">
        <v>142</v>
      </c>
      <c r="AY165" s="18" t="s">
        <v>134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142</v>
      </c>
      <c r="BK165" s="231">
        <f>ROUND(I165*H165,2)</f>
        <v>0</v>
      </c>
      <c r="BL165" s="18" t="s">
        <v>141</v>
      </c>
      <c r="BM165" s="230" t="s">
        <v>254</v>
      </c>
    </row>
    <row r="166" spans="1:47" s="2" customFormat="1" ht="12">
      <c r="A166" s="39"/>
      <c r="B166" s="40"/>
      <c r="C166" s="41"/>
      <c r="D166" s="232" t="s">
        <v>144</v>
      </c>
      <c r="E166" s="41"/>
      <c r="F166" s="233" t="s">
        <v>255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144</v>
      </c>
      <c r="AU166" s="18" t="s">
        <v>142</v>
      </c>
    </row>
    <row r="167" spans="1:51" s="13" customFormat="1" ht="12">
      <c r="A167" s="13"/>
      <c r="B167" s="236"/>
      <c r="C167" s="237"/>
      <c r="D167" s="232" t="s">
        <v>145</v>
      </c>
      <c r="E167" s="238" t="s">
        <v>19</v>
      </c>
      <c r="F167" s="239" t="s">
        <v>256</v>
      </c>
      <c r="G167" s="237"/>
      <c r="H167" s="240">
        <v>0.052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145</v>
      </c>
      <c r="AU167" s="246" t="s">
        <v>142</v>
      </c>
      <c r="AV167" s="13" t="s">
        <v>142</v>
      </c>
      <c r="AW167" s="13" t="s">
        <v>34</v>
      </c>
      <c r="AX167" s="13" t="s">
        <v>81</v>
      </c>
      <c r="AY167" s="246" t="s">
        <v>134</v>
      </c>
    </row>
    <row r="168" spans="1:65" s="2" customFormat="1" ht="16.5" customHeight="1">
      <c r="A168" s="39"/>
      <c r="B168" s="40"/>
      <c r="C168" s="219" t="s">
        <v>257</v>
      </c>
      <c r="D168" s="219" t="s">
        <v>137</v>
      </c>
      <c r="E168" s="220" t="s">
        <v>258</v>
      </c>
      <c r="F168" s="221" t="s">
        <v>259</v>
      </c>
      <c r="G168" s="222" t="s">
        <v>140</v>
      </c>
      <c r="H168" s="223">
        <v>2.4</v>
      </c>
      <c r="I168" s="224"/>
      <c r="J168" s="225">
        <f>ROUND(I168*H168,2)</f>
        <v>0</v>
      </c>
      <c r="K168" s="221" t="s">
        <v>159</v>
      </c>
      <c r="L168" s="45"/>
      <c r="M168" s="226" t="s">
        <v>19</v>
      </c>
      <c r="N168" s="227" t="s">
        <v>45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0.076</v>
      </c>
      <c r="T168" s="229">
        <f>S168*H168</f>
        <v>0.18239999999999998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141</v>
      </c>
      <c r="AT168" s="230" t="s">
        <v>137</v>
      </c>
      <c r="AU168" s="230" t="s">
        <v>142</v>
      </c>
      <c r="AY168" s="18" t="s">
        <v>134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142</v>
      </c>
      <c r="BK168" s="231">
        <f>ROUND(I168*H168,2)</f>
        <v>0</v>
      </c>
      <c r="BL168" s="18" t="s">
        <v>141</v>
      </c>
      <c r="BM168" s="230" t="s">
        <v>260</v>
      </c>
    </row>
    <row r="169" spans="1:47" s="2" customFormat="1" ht="12">
      <c r="A169" s="39"/>
      <c r="B169" s="40"/>
      <c r="C169" s="41"/>
      <c r="D169" s="232" t="s">
        <v>144</v>
      </c>
      <c r="E169" s="41"/>
      <c r="F169" s="233" t="s">
        <v>261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142</v>
      </c>
    </row>
    <row r="170" spans="1:51" s="13" customFormat="1" ht="12">
      <c r="A170" s="13"/>
      <c r="B170" s="236"/>
      <c r="C170" s="237"/>
      <c r="D170" s="232" t="s">
        <v>145</v>
      </c>
      <c r="E170" s="238" t="s">
        <v>19</v>
      </c>
      <c r="F170" s="239" t="s">
        <v>262</v>
      </c>
      <c r="G170" s="237"/>
      <c r="H170" s="240">
        <v>2.4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145</v>
      </c>
      <c r="AU170" s="246" t="s">
        <v>142</v>
      </c>
      <c r="AV170" s="13" t="s">
        <v>142</v>
      </c>
      <c r="AW170" s="13" t="s">
        <v>34</v>
      </c>
      <c r="AX170" s="13" t="s">
        <v>81</v>
      </c>
      <c r="AY170" s="246" t="s">
        <v>134</v>
      </c>
    </row>
    <row r="171" spans="1:65" s="2" customFormat="1" ht="16.5" customHeight="1">
      <c r="A171" s="39"/>
      <c r="B171" s="40"/>
      <c r="C171" s="219" t="s">
        <v>263</v>
      </c>
      <c r="D171" s="219" t="s">
        <v>137</v>
      </c>
      <c r="E171" s="220" t="s">
        <v>264</v>
      </c>
      <c r="F171" s="221" t="s">
        <v>265</v>
      </c>
      <c r="G171" s="222" t="s">
        <v>140</v>
      </c>
      <c r="H171" s="223">
        <v>4.17</v>
      </c>
      <c r="I171" s="224"/>
      <c r="J171" s="225">
        <f>ROUND(I171*H171,2)</f>
        <v>0</v>
      </c>
      <c r="K171" s="221" t="s">
        <v>159</v>
      </c>
      <c r="L171" s="45"/>
      <c r="M171" s="226" t="s">
        <v>19</v>
      </c>
      <c r="N171" s="227" t="s">
        <v>45</v>
      </c>
      <c r="O171" s="85"/>
      <c r="P171" s="228">
        <f>O171*H171</f>
        <v>0</v>
      </c>
      <c r="Q171" s="228">
        <v>0</v>
      </c>
      <c r="R171" s="228">
        <f>Q171*H171</f>
        <v>0</v>
      </c>
      <c r="S171" s="228">
        <v>0.063</v>
      </c>
      <c r="T171" s="229">
        <f>S171*H171</f>
        <v>0.26271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141</v>
      </c>
      <c r="AT171" s="230" t="s">
        <v>137</v>
      </c>
      <c r="AU171" s="230" t="s">
        <v>142</v>
      </c>
      <c r="AY171" s="18" t="s">
        <v>134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142</v>
      </c>
      <c r="BK171" s="231">
        <f>ROUND(I171*H171,2)</f>
        <v>0</v>
      </c>
      <c r="BL171" s="18" t="s">
        <v>141</v>
      </c>
      <c r="BM171" s="230" t="s">
        <v>266</v>
      </c>
    </row>
    <row r="172" spans="1:47" s="2" customFormat="1" ht="12">
      <c r="A172" s="39"/>
      <c r="B172" s="40"/>
      <c r="C172" s="41"/>
      <c r="D172" s="232" t="s">
        <v>144</v>
      </c>
      <c r="E172" s="41"/>
      <c r="F172" s="233" t="s">
        <v>267</v>
      </c>
      <c r="G172" s="41"/>
      <c r="H172" s="41"/>
      <c r="I172" s="137"/>
      <c r="J172" s="41"/>
      <c r="K172" s="41"/>
      <c r="L172" s="45"/>
      <c r="M172" s="234"/>
      <c r="N172" s="235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144</v>
      </c>
      <c r="AU172" s="18" t="s">
        <v>142</v>
      </c>
    </row>
    <row r="173" spans="1:51" s="13" customFormat="1" ht="12">
      <c r="A173" s="13"/>
      <c r="B173" s="236"/>
      <c r="C173" s="237"/>
      <c r="D173" s="232" t="s">
        <v>145</v>
      </c>
      <c r="E173" s="238" t="s">
        <v>19</v>
      </c>
      <c r="F173" s="239" t="s">
        <v>268</v>
      </c>
      <c r="G173" s="237"/>
      <c r="H173" s="240">
        <v>2.97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145</v>
      </c>
      <c r="AU173" s="246" t="s">
        <v>142</v>
      </c>
      <c r="AV173" s="13" t="s">
        <v>142</v>
      </c>
      <c r="AW173" s="13" t="s">
        <v>34</v>
      </c>
      <c r="AX173" s="13" t="s">
        <v>73</v>
      </c>
      <c r="AY173" s="246" t="s">
        <v>134</v>
      </c>
    </row>
    <row r="174" spans="1:51" s="13" customFormat="1" ht="12">
      <c r="A174" s="13"/>
      <c r="B174" s="236"/>
      <c r="C174" s="237"/>
      <c r="D174" s="232" t="s">
        <v>145</v>
      </c>
      <c r="E174" s="238" t="s">
        <v>19</v>
      </c>
      <c r="F174" s="239" t="s">
        <v>269</v>
      </c>
      <c r="G174" s="237"/>
      <c r="H174" s="240">
        <v>1.2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145</v>
      </c>
      <c r="AU174" s="246" t="s">
        <v>142</v>
      </c>
      <c r="AV174" s="13" t="s">
        <v>142</v>
      </c>
      <c r="AW174" s="13" t="s">
        <v>34</v>
      </c>
      <c r="AX174" s="13" t="s">
        <v>73</v>
      </c>
      <c r="AY174" s="246" t="s">
        <v>134</v>
      </c>
    </row>
    <row r="175" spans="1:51" s="15" customFormat="1" ht="12">
      <c r="A175" s="15"/>
      <c r="B175" s="257"/>
      <c r="C175" s="258"/>
      <c r="D175" s="232" t="s">
        <v>145</v>
      </c>
      <c r="E175" s="259" t="s">
        <v>19</v>
      </c>
      <c r="F175" s="260" t="s">
        <v>182</v>
      </c>
      <c r="G175" s="258"/>
      <c r="H175" s="261">
        <v>4.17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145</v>
      </c>
      <c r="AU175" s="267" t="s">
        <v>142</v>
      </c>
      <c r="AV175" s="15" t="s">
        <v>141</v>
      </c>
      <c r="AW175" s="15" t="s">
        <v>34</v>
      </c>
      <c r="AX175" s="15" t="s">
        <v>81</v>
      </c>
      <c r="AY175" s="267" t="s">
        <v>134</v>
      </c>
    </row>
    <row r="176" spans="1:65" s="2" customFormat="1" ht="16.5" customHeight="1">
      <c r="A176" s="39"/>
      <c r="B176" s="40"/>
      <c r="C176" s="219" t="s">
        <v>7</v>
      </c>
      <c r="D176" s="219" t="s">
        <v>137</v>
      </c>
      <c r="E176" s="220" t="s">
        <v>270</v>
      </c>
      <c r="F176" s="221" t="s">
        <v>271</v>
      </c>
      <c r="G176" s="222" t="s">
        <v>140</v>
      </c>
      <c r="H176" s="223">
        <v>1.12</v>
      </c>
      <c r="I176" s="224"/>
      <c r="J176" s="225">
        <f>ROUND(I176*H176,2)</f>
        <v>0</v>
      </c>
      <c r="K176" s="221" t="s">
        <v>159</v>
      </c>
      <c r="L176" s="45"/>
      <c r="M176" s="226" t="s">
        <v>19</v>
      </c>
      <c r="N176" s="227" t="s">
        <v>45</v>
      </c>
      <c r="O176" s="85"/>
      <c r="P176" s="228">
        <f>O176*H176</f>
        <v>0</v>
      </c>
      <c r="Q176" s="228">
        <v>0</v>
      </c>
      <c r="R176" s="228">
        <f>Q176*H176</f>
        <v>0</v>
      </c>
      <c r="S176" s="228">
        <v>0.27</v>
      </c>
      <c r="T176" s="229">
        <f>S176*H176</f>
        <v>0.30240000000000006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141</v>
      </c>
      <c r="AT176" s="230" t="s">
        <v>137</v>
      </c>
      <c r="AU176" s="230" t="s">
        <v>142</v>
      </c>
      <c r="AY176" s="18" t="s">
        <v>134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142</v>
      </c>
      <c r="BK176" s="231">
        <f>ROUND(I176*H176,2)</f>
        <v>0</v>
      </c>
      <c r="BL176" s="18" t="s">
        <v>141</v>
      </c>
      <c r="BM176" s="230" t="s">
        <v>272</v>
      </c>
    </row>
    <row r="177" spans="1:47" s="2" customFormat="1" ht="12">
      <c r="A177" s="39"/>
      <c r="B177" s="40"/>
      <c r="C177" s="41"/>
      <c r="D177" s="232" t="s">
        <v>144</v>
      </c>
      <c r="E177" s="41"/>
      <c r="F177" s="233" t="s">
        <v>273</v>
      </c>
      <c r="G177" s="41"/>
      <c r="H177" s="41"/>
      <c r="I177" s="137"/>
      <c r="J177" s="41"/>
      <c r="K177" s="41"/>
      <c r="L177" s="45"/>
      <c r="M177" s="234"/>
      <c r="N177" s="23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144</v>
      </c>
      <c r="AU177" s="18" t="s">
        <v>142</v>
      </c>
    </row>
    <row r="178" spans="1:51" s="13" customFormat="1" ht="12">
      <c r="A178" s="13"/>
      <c r="B178" s="236"/>
      <c r="C178" s="237"/>
      <c r="D178" s="232" t="s">
        <v>145</v>
      </c>
      <c r="E178" s="238" t="s">
        <v>19</v>
      </c>
      <c r="F178" s="239" t="s">
        <v>274</v>
      </c>
      <c r="G178" s="237"/>
      <c r="H178" s="240">
        <v>1.12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145</v>
      </c>
      <c r="AU178" s="246" t="s">
        <v>142</v>
      </c>
      <c r="AV178" s="13" t="s">
        <v>142</v>
      </c>
      <c r="AW178" s="13" t="s">
        <v>34</v>
      </c>
      <c r="AX178" s="13" t="s">
        <v>81</v>
      </c>
      <c r="AY178" s="246" t="s">
        <v>134</v>
      </c>
    </row>
    <row r="179" spans="1:65" s="2" customFormat="1" ht="16.5" customHeight="1">
      <c r="A179" s="39"/>
      <c r="B179" s="40"/>
      <c r="C179" s="219" t="s">
        <v>275</v>
      </c>
      <c r="D179" s="219" t="s">
        <v>137</v>
      </c>
      <c r="E179" s="220" t="s">
        <v>276</v>
      </c>
      <c r="F179" s="221" t="s">
        <v>277</v>
      </c>
      <c r="G179" s="222" t="s">
        <v>193</v>
      </c>
      <c r="H179" s="223">
        <v>0.259</v>
      </c>
      <c r="I179" s="224"/>
      <c r="J179" s="225">
        <f>ROUND(I179*H179,2)</f>
        <v>0</v>
      </c>
      <c r="K179" s="221" t="s">
        <v>159</v>
      </c>
      <c r="L179" s="45"/>
      <c r="M179" s="226" t="s">
        <v>19</v>
      </c>
      <c r="N179" s="227" t="s">
        <v>45</v>
      </c>
      <c r="O179" s="85"/>
      <c r="P179" s="228">
        <f>O179*H179</f>
        <v>0</v>
      </c>
      <c r="Q179" s="228">
        <v>0</v>
      </c>
      <c r="R179" s="228">
        <f>Q179*H179</f>
        <v>0</v>
      </c>
      <c r="S179" s="228">
        <v>1.8</v>
      </c>
      <c r="T179" s="229">
        <f>S179*H179</f>
        <v>0.4662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141</v>
      </c>
      <c r="AT179" s="230" t="s">
        <v>137</v>
      </c>
      <c r="AU179" s="230" t="s">
        <v>142</v>
      </c>
      <c r="AY179" s="18" t="s">
        <v>134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142</v>
      </c>
      <c r="BK179" s="231">
        <f>ROUND(I179*H179,2)</f>
        <v>0</v>
      </c>
      <c r="BL179" s="18" t="s">
        <v>141</v>
      </c>
      <c r="BM179" s="230" t="s">
        <v>278</v>
      </c>
    </row>
    <row r="180" spans="1:47" s="2" customFormat="1" ht="12">
      <c r="A180" s="39"/>
      <c r="B180" s="40"/>
      <c r="C180" s="41"/>
      <c r="D180" s="232" t="s">
        <v>144</v>
      </c>
      <c r="E180" s="41"/>
      <c r="F180" s="233" t="s">
        <v>279</v>
      </c>
      <c r="G180" s="41"/>
      <c r="H180" s="41"/>
      <c r="I180" s="137"/>
      <c r="J180" s="41"/>
      <c r="K180" s="41"/>
      <c r="L180" s="45"/>
      <c r="M180" s="234"/>
      <c r="N180" s="23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144</v>
      </c>
      <c r="AU180" s="18" t="s">
        <v>142</v>
      </c>
    </row>
    <row r="181" spans="1:51" s="13" customFormat="1" ht="12">
      <c r="A181" s="13"/>
      <c r="B181" s="236"/>
      <c r="C181" s="237"/>
      <c r="D181" s="232" t="s">
        <v>145</v>
      </c>
      <c r="E181" s="238" t="s">
        <v>19</v>
      </c>
      <c r="F181" s="239" t="s">
        <v>280</v>
      </c>
      <c r="G181" s="237"/>
      <c r="H181" s="240">
        <v>0.259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145</v>
      </c>
      <c r="AU181" s="246" t="s">
        <v>142</v>
      </c>
      <c r="AV181" s="13" t="s">
        <v>142</v>
      </c>
      <c r="AW181" s="13" t="s">
        <v>34</v>
      </c>
      <c r="AX181" s="13" t="s">
        <v>81</v>
      </c>
      <c r="AY181" s="246" t="s">
        <v>134</v>
      </c>
    </row>
    <row r="182" spans="1:65" s="2" customFormat="1" ht="16.5" customHeight="1">
      <c r="A182" s="39"/>
      <c r="B182" s="40"/>
      <c r="C182" s="219" t="s">
        <v>281</v>
      </c>
      <c r="D182" s="219" t="s">
        <v>137</v>
      </c>
      <c r="E182" s="220" t="s">
        <v>282</v>
      </c>
      <c r="F182" s="221" t="s">
        <v>283</v>
      </c>
      <c r="G182" s="222" t="s">
        <v>202</v>
      </c>
      <c r="H182" s="223">
        <v>0.45</v>
      </c>
      <c r="I182" s="224"/>
      <c r="J182" s="225">
        <f>ROUND(I182*H182,2)</f>
        <v>0</v>
      </c>
      <c r="K182" s="221" t="s">
        <v>159</v>
      </c>
      <c r="L182" s="45"/>
      <c r="M182" s="226" t="s">
        <v>19</v>
      </c>
      <c r="N182" s="227" t="s">
        <v>45</v>
      </c>
      <c r="O182" s="85"/>
      <c r="P182" s="228">
        <f>O182*H182</f>
        <v>0</v>
      </c>
      <c r="Q182" s="228">
        <v>0.00122</v>
      </c>
      <c r="R182" s="228">
        <f>Q182*H182</f>
        <v>0.000549</v>
      </c>
      <c r="S182" s="228">
        <v>0.07</v>
      </c>
      <c r="T182" s="229">
        <f>S182*H182</f>
        <v>0.03150000000000001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141</v>
      </c>
      <c r="AT182" s="230" t="s">
        <v>137</v>
      </c>
      <c r="AU182" s="230" t="s">
        <v>142</v>
      </c>
      <c r="AY182" s="18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142</v>
      </c>
      <c r="BK182" s="231">
        <f>ROUND(I182*H182,2)</f>
        <v>0</v>
      </c>
      <c r="BL182" s="18" t="s">
        <v>141</v>
      </c>
      <c r="BM182" s="230" t="s">
        <v>284</v>
      </c>
    </row>
    <row r="183" spans="1:47" s="2" customFormat="1" ht="12">
      <c r="A183" s="39"/>
      <c r="B183" s="40"/>
      <c r="C183" s="41"/>
      <c r="D183" s="232" t="s">
        <v>144</v>
      </c>
      <c r="E183" s="41"/>
      <c r="F183" s="233" t="s">
        <v>285</v>
      </c>
      <c r="G183" s="41"/>
      <c r="H183" s="41"/>
      <c r="I183" s="137"/>
      <c r="J183" s="41"/>
      <c r="K183" s="41"/>
      <c r="L183" s="45"/>
      <c r="M183" s="234"/>
      <c r="N183" s="235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144</v>
      </c>
      <c r="AU183" s="18" t="s">
        <v>142</v>
      </c>
    </row>
    <row r="184" spans="1:51" s="13" customFormat="1" ht="12">
      <c r="A184" s="13"/>
      <c r="B184" s="236"/>
      <c r="C184" s="237"/>
      <c r="D184" s="232" t="s">
        <v>145</v>
      </c>
      <c r="E184" s="238" t="s">
        <v>19</v>
      </c>
      <c r="F184" s="239" t="s">
        <v>286</v>
      </c>
      <c r="G184" s="237"/>
      <c r="H184" s="240">
        <v>0.45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145</v>
      </c>
      <c r="AU184" s="246" t="s">
        <v>142</v>
      </c>
      <c r="AV184" s="13" t="s">
        <v>142</v>
      </c>
      <c r="AW184" s="13" t="s">
        <v>34</v>
      </c>
      <c r="AX184" s="13" t="s">
        <v>81</v>
      </c>
      <c r="AY184" s="246" t="s">
        <v>134</v>
      </c>
    </row>
    <row r="185" spans="1:65" s="2" customFormat="1" ht="16.5" customHeight="1">
      <c r="A185" s="39"/>
      <c r="B185" s="40"/>
      <c r="C185" s="219" t="s">
        <v>287</v>
      </c>
      <c r="D185" s="219" t="s">
        <v>137</v>
      </c>
      <c r="E185" s="220" t="s">
        <v>288</v>
      </c>
      <c r="F185" s="221" t="s">
        <v>289</v>
      </c>
      <c r="G185" s="222" t="s">
        <v>140</v>
      </c>
      <c r="H185" s="223">
        <v>7.8</v>
      </c>
      <c r="I185" s="224"/>
      <c r="J185" s="225">
        <f>ROUND(I185*H185,2)</f>
        <v>0</v>
      </c>
      <c r="K185" s="221" t="s">
        <v>159</v>
      </c>
      <c r="L185" s="45"/>
      <c r="M185" s="226" t="s">
        <v>19</v>
      </c>
      <c r="N185" s="227" t="s">
        <v>45</v>
      </c>
      <c r="O185" s="85"/>
      <c r="P185" s="228">
        <f>O185*H185</f>
        <v>0</v>
      </c>
      <c r="Q185" s="228">
        <v>0</v>
      </c>
      <c r="R185" s="228">
        <f>Q185*H185</f>
        <v>0</v>
      </c>
      <c r="S185" s="228">
        <v>0.01</v>
      </c>
      <c r="T185" s="229">
        <f>S185*H185</f>
        <v>0.078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141</v>
      </c>
      <c r="AT185" s="230" t="s">
        <v>137</v>
      </c>
      <c r="AU185" s="230" t="s">
        <v>142</v>
      </c>
      <c r="AY185" s="18" t="s">
        <v>134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142</v>
      </c>
      <c r="BK185" s="231">
        <f>ROUND(I185*H185,2)</f>
        <v>0</v>
      </c>
      <c r="BL185" s="18" t="s">
        <v>141</v>
      </c>
      <c r="BM185" s="230" t="s">
        <v>290</v>
      </c>
    </row>
    <row r="186" spans="1:47" s="2" customFormat="1" ht="12">
      <c r="A186" s="39"/>
      <c r="B186" s="40"/>
      <c r="C186" s="41"/>
      <c r="D186" s="232" t="s">
        <v>144</v>
      </c>
      <c r="E186" s="41"/>
      <c r="F186" s="233" t="s">
        <v>291</v>
      </c>
      <c r="G186" s="41"/>
      <c r="H186" s="41"/>
      <c r="I186" s="137"/>
      <c r="J186" s="41"/>
      <c r="K186" s="41"/>
      <c r="L186" s="45"/>
      <c r="M186" s="234"/>
      <c r="N186" s="23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144</v>
      </c>
      <c r="AU186" s="18" t="s">
        <v>142</v>
      </c>
    </row>
    <row r="187" spans="1:51" s="13" customFormat="1" ht="12">
      <c r="A187" s="13"/>
      <c r="B187" s="236"/>
      <c r="C187" s="237"/>
      <c r="D187" s="232" t="s">
        <v>145</v>
      </c>
      <c r="E187" s="238" t="s">
        <v>19</v>
      </c>
      <c r="F187" s="239" t="s">
        <v>168</v>
      </c>
      <c r="G187" s="237"/>
      <c r="H187" s="240">
        <v>7.8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145</v>
      </c>
      <c r="AU187" s="246" t="s">
        <v>142</v>
      </c>
      <c r="AV187" s="13" t="s">
        <v>142</v>
      </c>
      <c r="AW187" s="13" t="s">
        <v>34</v>
      </c>
      <c r="AX187" s="13" t="s">
        <v>81</v>
      </c>
      <c r="AY187" s="246" t="s">
        <v>134</v>
      </c>
    </row>
    <row r="188" spans="1:65" s="2" customFormat="1" ht="16.5" customHeight="1">
      <c r="A188" s="39"/>
      <c r="B188" s="40"/>
      <c r="C188" s="219" t="s">
        <v>292</v>
      </c>
      <c r="D188" s="219" t="s">
        <v>137</v>
      </c>
      <c r="E188" s="220" t="s">
        <v>293</v>
      </c>
      <c r="F188" s="221" t="s">
        <v>294</v>
      </c>
      <c r="G188" s="222" t="s">
        <v>140</v>
      </c>
      <c r="H188" s="223">
        <v>6.76</v>
      </c>
      <c r="I188" s="224"/>
      <c r="J188" s="225">
        <f>ROUND(I188*H188,2)</f>
        <v>0</v>
      </c>
      <c r="K188" s="221" t="s">
        <v>159</v>
      </c>
      <c r="L188" s="45"/>
      <c r="M188" s="226" t="s">
        <v>19</v>
      </c>
      <c r="N188" s="227" t="s">
        <v>45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0.05</v>
      </c>
      <c r="T188" s="229">
        <f>S188*H188</f>
        <v>0.338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141</v>
      </c>
      <c r="AT188" s="230" t="s">
        <v>137</v>
      </c>
      <c r="AU188" s="230" t="s">
        <v>142</v>
      </c>
      <c r="AY188" s="18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142</v>
      </c>
      <c r="BK188" s="231">
        <f>ROUND(I188*H188,2)</f>
        <v>0</v>
      </c>
      <c r="BL188" s="18" t="s">
        <v>141</v>
      </c>
      <c r="BM188" s="230" t="s">
        <v>295</v>
      </c>
    </row>
    <row r="189" spans="1:47" s="2" customFormat="1" ht="12">
      <c r="A189" s="39"/>
      <c r="B189" s="40"/>
      <c r="C189" s="41"/>
      <c r="D189" s="232" t="s">
        <v>144</v>
      </c>
      <c r="E189" s="41"/>
      <c r="F189" s="233" t="s">
        <v>296</v>
      </c>
      <c r="G189" s="41"/>
      <c r="H189" s="41"/>
      <c r="I189" s="137"/>
      <c r="J189" s="41"/>
      <c r="K189" s="41"/>
      <c r="L189" s="45"/>
      <c r="M189" s="234"/>
      <c r="N189" s="23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142</v>
      </c>
    </row>
    <row r="190" spans="1:51" s="13" customFormat="1" ht="12">
      <c r="A190" s="13"/>
      <c r="B190" s="236"/>
      <c r="C190" s="237"/>
      <c r="D190" s="232" t="s">
        <v>145</v>
      </c>
      <c r="E190" s="238" t="s">
        <v>19</v>
      </c>
      <c r="F190" s="239" t="s">
        <v>297</v>
      </c>
      <c r="G190" s="237"/>
      <c r="H190" s="240">
        <v>6.76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145</v>
      </c>
      <c r="AU190" s="246" t="s">
        <v>142</v>
      </c>
      <c r="AV190" s="13" t="s">
        <v>142</v>
      </c>
      <c r="AW190" s="13" t="s">
        <v>34</v>
      </c>
      <c r="AX190" s="13" t="s">
        <v>81</v>
      </c>
      <c r="AY190" s="246" t="s">
        <v>134</v>
      </c>
    </row>
    <row r="191" spans="1:65" s="2" customFormat="1" ht="16.5" customHeight="1">
      <c r="A191" s="39"/>
      <c r="B191" s="40"/>
      <c r="C191" s="219" t="s">
        <v>298</v>
      </c>
      <c r="D191" s="219" t="s">
        <v>137</v>
      </c>
      <c r="E191" s="220" t="s">
        <v>299</v>
      </c>
      <c r="F191" s="221" t="s">
        <v>300</v>
      </c>
      <c r="G191" s="222" t="s">
        <v>140</v>
      </c>
      <c r="H191" s="223">
        <v>20.302</v>
      </c>
      <c r="I191" s="224"/>
      <c r="J191" s="225">
        <f>ROUND(I191*H191,2)</f>
        <v>0</v>
      </c>
      <c r="K191" s="221" t="s">
        <v>159</v>
      </c>
      <c r="L191" s="45"/>
      <c r="M191" s="226" t="s">
        <v>19</v>
      </c>
      <c r="N191" s="227" t="s">
        <v>45</v>
      </c>
      <c r="O191" s="85"/>
      <c r="P191" s="228">
        <f>O191*H191</f>
        <v>0</v>
      </c>
      <c r="Q191" s="228">
        <v>0</v>
      </c>
      <c r="R191" s="228">
        <f>Q191*H191</f>
        <v>0</v>
      </c>
      <c r="S191" s="228">
        <v>0.01</v>
      </c>
      <c r="T191" s="229">
        <f>S191*H191</f>
        <v>0.20302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141</v>
      </c>
      <c r="AT191" s="230" t="s">
        <v>137</v>
      </c>
      <c r="AU191" s="230" t="s">
        <v>142</v>
      </c>
      <c r="AY191" s="18" t="s">
        <v>134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142</v>
      </c>
      <c r="BK191" s="231">
        <f>ROUND(I191*H191,2)</f>
        <v>0</v>
      </c>
      <c r="BL191" s="18" t="s">
        <v>141</v>
      </c>
      <c r="BM191" s="230" t="s">
        <v>301</v>
      </c>
    </row>
    <row r="192" spans="1:47" s="2" customFormat="1" ht="12">
      <c r="A192" s="39"/>
      <c r="B192" s="40"/>
      <c r="C192" s="41"/>
      <c r="D192" s="232" t="s">
        <v>144</v>
      </c>
      <c r="E192" s="41"/>
      <c r="F192" s="233" t="s">
        <v>302</v>
      </c>
      <c r="G192" s="41"/>
      <c r="H192" s="41"/>
      <c r="I192" s="137"/>
      <c r="J192" s="41"/>
      <c r="K192" s="41"/>
      <c r="L192" s="45"/>
      <c r="M192" s="234"/>
      <c r="N192" s="235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144</v>
      </c>
      <c r="AU192" s="18" t="s">
        <v>142</v>
      </c>
    </row>
    <row r="193" spans="1:51" s="14" customFormat="1" ht="12">
      <c r="A193" s="14"/>
      <c r="B193" s="247"/>
      <c r="C193" s="248"/>
      <c r="D193" s="232" t="s">
        <v>145</v>
      </c>
      <c r="E193" s="249" t="s">
        <v>19</v>
      </c>
      <c r="F193" s="250" t="s">
        <v>188</v>
      </c>
      <c r="G193" s="248"/>
      <c r="H193" s="249" t="s">
        <v>19</v>
      </c>
      <c r="I193" s="251"/>
      <c r="J193" s="248"/>
      <c r="K193" s="248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145</v>
      </c>
      <c r="AU193" s="256" t="s">
        <v>142</v>
      </c>
      <c r="AV193" s="14" t="s">
        <v>81</v>
      </c>
      <c r="AW193" s="14" t="s">
        <v>34</v>
      </c>
      <c r="AX193" s="14" t="s">
        <v>73</v>
      </c>
      <c r="AY193" s="256" t="s">
        <v>134</v>
      </c>
    </row>
    <row r="194" spans="1:51" s="13" customFormat="1" ht="12">
      <c r="A194" s="13"/>
      <c r="B194" s="236"/>
      <c r="C194" s="237"/>
      <c r="D194" s="232" t="s">
        <v>145</v>
      </c>
      <c r="E194" s="238" t="s">
        <v>19</v>
      </c>
      <c r="F194" s="239" t="s">
        <v>303</v>
      </c>
      <c r="G194" s="237"/>
      <c r="H194" s="240">
        <v>20.302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145</v>
      </c>
      <c r="AU194" s="246" t="s">
        <v>142</v>
      </c>
      <c r="AV194" s="13" t="s">
        <v>142</v>
      </c>
      <c r="AW194" s="13" t="s">
        <v>34</v>
      </c>
      <c r="AX194" s="13" t="s">
        <v>81</v>
      </c>
      <c r="AY194" s="246" t="s">
        <v>134</v>
      </c>
    </row>
    <row r="195" spans="1:65" s="2" customFormat="1" ht="16.5" customHeight="1">
      <c r="A195" s="39"/>
      <c r="B195" s="40"/>
      <c r="C195" s="219" t="s">
        <v>304</v>
      </c>
      <c r="D195" s="219" t="s">
        <v>137</v>
      </c>
      <c r="E195" s="220" t="s">
        <v>305</v>
      </c>
      <c r="F195" s="221" t="s">
        <v>306</v>
      </c>
      <c r="G195" s="222" t="s">
        <v>140</v>
      </c>
      <c r="H195" s="223">
        <v>38.854</v>
      </c>
      <c r="I195" s="224"/>
      <c r="J195" s="225">
        <f>ROUND(I195*H195,2)</f>
        <v>0</v>
      </c>
      <c r="K195" s="221" t="s">
        <v>159</v>
      </c>
      <c r="L195" s="45"/>
      <c r="M195" s="226" t="s">
        <v>19</v>
      </c>
      <c r="N195" s="227" t="s">
        <v>45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0.046</v>
      </c>
      <c r="T195" s="229">
        <f>S195*H195</f>
        <v>1.7872839999999999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141</v>
      </c>
      <c r="AT195" s="230" t="s">
        <v>137</v>
      </c>
      <c r="AU195" s="230" t="s">
        <v>142</v>
      </c>
      <c r="AY195" s="18" t="s">
        <v>134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142</v>
      </c>
      <c r="BK195" s="231">
        <f>ROUND(I195*H195,2)</f>
        <v>0</v>
      </c>
      <c r="BL195" s="18" t="s">
        <v>141</v>
      </c>
      <c r="BM195" s="230" t="s">
        <v>307</v>
      </c>
    </row>
    <row r="196" spans="1:47" s="2" customFormat="1" ht="12">
      <c r="A196" s="39"/>
      <c r="B196" s="40"/>
      <c r="C196" s="41"/>
      <c r="D196" s="232" t="s">
        <v>144</v>
      </c>
      <c r="E196" s="41"/>
      <c r="F196" s="233" t="s">
        <v>308</v>
      </c>
      <c r="G196" s="41"/>
      <c r="H196" s="41"/>
      <c r="I196" s="137"/>
      <c r="J196" s="41"/>
      <c r="K196" s="41"/>
      <c r="L196" s="45"/>
      <c r="M196" s="234"/>
      <c r="N196" s="23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144</v>
      </c>
      <c r="AU196" s="18" t="s">
        <v>142</v>
      </c>
    </row>
    <row r="197" spans="1:51" s="14" customFormat="1" ht="12">
      <c r="A197" s="14"/>
      <c r="B197" s="247"/>
      <c r="C197" s="248"/>
      <c r="D197" s="232" t="s">
        <v>145</v>
      </c>
      <c r="E197" s="249" t="s">
        <v>19</v>
      </c>
      <c r="F197" s="250" t="s">
        <v>173</v>
      </c>
      <c r="G197" s="248"/>
      <c r="H197" s="249" t="s">
        <v>19</v>
      </c>
      <c r="I197" s="251"/>
      <c r="J197" s="248"/>
      <c r="K197" s="248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145</v>
      </c>
      <c r="AU197" s="256" t="s">
        <v>142</v>
      </c>
      <c r="AV197" s="14" t="s">
        <v>81</v>
      </c>
      <c r="AW197" s="14" t="s">
        <v>34</v>
      </c>
      <c r="AX197" s="14" t="s">
        <v>73</v>
      </c>
      <c r="AY197" s="256" t="s">
        <v>134</v>
      </c>
    </row>
    <row r="198" spans="1:51" s="13" customFormat="1" ht="12">
      <c r="A198" s="13"/>
      <c r="B198" s="236"/>
      <c r="C198" s="237"/>
      <c r="D198" s="232" t="s">
        <v>145</v>
      </c>
      <c r="E198" s="238" t="s">
        <v>19</v>
      </c>
      <c r="F198" s="239" t="s">
        <v>309</v>
      </c>
      <c r="G198" s="237"/>
      <c r="H198" s="240">
        <v>11.83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145</v>
      </c>
      <c r="AU198" s="246" t="s">
        <v>142</v>
      </c>
      <c r="AV198" s="13" t="s">
        <v>142</v>
      </c>
      <c r="AW198" s="13" t="s">
        <v>34</v>
      </c>
      <c r="AX198" s="13" t="s">
        <v>73</v>
      </c>
      <c r="AY198" s="246" t="s">
        <v>134</v>
      </c>
    </row>
    <row r="199" spans="1:51" s="14" customFormat="1" ht="12">
      <c r="A199" s="14"/>
      <c r="B199" s="247"/>
      <c r="C199" s="248"/>
      <c r="D199" s="232" t="s">
        <v>145</v>
      </c>
      <c r="E199" s="249" t="s">
        <v>19</v>
      </c>
      <c r="F199" s="250" t="s">
        <v>175</v>
      </c>
      <c r="G199" s="248"/>
      <c r="H199" s="249" t="s">
        <v>19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145</v>
      </c>
      <c r="AU199" s="256" t="s">
        <v>142</v>
      </c>
      <c r="AV199" s="14" t="s">
        <v>81</v>
      </c>
      <c r="AW199" s="14" t="s">
        <v>34</v>
      </c>
      <c r="AX199" s="14" t="s">
        <v>73</v>
      </c>
      <c r="AY199" s="256" t="s">
        <v>134</v>
      </c>
    </row>
    <row r="200" spans="1:51" s="13" customFormat="1" ht="12">
      <c r="A200" s="13"/>
      <c r="B200" s="236"/>
      <c r="C200" s="237"/>
      <c r="D200" s="232" t="s">
        <v>145</v>
      </c>
      <c r="E200" s="238" t="s">
        <v>19</v>
      </c>
      <c r="F200" s="239" t="s">
        <v>310</v>
      </c>
      <c r="G200" s="237"/>
      <c r="H200" s="240">
        <v>12.177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145</v>
      </c>
      <c r="AU200" s="246" t="s">
        <v>142</v>
      </c>
      <c r="AV200" s="13" t="s">
        <v>142</v>
      </c>
      <c r="AW200" s="13" t="s">
        <v>34</v>
      </c>
      <c r="AX200" s="13" t="s">
        <v>73</v>
      </c>
      <c r="AY200" s="246" t="s">
        <v>134</v>
      </c>
    </row>
    <row r="201" spans="1:51" s="13" customFormat="1" ht="12">
      <c r="A201" s="13"/>
      <c r="B201" s="236"/>
      <c r="C201" s="237"/>
      <c r="D201" s="232" t="s">
        <v>145</v>
      </c>
      <c r="E201" s="238" t="s">
        <v>19</v>
      </c>
      <c r="F201" s="239" t="s">
        <v>311</v>
      </c>
      <c r="G201" s="237"/>
      <c r="H201" s="240">
        <v>14.847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145</v>
      </c>
      <c r="AU201" s="246" t="s">
        <v>142</v>
      </c>
      <c r="AV201" s="13" t="s">
        <v>142</v>
      </c>
      <c r="AW201" s="13" t="s">
        <v>34</v>
      </c>
      <c r="AX201" s="13" t="s">
        <v>73</v>
      </c>
      <c r="AY201" s="246" t="s">
        <v>134</v>
      </c>
    </row>
    <row r="202" spans="1:51" s="15" customFormat="1" ht="12">
      <c r="A202" s="15"/>
      <c r="B202" s="257"/>
      <c r="C202" s="258"/>
      <c r="D202" s="232" t="s">
        <v>145</v>
      </c>
      <c r="E202" s="259" t="s">
        <v>19</v>
      </c>
      <c r="F202" s="260" t="s">
        <v>182</v>
      </c>
      <c r="G202" s="258"/>
      <c r="H202" s="261">
        <v>38.854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145</v>
      </c>
      <c r="AU202" s="267" t="s">
        <v>142</v>
      </c>
      <c r="AV202" s="15" t="s">
        <v>141</v>
      </c>
      <c r="AW202" s="15" t="s">
        <v>34</v>
      </c>
      <c r="AX202" s="15" t="s">
        <v>81</v>
      </c>
      <c r="AY202" s="267" t="s">
        <v>134</v>
      </c>
    </row>
    <row r="203" spans="1:65" s="2" customFormat="1" ht="16.5" customHeight="1">
      <c r="A203" s="39"/>
      <c r="B203" s="40"/>
      <c r="C203" s="219" t="s">
        <v>312</v>
      </c>
      <c r="D203" s="219" t="s">
        <v>137</v>
      </c>
      <c r="E203" s="220" t="s">
        <v>313</v>
      </c>
      <c r="F203" s="221" t="s">
        <v>314</v>
      </c>
      <c r="G203" s="222" t="s">
        <v>315</v>
      </c>
      <c r="H203" s="223">
        <v>1</v>
      </c>
      <c r="I203" s="224"/>
      <c r="J203" s="225">
        <f>ROUND(I203*H203,2)</f>
        <v>0</v>
      </c>
      <c r="K203" s="221" t="s">
        <v>19</v>
      </c>
      <c r="L203" s="45"/>
      <c r="M203" s="226" t="s">
        <v>19</v>
      </c>
      <c r="N203" s="227" t="s">
        <v>45</v>
      </c>
      <c r="O203" s="8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141</v>
      </c>
      <c r="AT203" s="230" t="s">
        <v>137</v>
      </c>
      <c r="AU203" s="230" t="s">
        <v>142</v>
      </c>
      <c r="AY203" s="18" t="s">
        <v>134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142</v>
      </c>
      <c r="BK203" s="231">
        <f>ROUND(I203*H203,2)</f>
        <v>0</v>
      </c>
      <c r="BL203" s="18" t="s">
        <v>141</v>
      </c>
      <c r="BM203" s="230" t="s">
        <v>316</v>
      </c>
    </row>
    <row r="204" spans="1:47" s="2" customFormat="1" ht="12">
      <c r="A204" s="39"/>
      <c r="B204" s="40"/>
      <c r="C204" s="41"/>
      <c r="D204" s="232" t="s">
        <v>144</v>
      </c>
      <c r="E204" s="41"/>
      <c r="F204" s="233" t="s">
        <v>314</v>
      </c>
      <c r="G204" s="41"/>
      <c r="H204" s="41"/>
      <c r="I204" s="137"/>
      <c r="J204" s="41"/>
      <c r="K204" s="41"/>
      <c r="L204" s="45"/>
      <c r="M204" s="234"/>
      <c r="N204" s="23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144</v>
      </c>
      <c r="AU204" s="18" t="s">
        <v>142</v>
      </c>
    </row>
    <row r="205" spans="1:63" s="12" customFormat="1" ht="22.8" customHeight="1">
      <c r="A205" s="12"/>
      <c r="B205" s="203"/>
      <c r="C205" s="204"/>
      <c r="D205" s="205" t="s">
        <v>72</v>
      </c>
      <c r="E205" s="217" t="s">
        <v>317</v>
      </c>
      <c r="F205" s="217" t="s">
        <v>318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SUM(P206:P214)</f>
        <v>0</v>
      </c>
      <c r="Q205" s="211"/>
      <c r="R205" s="212">
        <f>SUM(R206:R214)</f>
        <v>0</v>
      </c>
      <c r="S205" s="211"/>
      <c r="T205" s="213">
        <f>SUM(T206:T214)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81</v>
      </c>
      <c r="AT205" s="215" t="s">
        <v>72</v>
      </c>
      <c r="AU205" s="215" t="s">
        <v>81</v>
      </c>
      <c r="AY205" s="214" t="s">
        <v>134</v>
      </c>
      <c r="BK205" s="216">
        <f>SUM(BK206:BK214)</f>
        <v>0</v>
      </c>
    </row>
    <row r="206" spans="1:65" s="2" customFormat="1" ht="16.5" customHeight="1">
      <c r="A206" s="39"/>
      <c r="B206" s="40"/>
      <c r="C206" s="219" t="s">
        <v>319</v>
      </c>
      <c r="D206" s="219" t="s">
        <v>137</v>
      </c>
      <c r="E206" s="220" t="s">
        <v>320</v>
      </c>
      <c r="F206" s="221" t="s">
        <v>321</v>
      </c>
      <c r="G206" s="222" t="s">
        <v>322</v>
      </c>
      <c r="H206" s="223">
        <v>14.631</v>
      </c>
      <c r="I206" s="224"/>
      <c r="J206" s="225">
        <f>ROUND(I206*H206,2)</f>
        <v>0</v>
      </c>
      <c r="K206" s="221" t="s">
        <v>159</v>
      </c>
      <c r="L206" s="45"/>
      <c r="M206" s="226" t="s">
        <v>19</v>
      </c>
      <c r="N206" s="227" t="s">
        <v>45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141</v>
      </c>
      <c r="AT206" s="230" t="s">
        <v>137</v>
      </c>
      <c r="AU206" s="230" t="s">
        <v>142</v>
      </c>
      <c r="AY206" s="18" t="s">
        <v>134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142</v>
      </c>
      <c r="BK206" s="231">
        <f>ROUND(I206*H206,2)</f>
        <v>0</v>
      </c>
      <c r="BL206" s="18" t="s">
        <v>141</v>
      </c>
      <c r="BM206" s="230" t="s">
        <v>323</v>
      </c>
    </row>
    <row r="207" spans="1:47" s="2" customFormat="1" ht="12">
      <c r="A207" s="39"/>
      <c r="B207" s="40"/>
      <c r="C207" s="41"/>
      <c r="D207" s="232" t="s">
        <v>144</v>
      </c>
      <c r="E207" s="41"/>
      <c r="F207" s="233" t="s">
        <v>324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144</v>
      </c>
      <c r="AU207" s="18" t="s">
        <v>142</v>
      </c>
    </row>
    <row r="208" spans="1:65" s="2" customFormat="1" ht="16.5" customHeight="1">
      <c r="A208" s="39"/>
      <c r="B208" s="40"/>
      <c r="C208" s="219" t="s">
        <v>325</v>
      </c>
      <c r="D208" s="219" t="s">
        <v>137</v>
      </c>
      <c r="E208" s="220" t="s">
        <v>326</v>
      </c>
      <c r="F208" s="221" t="s">
        <v>327</v>
      </c>
      <c r="G208" s="222" t="s">
        <v>322</v>
      </c>
      <c r="H208" s="223">
        <v>14.631</v>
      </c>
      <c r="I208" s="224"/>
      <c r="J208" s="225">
        <f>ROUND(I208*H208,2)</f>
        <v>0</v>
      </c>
      <c r="K208" s="221" t="s">
        <v>159</v>
      </c>
      <c r="L208" s="45"/>
      <c r="M208" s="226" t="s">
        <v>19</v>
      </c>
      <c r="N208" s="227" t="s">
        <v>45</v>
      </c>
      <c r="O208" s="85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141</v>
      </c>
      <c r="AT208" s="230" t="s">
        <v>137</v>
      </c>
      <c r="AU208" s="230" t="s">
        <v>142</v>
      </c>
      <c r="AY208" s="18" t="s">
        <v>134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142</v>
      </c>
      <c r="BK208" s="231">
        <f>ROUND(I208*H208,2)</f>
        <v>0</v>
      </c>
      <c r="BL208" s="18" t="s">
        <v>141</v>
      </c>
      <c r="BM208" s="230" t="s">
        <v>328</v>
      </c>
    </row>
    <row r="209" spans="1:47" s="2" customFormat="1" ht="12">
      <c r="A209" s="39"/>
      <c r="B209" s="40"/>
      <c r="C209" s="41"/>
      <c r="D209" s="232" t="s">
        <v>144</v>
      </c>
      <c r="E209" s="41"/>
      <c r="F209" s="233" t="s">
        <v>329</v>
      </c>
      <c r="G209" s="41"/>
      <c r="H209" s="41"/>
      <c r="I209" s="137"/>
      <c r="J209" s="41"/>
      <c r="K209" s="41"/>
      <c r="L209" s="45"/>
      <c r="M209" s="234"/>
      <c r="N209" s="23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144</v>
      </c>
      <c r="AU209" s="18" t="s">
        <v>142</v>
      </c>
    </row>
    <row r="210" spans="1:65" s="2" customFormat="1" ht="16.5" customHeight="1">
      <c r="A210" s="39"/>
      <c r="B210" s="40"/>
      <c r="C210" s="219" t="s">
        <v>330</v>
      </c>
      <c r="D210" s="219" t="s">
        <v>137</v>
      </c>
      <c r="E210" s="220" t="s">
        <v>331</v>
      </c>
      <c r="F210" s="221" t="s">
        <v>332</v>
      </c>
      <c r="G210" s="222" t="s">
        <v>322</v>
      </c>
      <c r="H210" s="223">
        <v>365.775</v>
      </c>
      <c r="I210" s="224"/>
      <c r="J210" s="225">
        <f>ROUND(I210*H210,2)</f>
        <v>0</v>
      </c>
      <c r="K210" s="221" t="s">
        <v>159</v>
      </c>
      <c r="L210" s="45"/>
      <c r="M210" s="226" t="s">
        <v>19</v>
      </c>
      <c r="N210" s="227" t="s">
        <v>45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141</v>
      </c>
      <c r="AT210" s="230" t="s">
        <v>137</v>
      </c>
      <c r="AU210" s="230" t="s">
        <v>142</v>
      </c>
      <c r="AY210" s="18" t="s">
        <v>134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142</v>
      </c>
      <c r="BK210" s="231">
        <f>ROUND(I210*H210,2)</f>
        <v>0</v>
      </c>
      <c r="BL210" s="18" t="s">
        <v>141</v>
      </c>
      <c r="BM210" s="230" t="s">
        <v>333</v>
      </c>
    </row>
    <row r="211" spans="1:47" s="2" customFormat="1" ht="12">
      <c r="A211" s="39"/>
      <c r="B211" s="40"/>
      <c r="C211" s="41"/>
      <c r="D211" s="232" t="s">
        <v>144</v>
      </c>
      <c r="E211" s="41"/>
      <c r="F211" s="233" t="s">
        <v>334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144</v>
      </c>
      <c r="AU211" s="18" t="s">
        <v>142</v>
      </c>
    </row>
    <row r="212" spans="1:51" s="13" customFormat="1" ht="12">
      <c r="A212" s="13"/>
      <c r="B212" s="236"/>
      <c r="C212" s="237"/>
      <c r="D212" s="232" t="s">
        <v>145</v>
      </c>
      <c r="E212" s="237"/>
      <c r="F212" s="239" t="s">
        <v>335</v>
      </c>
      <c r="G212" s="237"/>
      <c r="H212" s="240">
        <v>365.775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145</v>
      </c>
      <c r="AU212" s="246" t="s">
        <v>142</v>
      </c>
      <c r="AV212" s="13" t="s">
        <v>142</v>
      </c>
      <c r="AW212" s="13" t="s">
        <v>4</v>
      </c>
      <c r="AX212" s="13" t="s">
        <v>81</v>
      </c>
      <c r="AY212" s="246" t="s">
        <v>134</v>
      </c>
    </row>
    <row r="213" spans="1:65" s="2" customFormat="1" ht="16.5" customHeight="1">
      <c r="A213" s="39"/>
      <c r="B213" s="40"/>
      <c r="C213" s="219" t="s">
        <v>336</v>
      </c>
      <c r="D213" s="219" t="s">
        <v>137</v>
      </c>
      <c r="E213" s="220" t="s">
        <v>337</v>
      </c>
      <c r="F213" s="221" t="s">
        <v>338</v>
      </c>
      <c r="G213" s="222" t="s">
        <v>322</v>
      </c>
      <c r="H213" s="223">
        <v>14.631</v>
      </c>
      <c r="I213" s="224"/>
      <c r="J213" s="225">
        <f>ROUND(I213*H213,2)</f>
        <v>0</v>
      </c>
      <c r="K213" s="221" t="s">
        <v>159</v>
      </c>
      <c r="L213" s="45"/>
      <c r="M213" s="226" t="s">
        <v>19</v>
      </c>
      <c r="N213" s="227" t="s">
        <v>45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141</v>
      </c>
      <c r="AT213" s="230" t="s">
        <v>137</v>
      </c>
      <c r="AU213" s="230" t="s">
        <v>142</v>
      </c>
      <c r="AY213" s="18" t="s">
        <v>134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142</v>
      </c>
      <c r="BK213" s="231">
        <f>ROUND(I213*H213,2)</f>
        <v>0</v>
      </c>
      <c r="BL213" s="18" t="s">
        <v>141</v>
      </c>
      <c r="BM213" s="230" t="s">
        <v>339</v>
      </c>
    </row>
    <row r="214" spans="1:47" s="2" customFormat="1" ht="12">
      <c r="A214" s="39"/>
      <c r="B214" s="40"/>
      <c r="C214" s="41"/>
      <c r="D214" s="232" t="s">
        <v>144</v>
      </c>
      <c r="E214" s="41"/>
      <c r="F214" s="233" t="s">
        <v>340</v>
      </c>
      <c r="G214" s="41"/>
      <c r="H214" s="41"/>
      <c r="I214" s="137"/>
      <c r="J214" s="41"/>
      <c r="K214" s="41"/>
      <c r="L214" s="45"/>
      <c r="M214" s="234"/>
      <c r="N214" s="235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144</v>
      </c>
      <c r="AU214" s="18" t="s">
        <v>142</v>
      </c>
    </row>
    <row r="215" spans="1:63" s="12" customFormat="1" ht="22.8" customHeight="1">
      <c r="A215" s="12"/>
      <c r="B215" s="203"/>
      <c r="C215" s="204"/>
      <c r="D215" s="205" t="s">
        <v>72</v>
      </c>
      <c r="E215" s="217" t="s">
        <v>341</v>
      </c>
      <c r="F215" s="217" t="s">
        <v>342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SUM(P216:P217)</f>
        <v>0</v>
      </c>
      <c r="Q215" s="211"/>
      <c r="R215" s="212">
        <f>SUM(R216:R217)</f>
        <v>0</v>
      </c>
      <c r="S215" s="211"/>
      <c r="T215" s="213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81</v>
      </c>
      <c r="AT215" s="215" t="s">
        <v>72</v>
      </c>
      <c r="AU215" s="215" t="s">
        <v>81</v>
      </c>
      <c r="AY215" s="214" t="s">
        <v>134</v>
      </c>
      <c r="BK215" s="216">
        <f>SUM(BK216:BK217)</f>
        <v>0</v>
      </c>
    </row>
    <row r="216" spans="1:65" s="2" customFormat="1" ht="16.5" customHeight="1">
      <c r="A216" s="39"/>
      <c r="B216" s="40"/>
      <c r="C216" s="219" t="s">
        <v>343</v>
      </c>
      <c r="D216" s="219" t="s">
        <v>137</v>
      </c>
      <c r="E216" s="220" t="s">
        <v>344</v>
      </c>
      <c r="F216" s="221" t="s">
        <v>345</v>
      </c>
      <c r="G216" s="222" t="s">
        <v>322</v>
      </c>
      <c r="H216" s="223">
        <v>4.245</v>
      </c>
      <c r="I216" s="224"/>
      <c r="J216" s="225">
        <f>ROUND(I216*H216,2)</f>
        <v>0</v>
      </c>
      <c r="K216" s="221" t="s">
        <v>159</v>
      </c>
      <c r="L216" s="45"/>
      <c r="M216" s="226" t="s">
        <v>19</v>
      </c>
      <c r="N216" s="227" t="s">
        <v>45</v>
      </c>
      <c r="O216" s="85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141</v>
      </c>
      <c r="AT216" s="230" t="s">
        <v>137</v>
      </c>
      <c r="AU216" s="230" t="s">
        <v>142</v>
      </c>
      <c r="AY216" s="18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142</v>
      </c>
      <c r="BK216" s="231">
        <f>ROUND(I216*H216,2)</f>
        <v>0</v>
      </c>
      <c r="BL216" s="18" t="s">
        <v>141</v>
      </c>
      <c r="BM216" s="230" t="s">
        <v>346</v>
      </c>
    </row>
    <row r="217" spans="1:47" s="2" customFormat="1" ht="12">
      <c r="A217" s="39"/>
      <c r="B217" s="40"/>
      <c r="C217" s="41"/>
      <c r="D217" s="232" t="s">
        <v>144</v>
      </c>
      <c r="E217" s="41"/>
      <c r="F217" s="233" t="s">
        <v>347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144</v>
      </c>
      <c r="AU217" s="18" t="s">
        <v>142</v>
      </c>
    </row>
    <row r="218" spans="1:63" s="12" customFormat="1" ht="25.9" customHeight="1">
      <c r="A218" s="12"/>
      <c r="B218" s="203"/>
      <c r="C218" s="204"/>
      <c r="D218" s="205" t="s">
        <v>72</v>
      </c>
      <c r="E218" s="206" t="s">
        <v>348</v>
      </c>
      <c r="F218" s="206" t="s">
        <v>349</v>
      </c>
      <c r="G218" s="204"/>
      <c r="H218" s="204"/>
      <c r="I218" s="207"/>
      <c r="J218" s="208">
        <f>BK218</f>
        <v>0</v>
      </c>
      <c r="K218" s="204"/>
      <c r="L218" s="209"/>
      <c r="M218" s="210"/>
      <c r="N218" s="211"/>
      <c r="O218" s="211"/>
      <c r="P218" s="212">
        <f>P219+P230+P243+P250+P287+P310+P359+P392+P400+P454+P518+P548</f>
        <v>0</v>
      </c>
      <c r="Q218" s="211"/>
      <c r="R218" s="212">
        <f>R219+R230+R243+R250+R287+R310+R359+R392+R400+R454+R518+R548</f>
        <v>8.43258942</v>
      </c>
      <c r="S218" s="211"/>
      <c r="T218" s="213">
        <f>T219+T230+T243+T250+T287+T310+T359+T392+T400+T454+T518+T548</f>
        <v>9.17426057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142</v>
      </c>
      <c r="AT218" s="215" t="s">
        <v>72</v>
      </c>
      <c r="AU218" s="215" t="s">
        <v>73</v>
      </c>
      <c r="AY218" s="214" t="s">
        <v>134</v>
      </c>
      <c r="BK218" s="216">
        <f>BK219+BK230+BK243+BK250+BK287+BK310+BK359+BK392+BK400+BK454+BK518+BK548</f>
        <v>0</v>
      </c>
    </row>
    <row r="219" spans="1:63" s="12" customFormat="1" ht="22.8" customHeight="1">
      <c r="A219" s="12"/>
      <c r="B219" s="203"/>
      <c r="C219" s="204"/>
      <c r="D219" s="205" t="s">
        <v>72</v>
      </c>
      <c r="E219" s="217" t="s">
        <v>350</v>
      </c>
      <c r="F219" s="217" t="s">
        <v>351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SUM(P220:P229)</f>
        <v>0</v>
      </c>
      <c r="Q219" s="211"/>
      <c r="R219" s="212">
        <f>SUM(R220:R229)</f>
        <v>0.10372999999999999</v>
      </c>
      <c r="S219" s="211"/>
      <c r="T219" s="21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142</v>
      </c>
      <c r="AT219" s="215" t="s">
        <v>72</v>
      </c>
      <c r="AU219" s="215" t="s">
        <v>81</v>
      </c>
      <c r="AY219" s="214" t="s">
        <v>134</v>
      </c>
      <c r="BK219" s="216">
        <f>SUM(BK220:BK229)</f>
        <v>0</v>
      </c>
    </row>
    <row r="220" spans="1:65" s="2" customFormat="1" ht="16.5" customHeight="1">
      <c r="A220" s="39"/>
      <c r="B220" s="40"/>
      <c r="C220" s="219" t="s">
        <v>352</v>
      </c>
      <c r="D220" s="219" t="s">
        <v>137</v>
      </c>
      <c r="E220" s="220" t="s">
        <v>353</v>
      </c>
      <c r="F220" s="221" t="s">
        <v>354</v>
      </c>
      <c r="G220" s="222" t="s">
        <v>140</v>
      </c>
      <c r="H220" s="223">
        <v>18.49</v>
      </c>
      <c r="I220" s="224"/>
      <c r="J220" s="225">
        <f>ROUND(I220*H220,2)</f>
        <v>0</v>
      </c>
      <c r="K220" s="221" t="s">
        <v>159</v>
      </c>
      <c r="L220" s="45"/>
      <c r="M220" s="226" t="s">
        <v>19</v>
      </c>
      <c r="N220" s="227" t="s">
        <v>45</v>
      </c>
      <c r="O220" s="85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238</v>
      </c>
      <c r="AT220" s="230" t="s">
        <v>137</v>
      </c>
      <c r="AU220" s="230" t="s">
        <v>142</v>
      </c>
      <c r="AY220" s="18" t="s">
        <v>134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142</v>
      </c>
      <c r="BK220" s="231">
        <f>ROUND(I220*H220,2)</f>
        <v>0</v>
      </c>
      <c r="BL220" s="18" t="s">
        <v>238</v>
      </c>
      <c r="BM220" s="230" t="s">
        <v>355</v>
      </c>
    </row>
    <row r="221" spans="1:47" s="2" customFormat="1" ht="12">
      <c r="A221" s="39"/>
      <c r="B221" s="40"/>
      <c r="C221" s="41"/>
      <c r="D221" s="232" t="s">
        <v>144</v>
      </c>
      <c r="E221" s="41"/>
      <c r="F221" s="233" t="s">
        <v>356</v>
      </c>
      <c r="G221" s="41"/>
      <c r="H221" s="41"/>
      <c r="I221" s="137"/>
      <c r="J221" s="41"/>
      <c r="K221" s="41"/>
      <c r="L221" s="45"/>
      <c r="M221" s="234"/>
      <c r="N221" s="235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144</v>
      </c>
      <c r="AU221" s="18" t="s">
        <v>142</v>
      </c>
    </row>
    <row r="222" spans="1:51" s="13" customFormat="1" ht="12">
      <c r="A222" s="13"/>
      <c r="B222" s="236"/>
      <c r="C222" s="237"/>
      <c r="D222" s="232" t="s">
        <v>145</v>
      </c>
      <c r="E222" s="238" t="s">
        <v>19</v>
      </c>
      <c r="F222" s="239" t="s">
        <v>357</v>
      </c>
      <c r="G222" s="237"/>
      <c r="H222" s="240">
        <v>14.48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145</v>
      </c>
      <c r="AU222" s="246" t="s">
        <v>142</v>
      </c>
      <c r="AV222" s="13" t="s">
        <v>142</v>
      </c>
      <c r="AW222" s="13" t="s">
        <v>34</v>
      </c>
      <c r="AX222" s="13" t="s">
        <v>73</v>
      </c>
      <c r="AY222" s="246" t="s">
        <v>134</v>
      </c>
    </row>
    <row r="223" spans="1:51" s="13" customFormat="1" ht="12">
      <c r="A223" s="13"/>
      <c r="B223" s="236"/>
      <c r="C223" s="237"/>
      <c r="D223" s="232" t="s">
        <v>145</v>
      </c>
      <c r="E223" s="238" t="s">
        <v>19</v>
      </c>
      <c r="F223" s="239" t="s">
        <v>358</v>
      </c>
      <c r="G223" s="237"/>
      <c r="H223" s="240">
        <v>4.01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145</v>
      </c>
      <c r="AU223" s="246" t="s">
        <v>142</v>
      </c>
      <c r="AV223" s="13" t="s">
        <v>142</v>
      </c>
      <c r="AW223" s="13" t="s">
        <v>34</v>
      </c>
      <c r="AX223" s="13" t="s">
        <v>73</v>
      </c>
      <c r="AY223" s="246" t="s">
        <v>134</v>
      </c>
    </row>
    <row r="224" spans="1:51" s="15" customFormat="1" ht="12">
      <c r="A224" s="15"/>
      <c r="B224" s="257"/>
      <c r="C224" s="258"/>
      <c r="D224" s="232" t="s">
        <v>145</v>
      </c>
      <c r="E224" s="259" t="s">
        <v>19</v>
      </c>
      <c r="F224" s="260" t="s">
        <v>182</v>
      </c>
      <c r="G224" s="258"/>
      <c r="H224" s="261">
        <v>18.49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7" t="s">
        <v>145</v>
      </c>
      <c r="AU224" s="267" t="s">
        <v>142</v>
      </c>
      <c r="AV224" s="15" t="s">
        <v>141</v>
      </c>
      <c r="AW224" s="15" t="s">
        <v>34</v>
      </c>
      <c r="AX224" s="15" t="s">
        <v>81</v>
      </c>
      <c r="AY224" s="267" t="s">
        <v>134</v>
      </c>
    </row>
    <row r="225" spans="1:65" s="2" customFormat="1" ht="16.5" customHeight="1">
      <c r="A225" s="39"/>
      <c r="B225" s="40"/>
      <c r="C225" s="268" t="s">
        <v>359</v>
      </c>
      <c r="D225" s="268" t="s">
        <v>217</v>
      </c>
      <c r="E225" s="269" t="s">
        <v>360</v>
      </c>
      <c r="F225" s="270" t="s">
        <v>361</v>
      </c>
      <c r="G225" s="271" t="s">
        <v>140</v>
      </c>
      <c r="H225" s="272">
        <v>18.86</v>
      </c>
      <c r="I225" s="273"/>
      <c r="J225" s="274">
        <f>ROUND(I225*H225,2)</f>
        <v>0</v>
      </c>
      <c r="K225" s="270" t="s">
        <v>159</v>
      </c>
      <c r="L225" s="275"/>
      <c r="M225" s="276" t="s">
        <v>19</v>
      </c>
      <c r="N225" s="277" t="s">
        <v>45</v>
      </c>
      <c r="O225" s="85"/>
      <c r="P225" s="228">
        <f>O225*H225</f>
        <v>0</v>
      </c>
      <c r="Q225" s="228">
        <v>0.0055</v>
      </c>
      <c r="R225" s="228">
        <f>Q225*H225</f>
        <v>0.10372999999999999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336</v>
      </c>
      <c r="AT225" s="230" t="s">
        <v>217</v>
      </c>
      <c r="AU225" s="230" t="s">
        <v>142</v>
      </c>
      <c r="AY225" s="18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142</v>
      </c>
      <c r="BK225" s="231">
        <f>ROUND(I225*H225,2)</f>
        <v>0</v>
      </c>
      <c r="BL225" s="18" t="s">
        <v>238</v>
      </c>
      <c r="BM225" s="230" t="s">
        <v>362</v>
      </c>
    </row>
    <row r="226" spans="1:47" s="2" customFormat="1" ht="12">
      <c r="A226" s="39"/>
      <c r="B226" s="40"/>
      <c r="C226" s="41"/>
      <c r="D226" s="232" t="s">
        <v>144</v>
      </c>
      <c r="E226" s="41"/>
      <c r="F226" s="233" t="s">
        <v>361</v>
      </c>
      <c r="G226" s="41"/>
      <c r="H226" s="41"/>
      <c r="I226" s="137"/>
      <c r="J226" s="41"/>
      <c r="K226" s="41"/>
      <c r="L226" s="45"/>
      <c r="M226" s="234"/>
      <c r="N226" s="23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144</v>
      </c>
      <c r="AU226" s="18" t="s">
        <v>142</v>
      </c>
    </row>
    <row r="227" spans="1:51" s="13" customFormat="1" ht="12">
      <c r="A227" s="13"/>
      <c r="B227" s="236"/>
      <c r="C227" s="237"/>
      <c r="D227" s="232" t="s">
        <v>145</v>
      </c>
      <c r="E227" s="237"/>
      <c r="F227" s="239" t="s">
        <v>363</v>
      </c>
      <c r="G227" s="237"/>
      <c r="H227" s="240">
        <v>18.86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145</v>
      </c>
      <c r="AU227" s="246" t="s">
        <v>142</v>
      </c>
      <c r="AV227" s="13" t="s">
        <v>142</v>
      </c>
      <c r="AW227" s="13" t="s">
        <v>4</v>
      </c>
      <c r="AX227" s="13" t="s">
        <v>81</v>
      </c>
      <c r="AY227" s="246" t="s">
        <v>134</v>
      </c>
    </row>
    <row r="228" spans="1:65" s="2" customFormat="1" ht="16.5" customHeight="1">
      <c r="A228" s="39"/>
      <c r="B228" s="40"/>
      <c r="C228" s="219" t="s">
        <v>364</v>
      </c>
      <c r="D228" s="219" t="s">
        <v>137</v>
      </c>
      <c r="E228" s="220" t="s">
        <v>365</v>
      </c>
      <c r="F228" s="221" t="s">
        <v>366</v>
      </c>
      <c r="G228" s="222" t="s">
        <v>367</v>
      </c>
      <c r="H228" s="278"/>
      <c r="I228" s="224"/>
      <c r="J228" s="225">
        <f>ROUND(I228*H228,2)</f>
        <v>0</v>
      </c>
      <c r="K228" s="221" t="s">
        <v>159</v>
      </c>
      <c r="L228" s="45"/>
      <c r="M228" s="226" t="s">
        <v>19</v>
      </c>
      <c r="N228" s="227" t="s">
        <v>45</v>
      </c>
      <c r="O228" s="85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238</v>
      </c>
      <c r="AT228" s="230" t="s">
        <v>137</v>
      </c>
      <c r="AU228" s="230" t="s">
        <v>142</v>
      </c>
      <c r="AY228" s="18" t="s">
        <v>134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142</v>
      </c>
      <c r="BK228" s="231">
        <f>ROUND(I228*H228,2)</f>
        <v>0</v>
      </c>
      <c r="BL228" s="18" t="s">
        <v>238</v>
      </c>
      <c r="BM228" s="230" t="s">
        <v>368</v>
      </c>
    </row>
    <row r="229" spans="1:47" s="2" customFormat="1" ht="12">
      <c r="A229" s="39"/>
      <c r="B229" s="40"/>
      <c r="C229" s="41"/>
      <c r="D229" s="232" t="s">
        <v>144</v>
      </c>
      <c r="E229" s="41"/>
      <c r="F229" s="233" t="s">
        <v>369</v>
      </c>
      <c r="G229" s="41"/>
      <c r="H229" s="41"/>
      <c r="I229" s="137"/>
      <c r="J229" s="41"/>
      <c r="K229" s="41"/>
      <c r="L229" s="45"/>
      <c r="M229" s="234"/>
      <c r="N229" s="235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144</v>
      </c>
      <c r="AU229" s="18" t="s">
        <v>142</v>
      </c>
    </row>
    <row r="230" spans="1:63" s="12" customFormat="1" ht="22.8" customHeight="1">
      <c r="A230" s="12"/>
      <c r="B230" s="203"/>
      <c r="C230" s="204"/>
      <c r="D230" s="205" t="s">
        <v>72</v>
      </c>
      <c r="E230" s="217" t="s">
        <v>370</v>
      </c>
      <c r="F230" s="217" t="s">
        <v>371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SUM(P231:P242)</f>
        <v>0</v>
      </c>
      <c r="Q230" s="211"/>
      <c r="R230" s="212">
        <f>SUM(R231:R242)</f>
        <v>0.00342</v>
      </c>
      <c r="S230" s="211"/>
      <c r="T230" s="213">
        <f>SUM(T231:T242)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142</v>
      </c>
      <c r="AT230" s="215" t="s">
        <v>72</v>
      </c>
      <c r="AU230" s="215" t="s">
        <v>81</v>
      </c>
      <c r="AY230" s="214" t="s">
        <v>134</v>
      </c>
      <c r="BK230" s="216">
        <f>SUM(BK231:BK242)</f>
        <v>0</v>
      </c>
    </row>
    <row r="231" spans="1:65" s="2" customFormat="1" ht="16.5" customHeight="1">
      <c r="A231" s="39"/>
      <c r="B231" s="40"/>
      <c r="C231" s="219" t="s">
        <v>372</v>
      </c>
      <c r="D231" s="219" t="s">
        <v>137</v>
      </c>
      <c r="E231" s="220" t="s">
        <v>373</v>
      </c>
      <c r="F231" s="221" t="s">
        <v>374</v>
      </c>
      <c r="G231" s="222" t="s">
        <v>315</v>
      </c>
      <c r="H231" s="223">
        <v>3</v>
      </c>
      <c r="I231" s="224"/>
      <c r="J231" s="225">
        <f>ROUND(I231*H231,2)</f>
        <v>0</v>
      </c>
      <c r="K231" s="221" t="s">
        <v>19</v>
      </c>
      <c r="L231" s="45"/>
      <c r="M231" s="226" t="s">
        <v>19</v>
      </c>
      <c r="N231" s="227" t="s">
        <v>45</v>
      </c>
      <c r="O231" s="85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238</v>
      </c>
      <c r="AT231" s="230" t="s">
        <v>137</v>
      </c>
      <c r="AU231" s="230" t="s">
        <v>142</v>
      </c>
      <c r="AY231" s="18" t="s">
        <v>134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142</v>
      </c>
      <c r="BK231" s="231">
        <f>ROUND(I231*H231,2)</f>
        <v>0</v>
      </c>
      <c r="BL231" s="18" t="s">
        <v>238</v>
      </c>
      <c r="BM231" s="230" t="s">
        <v>375</v>
      </c>
    </row>
    <row r="232" spans="1:47" s="2" customFormat="1" ht="12">
      <c r="A232" s="39"/>
      <c r="B232" s="40"/>
      <c r="C232" s="41"/>
      <c r="D232" s="232" t="s">
        <v>144</v>
      </c>
      <c r="E232" s="41"/>
      <c r="F232" s="233" t="s">
        <v>374</v>
      </c>
      <c r="G232" s="41"/>
      <c r="H232" s="41"/>
      <c r="I232" s="137"/>
      <c r="J232" s="41"/>
      <c r="K232" s="41"/>
      <c r="L232" s="45"/>
      <c r="M232" s="234"/>
      <c r="N232" s="235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144</v>
      </c>
      <c r="AU232" s="18" t="s">
        <v>142</v>
      </c>
    </row>
    <row r="233" spans="1:51" s="13" customFormat="1" ht="12">
      <c r="A233" s="13"/>
      <c r="B233" s="236"/>
      <c r="C233" s="237"/>
      <c r="D233" s="232" t="s">
        <v>145</v>
      </c>
      <c r="E233" s="238" t="s">
        <v>19</v>
      </c>
      <c r="F233" s="239" t="s">
        <v>376</v>
      </c>
      <c r="G233" s="237"/>
      <c r="H233" s="240">
        <v>1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145</v>
      </c>
      <c r="AU233" s="246" t="s">
        <v>142</v>
      </c>
      <c r="AV233" s="13" t="s">
        <v>142</v>
      </c>
      <c r="AW233" s="13" t="s">
        <v>34</v>
      </c>
      <c r="AX233" s="13" t="s">
        <v>73</v>
      </c>
      <c r="AY233" s="246" t="s">
        <v>134</v>
      </c>
    </row>
    <row r="234" spans="1:51" s="13" customFormat="1" ht="12">
      <c r="A234" s="13"/>
      <c r="B234" s="236"/>
      <c r="C234" s="237"/>
      <c r="D234" s="232" t="s">
        <v>145</v>
      </c>
      <c r="E234" s="238" t="s">
        <v>19</v>
      </c>
      <c r="F234" s="239" t="s">
        <v>377</v>
      </c>
      <c r="G234" s="237"/>
      <c r="H234" s="240">
        <v>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145</v>
      </c>
      <c r="AU234" s="246" t="s">
        <v>142</v>
      </c>
      <c r="AV234" s="13" t="s">
        <v>142</v>
      </c>
      <c r="AW234" s="13" t="s">
        <v>34</v>
      </c>
      <c r="AX234" s="13" t="s">
        <v>73</v>
      </c>
      <c r="AY234" s="246" t="s">
        <v>134</v>
      </c>
    </row>
    <row r="235" spans="1:51" s="13" customFormat="1" ht="12">
      <c r="A235" s="13"/>
      <c r="B235" s="236"/>
      <c r="C235" s="237"/>
      <c r="D235" s="232" t="s">
        <v>145</v>
      </c>
      <c r="E235" s="238" t="s">
        <v>19</v>
      </c>
      <c r="F235" s="239" t="s">
        <v>378</v>
      </c>
      <c r="G235" s="237"/>
      <c r="H235" s="240">
        <v>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145</v>
      </c>
      <c r="AU235" s="246" t="s">
        <v>142</v>
      </c>
      <c r="AV235" s="13" t="s">
        <v>142</v>
      </c>
      <c r="AW235" s="13" t="s">
        <v>34</v>
      </c>
      <c r="AX235" s="13" t="s">
        <v>73</v>
      </c>
      <c r="AY235" s="246" t="s">
        <v>134</v>
      </c>
    </row>
    <row r="236" spans="1:51" s="15" customFormat="1" ht="12">
      <c r="A236" s="15"/>
      <c r="B236" s="257"/>
      <c r="C236" s="258"/>
      <c r="D236" s="232" t="s">
        <v>145</v>
      </c>
      <c r="E236" s="259" t="s">
        <v>19</v>
      </c>
      <c r="F236" s="260" t="s">
        <v>182</v>
      </c>
      <c r="G236" s="258"/>
      <c r="H236" s="261">
        <v>3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7" t="s">
        <v>145</v>
      </c>
      <c r="AU236" s="267" t="s">
        <v>142</v>
      </c>
      <c r="AV236" s="15" t="s">
        <v>141</v>
      </c>
      <c r="AW236" s="15" t="s">
        <v>34</v>
      </c>
      <c r="AX236" s="15" t="s">
        <v>81</v>
      </c>
      <c r="AY236" s="267" t="s">
        <v>134</v>
      </c>
    </row>
    <row r="237" spans="1:65" s="2" customFormat="1" ht="16.5" customHeight="1">
      <c r="A237" s="39"/>
      <c r="B237" s="40"/>
      <c r="C237" s="219" t="s">
        <v>379</v>
      </c>
      <c r="D237" s="219" t="s">
        <v>137</v>
      </c>
      <c r="E237" s="220" t="s">
        <v>380</v>
      </c>
      <c r="F237" s="221" t="s">
        <v>381</v>
      </c>
      <c r="G237" s="222" t="s">
        <v>213</v>
      </c>
      <c r="H237" s="223">
        <v>6</v>
      </c>
      <c r="I237" s="224"/>
      <c r="J237" s="225">
        <f>ROUND(I237*H237,2)</f>
        <v>0</v>
      </c>
      <c r="K237" s="221" t="s">
        <v>159</v>
      </c>
      <c r="L237" s="45"/>
      <c r="M237" s="226" t="s">
        <v>19</v>
      </c>
      <c r="N237" s="227" t="s">
        <v>45</v>
      </c>
      <c r="O237" s="85"/>
      <c r="P237" s="228">
        <f>O237*H237</f>
        <v>0</v>
      </c>
      <c r="Q237" s="228">
        <v>0.0003</v>
      </c>
      <c r="R237" s="228">
        <f>Q237*H237</f>
        <v>0.0018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238</v>
      </c>
      <c r="AT237" s="230" t="s">
        <v>137</v>
      </c>
      <c r="AU237" s="230" t="s">
        <v>142</v>
      </c>
      <c r="AY237" s="18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142</v>
      </c>
      <c r="BK237" s="231">
        <f>ROUND(I237*H237,2)</f>
        <v>0</v>
      </c>
      <c r="BL237" s="18" t="s">
        <v>238</v>
      </c>
      <c r="BM237" s="230" t="s">
        <v>382</v>
      </c>
    </row>
    <row r="238" spans="1:47" s="2" customFormat="1" ht="12">
      <c r="A238" s="39"/>
      <c r="B238" s="40"/>
      <c r="C238" s="41"/>
      <c r="D238" s="232" t="s">
        <v>144</v>
      </c>
      <c r="E238" s="41"/>
      <c r="F238" s="233" t="s">
        <v>383</v>
      </c>
      <c r="G238" s="41"/>
      <c r="H238" s="41"/>
      <c r="I238" s="137"/>
      <c r="J238" s="41"/>
      <c r="K238" s="41"/>
      <c r="L238" s="45"/>
      <c r="M238" s="234"/>
      <c r="N238" s="23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144</v>
      </c>
      <c r="AU238" s="18" t="s">
        <v>142</v>
      </c>
    </row>
    <row r="239" spans="1:65" s="2" customFormat="1" ht="16.5" customHeight="1">
      <c r="A239" s="39"/>
      <c r="B239" s="40"/>
      <c r="C239" s="219" t="s">
        <v>384</v>
      </c>
      <c r="D239" s="219" t="s">
        <v>137</v>
      </c>
      <c r="E239" s="220" t="s">
        <v>385</v>
      </c>
      <c r="F239" s="221" t="s">
        <v>386</v>
      </c>
      <c r="G239" s="222" t="s">
        <v>213</v>
      </c>
      <c r="H239" s="223">
        <v>3</v>
      </c>
      <c r="I239" s="224"/>
      <c r="J239" s="225">
        <f>ROUND(I239*H239,2)</f>
        <v>0</v>
      </c>
      <c r="K239" s="221" t="s">
        <v>159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0.00054</v>
      </c>
      <c r="R239" s="228">
        <f>Q239*H239</f>
        <v>0.00162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238</v>
      </c>
      <c r="AT239" s="230" t="s">
        <v>137</v>
      </c>
      <c r="AU239" s="230" t="s">
        <v>142</v>
      </c>
      <c r="AY239" s="18" t="s">
        <v>134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142</v>
      </c>
      <c r="BK239" s="231">
        <f>ROUND(I239*H239,2)</f>
        <v>0</v>
      </c>
      <c r="BL239" s="18" t="s">
        <v>238</v>
      </c>
      <c r="BM239" s="230" t="s">
        <v>387</v>
      </c>
    </row>
    <row r="240" spans="1:47" s="2" customFormat="1" ht="12">
      <c r="A240" s="39"/>
      <c r="B240" s="40"/>
      <c r="C240" s="41"/>
      <c r="D240" s="232" t="s">
        <v>144</v>
      </c>
      <c r="E240" s="41"/>
      <c r="F240" s="233" t="s">
        <v>388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144</v>
      </c>
      <c r="AU240" s="18" t="s">
        <v>142</v>
      </c>
    </row>
    <row r="241" spans="1:65" s="2" customFormat="1" ht="16.5" customHeight="1">
      <c r="A241" s="39"/>
      <c r="B241" s="40"/>
      <c r="C241" s="219" t="s">
        <v>389</v>
      </c>
      <c r="D241" s="219" t="s">
        <v>137</v>
      </c>
      <c r="E241" s="220" t="s">
        <v>390</v>
      </c>
      <c r="F241" s="221" t="s">
        <v>391</v>
      </c>
      <c r="G241" s="222" t="s">
        <v>367</v>
      </c>
      <c r="H241" s="278"/>
      <c r="I241" s="224"/>
      <c r="J241" s="225">
        <f>ROUND(I241*H241,2)</f>
        <v>0</v>
      </c>
      <c r="K241" s="221" t="s">
        <v>159</v>
      </c>
      <c r="L241" s="45"/>
      <c r="M241" s="226" t="s">
        <v>19</v>
      </c>
      <c r="N241" s="227" t="s">
        <v>45</v>
      </c>
      <c r="O241" s="85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238</v>
      </c>
      <c r="AT241" s="230" t="s">
        <v>137</v>
      </c>
      <c r="AU241" s="230" t="s">
        <v>142</v>
      </c>
      <c r="AY241" s="18" t="s">
        <v>134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142</v>
      </c>
      <c r="BK241" s="231">
        <f>ROUND(I241*H241,2)</f>
        <v>0</v>
      </c>
      <c r="BL241" s="18" t="s">
        <v>238</v>
      </c>
      <c r="BM241" s="230" t="s">
        <v>392</v>
      </c>
    </row>
    <row r="242" spans="1:47" s="2" customFormat="1" ht="12">
      <c r="A242" s="39"/>
      <c r="B242" s="40"/>
      <c r="C242" s="41"/>
      <c r="D242" s="232" t="s">
        <v>144</v>
      </c>
      <c r="E242" s="41"/>
      <c r="F242" s="233" t="s">
        <v>393</v>
      </c>
      <c r="G242" s="41"/>
      <c r="H242" s="41"/>
      <c r="I242" s="137"/>
      <c r="J242" s="41"/>
      <c r="K242" s="41"/>
      <c r="L242" s="45"/>
      <c r="M242" s="234"/>
      <c r="N242" s="235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144</v>
      </c>
      <c r="AU242" s="18" t="s">
        <v>142</v>
      </c>
    </row>
    <row r="243" spans="1:63" s="12" customFormat="1" ht="22.8" customHeight="1">
      <c r="A243" s="12"/>
      <c r="B243" s="203"/>
      <c r="C243" s="204"/>
      <c r="D243" s="205" t="s">
        <v>72</v>
      </c>
      <c r="E243" s="217" t="s">
        <v>394</v>
      </c>
      <c r="F243" s="217" t="s">
        <v>395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SUM(P244:P249)</f>
        <v>0</v>
      </c>
      <c r="Q243" s="211"/>
      <c r="R243" s="212">
        <f>SUM(R244:R249)</f>
        <v>0.0015899999999999998</v>
      </c>
      <c r="S243" s="211"/>
      <c r="T243" s="213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142</v>
      </c>
      <c r="AT243" s="215" t="s">
        <v>72</v>
      </c>
      <c r="AU243" s="215" t="s">
        <v>81</v>
      </c>
      <c r="AY243" s="214" t="s">
        <v>134</v>
      </c>
      <c r="BK243" s="216">
        <f>SUM(BK244:BK249)</f>
        <v>0</v>
      </c>
    </row>
    <row r="244" spans="1:65" s="2" customFormat="1" ht="16.5" customHeight="1">
      <c r="A244" s="39"/>
      <c r="B244" s="40"/>
      <c r="C244" s="219" t="s">
        <v>396</v>
      </c>
      <c r="D244" s="219" t="s">
        <v>137</v>
      </c>
      <c r="E244" s="220" t="s">
        <v>397</v>
      </c>
      <c r="F244" s="221" t="s">
        <v>398</v>
      </c>
      <c r="G244" s="222" t="s">
        <v>213</v>
      </c>
      <c r="H244" s="223">
        <v>3</v>
      </c>
      <c r="I244" s="224"/>
      <c r="J244" s="225">
        <f>ROUND(I244*H244,2)</f>
        <v>0</v>
      </c>
      <c r="K244" s="221" t="s">
        <v>159</v>
      </c>
      <c r="L244" s="45"/>
      <c r="M244" s="226" t="s">
        <v>19</v>
      </c>
      <c r="N244" s="227" t="s">
        <v>45</v>
      </c>
      <c r="O244" s="85"/>
      <c r="P244" s="228">
        <f>O244*H244</f>
        <v>0</v>
      </c>
      <c r="Q244" s="228">
        <v>0.00028</v>
      </c>
      <c r="R244" s="228">
        <f>Q244*H244</f>
        <v>0.0008399999999999999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238</v>
      </c>
      <c r="AT244" s="230" t="s">
        <v>137</v>
      </c>
      <c r="AU244" s="230" t="s">
        <v>142</v>
      </c>
      <c r="AY244" s="18" t="s">
        <v>134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142</v>
      </c>
      <c r="BK244" s="231">
        <f>ROUND(I244*H244,2)</f>
        <v>0</v>
      </c>
      <c r="BL244" s="18" t="s">
        <v>238</v>
      </c>
      <c r="BM244" s="230" t="s">
        <v>399</v>
      </c>
    </row>
    <row r="245" spans="1:47" s="2" customFormat="1" ht="12">
      <c r="A245" s="39"/>
      <c r="B245" s="40"/>
      <c r="C245" s="41"/>
      <c r="D245" s="232" t="s">
        <v>144</v>
      </c>
      <c r="E245" s="41"/>
      <c r="F245" s="233" t="s">
        <v>400</v>
      </c>
      <c r="G245" s="41"/>
      <c r="H245" s="41"/>
      <c r="I245" s="137"/>
      <c r="J245" s="41"/>
      <c r="K245" s="41"/>
      <c r="L245" s="45"/>
      <c r="M245" s="234"/>
      <c r="N245" s="23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144</v>
      </c>
      <c r="AU245" s="18" t="s">
        <v>142</v>
      </c>
    </row>
    <row r="246" spans="1:65" s="2" customFormat="1" ht="16.5" customHeight="1">
      <c r="A246" s="39"/>
      <c r="B246" s="40"/>
      <c r="C246" s="219" t="s">
        <v>401</v>
      </c>
      <c r="D246" s="219" t="s">
        <v>137</v>
      </c>
      <c r="E246" s="220" t="s">
        <v>402</v>
      </c>
      <c r="F246" s="221" t="s">
        <v>403</v>
      </c>
      <c r="G246" s="222" t="s">
        <v>213</v>
      </c>
      <c r="H246" s="223">
        <v>3</v>
      </c>
      <c r="I246" s="224"/>
      <c r="J246" s="225">
        <f>ROUND(I246*H246,2)</f>
        <v>0</v>
      </c>
      <c r="K246" s="221" t="s">
        <v>159</v>
      </c>
      <c r="L246" s="45"/>
      <c r="M246" s="226" t="s">
        <v>19</v>
      </c>
      <c r="N246" s="227" t="s">
        <v>45</v>
      </c>
      <c r="O246" s="85"/>
      <c r="P246" s="228">
        <f>O246*H246</f>
        <v>0</v>
      </c>
      <c r="Q246" s="228">
        <v>0.00025</v>
      </c>
      <c r="R246" s="228">
        <f>Q246*H246</f>
        <v>0.00075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238</v>
      </c>
      <c r="AT246" s="230" t="s">
        <v>137</v>
      </c>
      <c r="AU246" s="230" t="s">
        <v>142</v>
      </c>
      <c r="AY246" s="18" t="s">
        <v>134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142</v>
      </c>
      <c r="BK246" s="231">
        <f>ROUND(I246*H246,2)</f>
        <v>0</v>
      </c>
      <c r="BL246" s="18" t="s">
        <v>238</v>
      </c>
      <c r="BM246" s="230" t="s">
        <v>404</v>
      </c>
    </row>
    <row r="247" spans="1:47" s="2" customFormat="1" ht="12">
      <c r="A247" s="39"/>
      <c r="B247" s="40"/>
      <c r="C247" s="41"/>
      <c r="D247" s="232" t="s">
        <v>144</v>
      </c>
      <c r="E247" s="41"/>
      <c r="F247" s="233" t="s">
        <v>405</v>
      </c>
      <c r="G247" s="41"/>
      <c r="H247" s="41"/>
      <c r="I247" s="137"/>
      <c r="J247" s="41"/>
      <c r="K247" s="41"/>
      <c r="L247" s="45"/>
      <c r="M247" s="234"/>
      <c r="N247" s="235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144</v>
      </c>
      <c r="AU247" s="18" t="s">
        <v>142</v>
      </c>
    </row>
    <row r="248" spans="1:65" s="2" customFormat="1" ht="16.5" customHeight="1">
      <c r="A248" s="39"/>
      <c r="B248" s="40"/>
      <c r="C248" s="219" t="s">
        <v>406</v>
      </c>
      <c r="D248" s="219" t="s">
        <v>137</v>
      </c>
      <c r="E248" s="220" t="s">
        <v>407</v>
      </c>
      <c r="F248" s="221" t="s">
        <v>408</v>
      </c>
      <c r="G248" s="222" t="s">
        <v>367</v>
      </c>
      <c r="H248" s="278"/>
      <c r="I248" s="224"/>
      <c r="J248" s="225">
        <f>ROUND(I248*H248,2)</f>
        <v>0</v>
      </c>
      <c r="K248" s="221" t="s">
        <v>159</v>
      </c>
      <c r="L248" s="45"/>
      <c r="M248" s="226" t="s">
        <v>19</v>
      </c>
      <c r="N248" s="227" t="s">
        <v>45</v>
      </c>
      <c r="O248" s="8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238</v>
      </c>
      <c r="AT248" s="230" t="s">
        <v>137</v>
      </c>
      <c r="AU248" s="230" t="s">
        <v>142</v>
      </c>
      <c r="AY248" s="18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142</v>
      </c>
      <c r="BK248" s="231">
        <f>ROUND(I248*H248,2)</f>
        <v>0</v>
      </c>
      <c r="BL248" s="18" t="s">
        <v>238</v>
      </c>
      <c r="BM248" s="230" t="s">
        <v>409</v>
      </c>
    </row>
    <row r="249" spans="1:47" s="2" customFormat="1" ht="12">
      <c r="A249" s="39"/>
      <c r="B249" s="40"/>
      <c r="C249" s="41"/>
      <c r="D249" s="232" t="s">
        <v>144</v>
      </c>
      <c r="E249" s="41"/>
      <c r="F249" s="233" t="s">
        <v>410</v>
      </c>
      <c r="G249" s="41"/>
      <c r="H249" s="41"/>
      <c r="I249" s="137"/>
      <c r="J249" s="41"/>
      <c r="K249" s="41"/>
      <c r="L249" s="45"/>
      <c r="M249" s="234"/>
      <c r="N249" s="23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144</v>
      </c>
      <c r="AU249" s="18" t="s">
        <v>142</v>
      </c>
    </row>
    <row r="250" spans="1:63" s="12" customFormat="1" ht="22.8" customHeight="1">
      <c r="A250" s="12"/>
      <c r="B250" s="203"/>
      <c r="C250" s="204"/>
      <c r="D250" s="205" t="s">
        <v>72</v>
      </c>
      <c r="E250" s="217" t="s">
        <v>411</v>
      </c>
      <c r="F250" s="217" t="s">
        <v>412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SUM(P251:P286)</f>
        <v>0</v>
      </c>
      <c r="Q250" s="211"/>
      <c r="R250" s="212">
        <f>SUM(R251:R286)</f>
        <v>0.06416</v>
      </c>
      <c r="S250" s="211"/>
      <c r="T250" s="213">
        <f>SUM(T251:T286)</f>
        <v>0.07479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142</v>
      </c>
      <c r="AT250" s="215" t="s">
        <v>72</v>
      </c>
      <c r="AU250" s="215" t="s">
        <v>81</v>
      </c>
      <c r="AY250" s="214" t="s">
        <v>134</v>
      </c>
      <c r="BK250" s="216">
        <f>SUM(BK251:BK286)</f>
        <v>0</v>
      </c>
    </row>
    <row r="251" spans="1:65" s="2" customFormat="1" ht="16.5" customHeight="1">
      <c r="A251" s="39"/>
      <c r="B251" s="40"/>
      <c r="C251" s="219" t="s">
        <v>413</v>
      </c>
      <c r="D251" s="219" t="s">
        <v>137</v>
      </c>
      <c r="E251" s="220" t="s">
        <v>414</v>
      </c>
      <c r="F251" s="221" t="s">
        <v>415</v>
      </c>
      <c r="G251" s="222" t="s">
        <v>213</v>
      </c>
      <c r="H251" s="223">
        <v>3</v>
      </c>
      <c r="I251" s="224"/>
      <c r="J251" s="225">
        <f>ROUND(I251*H251,2)</f>
        <v>0</v>
      </c>
      <c r="K251" s="221" t="s">
        <v>159</v>
      </c>
      <c r="L251" s="45"/>
      <c r="M251" s="226" t="s">
        <v>19</v>
      </c>
      <c r="N251" s="227" t="s">
        <v>45</v>
      </c>
      <c r="O251" s="85"/>
      <c r="P251" s="228">
        <f>O251*H251</f>
        <v>0</v>
      </c>
      <c r="Q251" s="228">
        <v>0.01654</v>
      </c>
      <c r="R251" s="228">
        <f>Q251*H251</f>
        <v>0.04962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238</v>
      </c>
      <c r="AT251" s="230" t="s">
        <v>137</v>
      </c>
      <c r="AU251" s="230" t="s">
        <v>142</v>
      </c>
      <c r="AY251" s="18" t="s">
        <v>134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142</v>
      </c>
      <c r="BK251" s="231">
        <f>ROUND(I251*H251,2)</f>
        <v>0</v>
      </c>
      <c r="BL251" s="18" t="s">
        <v>238</v>
      </c>
      <c r="BM251" s="230" t="s">
        <v>416</v>
      </c>
    </row>
    <row r="252" spans="1:47" s="2" customFormat="1" ht="12">
      <c r="A252" s="39"/>
      <c r="B252" s="40"/>
      <c r="C252" s="41"/>
      <c r="D252" s="232" t="s">
        <v>144</v>
      </c>
      <c r="E252" s="41"/>
      <c r="F252" s="233" t="s">
        <v>417</v>
      </c>
      <c r="G252" s="41"/>
      <c r="H252" s="41"/>
      <c r="I252" s="137"/>
      <c r="J252" s="41"/>
      <c r="K252" s="41"/>
      <c r="L252" s="45"/>
      <c r="M252" s="234"/>
      <c r="N252" s="23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144</v>
      </c>
      <c r="AU252" s="18" t="s">
        <v>142</v>
      </c>
    </row>
    <row r="253" spans="1:51" s="13" customFormat="1" ht="12">
      <c r="A253" s="13"/>
      <c r="B253" s="236"/>
      <c r="C253" s="237"/>
      <c r="D253" s="232" t="s">
        <v>145</v>
      </c>
      <c r="E253" s="238" t="s">
        <v>19</v>
      </c>
      <c r="F253" s="239" t="s">
        <v>418</v>
      </c>
      <c r="G253" s="237"/>
      <c r="H253" s="240">
        <v>1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145</v>
      </c>
      <c r="AU253" s="246" t="s">
        <v>142</v>
      </c>
      <c r="AV253" s="13" t="s">
        <v>142</v>
      </c>
      <c r="AW253" s="13" t="s">
        <v>34</v>
      </c>
      <c r="AX253" s="13" t="s">
        <v>73</v>
      </c>
      <c r="AY253" s="246" t="s">
        <v>134</v>
      </c>
    </row>
    <row r="254" spans="1:51" s="13" customFormat="1" ht="12">
      <c r="A254" s="13"/>
      <c r="B254" s="236"/>
      <c r="C254" s="237"/>
      <c r="D254" s="232" t="s">
        <v>145</v>
      </c>
      <c r="E254" s="238" t="s">
        <v>19</v>
      </c>
      <c r="F254" s="239" t="s">
        <v>419</v>
      </c>
      <c r="G254" s="237"/>
      <c r="H254" s="240">
        <v>1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145</v>
      </c>
      <c r="AU254" s="246" t="s">
        <v>142</v>
      </c>
      <c r="AV254" s="13" t="s">
        <v>142</v>
      </c>
      <c r="AW254" s="13" t="s">
        <v>34</v>
      </c>
      <c r="AX254" s="13" t="s">
        <v>73</v>
      </c>
      <c r="AY254" s="246" t="s">
        <v>134</v>
      </c>
    </row>
    <row r="255" spans="1:51" s="13" customFormat="1" ht="12">
      <c r="A255" s="13"/>
      <c r="B255" s="236"/>
      <c r="C255" s="237"/>
      <c r="D255" s="232" t="s">
        <v>145</v>
      </c>
      <c r="E255" s="238" t="s">
        <v>19</v>
      </c>
      <c r="F255" s="239" t="s">
        <v>420</v>
      </c>
      <c r="G255" s="237"/>
      <c r="H255" s="240">
        <v>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145</v>
      </c>
      <c r="AU255" s="246" t="s">
        <v>142</v>
      </c>
      <c r="AV255" s="13" t="s">
        <v>142</v>
      </c>
      <c r="AW255" s="13" t="s">
        <v>34</v>
      </c>
      <c r="AX255" s="13" t="s">
        <v>73</v>
      </c>
      <c r="AY255" s="246" t="s">
        <v>134</v>
      </c>
    </row>
    <row r="256" spans="1:51" s="15" customFormat="1" ht="12">
      <c r="A256" s="15"/>
      <c r="B256" s="257"/>
      <c r="C256" s="258"/>
      <c r="D256" s="232" t="s">
        <v>145</v>
      </c>
      <c r="E256" s="259" t="s">
        <v>19</v>
      </c>
      <c r="F256" s="260" t="s">
        <v>182</v>
      </c>
      <c r="G256" s="258"/>
      <c r="H256" s="261">
        <v>3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7" t="s">
        <v>145</v>
      </c>
      <c r="AU256" s="267" t="s">
        <v>142</v>
      </c>
      <c r="AV256" s="15" t="s">
        <v>141</v>
      </c>
      <c r="AW256" s="15" t="s">
        <v>34</v>
      </c>
      <c r="AX256" s="15" t="s">
        <v>81</v>
      </c>
      <c r="AY256" s="267" t="s">
        <v>134</v>
      </c>
    </row>
    <row r="257" spans="1:65" s="2" customFormat="1" ht="16.5" customHeight="1">
      <c r="A257" s="39"/>
      <c r="B257" s="40"/>
      <c r="C257" s="219" t="s">
        <v>421</v>
      </c>
      <c r="D257" s="219" t="s">
        <v>137</v>
      </c>
      <c r="E257" s="220" t="s">
        <v>422</v>
      </c>
      <c r="F257" s="221" t="s">
        <v>423</v>
      </c>
      <c r="G257" s="222" t="s">
        <v>213</v>
      </c>
      <c r="H257" s="223">
        <v>3</v>
      </c>
      <c r="I257" s="224"/>
      <c r="J257" s="225">
        <f>ROUND(I257*H257,2)</f>
        <v>0</v>
      </c>
      <c r="K257" s="221" t="s">
        <v>159</v>
      </c>
      <c r="L257" s="45"/>
      <c r="M257" s="226" t="s">
        <v>19</v>
      </c>
      <c r="N257" s="227" t="s">
        <v>45</v>
      </c>
      <c r="O257" s="85"/>
      <c r="P257" s="228">
        <f>O257*H257</f>
        <v>0</v>
      </c>
      <c r="Q257" s="228">
        <v>8E-05</v>
      </c>
      <c r="R257" s="228">
        <f>Q257*H257</f>
        <v>0.00024000000000000003</v>
      </c>
      <c r="S257" s="228">
        <v>0.02493</v>
      </c>
      <c r="T257" s="229">
        <f>S257*H257</f>
        <v>0.07479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238</v>
      </c>
      <c r="AT257" s="230" t="s">
        <v>137</v>
      </c>
      <c r="AU257" s="230" t="s">
        <v>142</v>
      </c>
      <c r="AY257" s="18" t="s">
        <v>134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142</v>
      </c>
      <c r="BK257" s="231">
        <f>ROUND(I257*H257,2)</f>
        <v>0</v>
      </c>
      <c r="BL257" s="18" t="s">
        <v>238</v>
      </c>
      <c r="BM257" s="230" t="s">
        <v>424</v>
      </c>
    </row>
    <row r="258" spans="1:47" s="2" customFormat="1" ht="12">
      <c r="A258" s="39"/>
      <c r="B258" s="40"/>
      <c r="C258" s="41"/>
      <c r="D258" s="232" t="s">
        <v>144</v>
      </c>
      <c r="E258" s="41"/>
      <c r="F258" s="233" t="s">
        <v>425</v>
      </c>
      <c r="G258" s="41"/>
      <c r="H258" s="41"/>
      <c r="I258" s="137"/>
      <c r="J258" s="41"/>
      <c r="K258" s="41"/>
      <c r="L258" s="45"/>
      <c r="M258" s="234"/>
      <c r="N258" s="23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144</v>
      </c>
      <c r="AU258" s="18" t="s">
        <v>142</v>
      </c>
    </row>
    <row r="259" spans="1:51" s="13" customFormat="1" ht="12">
      <c r="A259" s="13"/>
      <c r="B259" s="236"/>
      <c r="C259" s="237"/>
      <c r="D259" s="232" t="s">
        <v>145</v>
      </c>
      <c r="E259" s="238" t="s">
        <v>19</v>
      </c>
      <c r="F259" s="239" t="s">
        <v>426</v>
      </c>
      <c r="G259" s="237"/>
      <c r="H259" s="240">
        <v>3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145</v>
      </c>
      <c r="AU259" s="246" t="s">
        <v>142</v>
      </c>
      <c r="AV259" s="13" t="s">
        <v>142</v>
      </c>
      <c r="AW259" s="13" t="s">
        <v>34</v>
      </c>
      <c r="AX259" s="13" t="s">
        <v>81</v>
      </c>
      <c r="AY259" s="246" t="s">
        <v>134</v>
      </c>
    </row>
    <row r="260" spans="1:65" s="2" customFormat="1" ht="16.5" customHeight="1">
      <c r="A260" s="39"/>
      <c r="B260" s="40"/>
      <c r="C260" s="219" t="s">
        <v>427</v>
      </c>
      <c r="D260" s="219" t="s">
        <v>137</v>
      </c>
      <c r="E260" s="220" t="s">
        <v>428</v>
      </c>
      <c r="F260" s="221" t="s">
        <v>429</v>
      </c>
      <c r="G260" s="222" t="s">
        <v>140</v>
      </c>
      <c r="H260" s="223">
        <v>1.08</v>
      </c>
      <c r="I260" s="224"/>
      <c r="J260" s="225">
        <f>ROUND(I260*H260,2)</f>
        <v>0</v>
      </c>
      <c r="K260" s="221" t="s">
        <v>159</v>
      </c>
      <c r="L260" s="45"/>
      <c r="M260" s="226" t="s">
        <v>19</v>
      </c>
      <c r="N260" s="227" t="s">
        <v>45</v>
      </c>
      <c r="O260" s="85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238</v>
      </c>
      <c r="AT260" s="230" t="s">
        <v>137</v>
      </c>
      <c r="AU260" s="230" t="s">
        <v>142</v>
      </c>
      <c r="AY260" s="18" t="s">
        <v>134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142</v>
      </c>
      <c r="BK260" s="231">
        <f>ROUND(I260*H260,2)</f>
        <v>0</v>
      </c>
      <c r="BL260" s="18" t="s">
        <v>238</v>
      </c>
      <c r="BM260" s="230" t="s">
        <v>430</v>
      </c>
    </row>
    <row r="261" spans="1:47" s="2" customFormat="1" ht="12">
      <c r="A261" s="39"/>
      <c r="B261" s="40"/>
      <c r="C261" s="41"/>
      <c r="D261" s="232" t="s">
        <v>144</v>
      </c>
      <c r="E261" s="41"/>
      <c r="F261" s="233" t="s">
        <v>431</v>
      </c>
      <c r="G261" s="41"/>
      <c r="H261" s="41"/>
      <c r="I261" s="137"/>
      <c r="J261" s="41"/>
      <c r="K261" s="41"/>
      <c r="L261" s="45"/>
      <c r="M261" s="234"/>
      <c r="N261" s="23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144</v>
      </c>
      <c r="AU261" s="18" t="s">
        <v>142</v>
      </c>
    </row>
    <row r="262" spans="1:51" s="13" customFormat="1" ht="12">
      <c r="A262" s="13"/>
      <c r="B262" s="236"/>
      <c r="C262" s="237"/>
      <c r="D262" s="232" t="s">
        <v>145</v>
      </c>
      <c r="E262" s="238" t="s">
        <v>19</v>
      </c>
      <c r="F262" s="239" t="s">
        <v>432</v>
      </c>
      <c r="G262" s="237"/>
      <c r="H262" s="240">
        <v>1.08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145</v>
      </c>
      <c r="AU262" s="246" t="s">
        <v>142</v>
      </c>
      <c r="AV262" s="13" t="s">
        <v>142</v>
      </c>
      <c r="AW262" s="13" t="s">
        <v>34</v>
      </c>
      <c r="AX262" s="13" t="s">
        <v>81</v>
      </c>
      <c r="AY262" s="246" t="s">
        <v>134</v>
      </c>
    </row>
    <row r="263" spans="1:65" s="2" customFormat="1" ht="16.5" customHeight="1">
      <c r="A263" s="39"/>
      <c r="B263" s="40"/>
      <c r="C263" s="219" t="s">
        <v>433</v>
      </c>
      <c r="D263" s="219" t="s">
        <v>137</v>
      </c>
      <c r="E263" s="220" t="s">
        <v>434</v>
      </c>
      <c r="F263" s="221" t="s">
        <v>435</v>
      </c>
      <c r="G263" s="222" t="s">
        <v>140</v>
      </c>
      <c r="H263" s="223">
        <v>18.49</v>
      </c>
      <c r="I263" s="224"/>
      <c r="J263" s="225">
        <f>ROUND(I263*H263,2)</f>
        <v>0</v>
      </c>
      <c r="K263" s="221" t="s">
        <v>159</v>
      </c>
      <c r="L263" s="45"/>
      <c r="M263" s="226" t="s">
        <v>19</v>
      </c>
      <c r="N263" s="227" t="s">
        <v>45</v>
      </c>
      <c r="O263" s="85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238</v>
      </c>
      <c r="AT263" s="230" t="s">
        <v>137</v>
      </c>
      <c r="AU263" s="230" t="s">
        <v>142</v>
      </c>
      <c r="AY263" s="18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142</v>
      </c>
      <c r="BK263" s="231">
        <f>ROUND(I263*H263,2)</f>
        <v>0</v>
      </c>
      <c r="BL263" s="18" t="s">
        <v>238</v>
      </c>
      <c r="BM263" s="230" t="s">
        <v>436</v>
      </c>
    </row>
    <row r="264" spans="1:47" s="2" customFormat="1" ht="12">
      <c r="A264" s="39"/>
      <c r="B264" s="40"/>
      <c r="C264" s="41"/>
      <c r="D264" s="232" t="s">
        <v>144</v>
      </c>
      <c r="E264" s="41"/>
      <c r="F264" s="233" t="s">
        <v>437</v>
      </c>
      <c r="G264" s="41"/>
      <c r="H264" s="41"/>
      <c r="I264" s="137"/>
      <c r="J264" s="41"/>
      <c r="K264" s="41"/>
      <c r="L264" s="45"/>
      <c r="M264" s="234"/>
      <c r="N264" s="235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144</v>
      </c>
      <c r="AU264" s="18" t="s">
        <v>142</v>
      </c>
    </row>
    <row r="265" spans="1:51" s="13" customFormat="1" ht="12">
      <c r="A265" s="13"/>
      <c r="B265" s="236"/>
      <c r="C265" s="237"/>
      <c r="D265" s="232" t="s">
        <v>145</v>
      </c>
      <c r="E265" s="238" t="s">
        <v>19</v>
      </c>
      <c r="F265" s="239" t="s">
        <v>357</v>
      </c>
      <c r="G265" s="237"/>
      <c r="H265" s="240">
        <v>14.48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145</v>
      </c>
      <c r="AU265" s="246" t="s">
        <v>142</v>
      </c>
      <c r="AV265" s="13" t="s">
        <v>142</v>
      </c>
      <c r="AW265" s="13" t="s">
        <v>34</v>
      </c>
      <c r="AX265" s="13" t="s">
        <v>73</v>
      </c>
      <c r="AY265" s="246" t="s">
        <v>134</v>
      </c>
    </row>
    <row r="266" spans="1:51" s="13" customFormat="1" ht="12">
      <c r="A266" s="13"/>
      <c r="B266" s="236"/>
      <c r="C266" s="237"/>
      <c r="D266" s="232" t="s">
        <v>145</v>
      </c>
      <c r="E266" s="238" t="s">
        <v>19</v>
      </c>
      <c r="F266" s="239" t="s">
        <v>358</v>
      </c>
      <c r="G266" s="237"/>
      <c r="H266" s="240">
        <v>4.01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145</v>
      </c>
      <c r="AU266" s="246" t="s">
        <v>142</v>
      </c>
      <c r="AV266" s="13" t="s">
        <v>142</v>
      </c>
      <c r="AW266" s="13" t="s">
        <v>34</v>
      </c>
      <c r="AX266" s="13" t="s">
        <v>73</v>
      </c>
      <c r="AY266" s="246" t="s">
        <v>134</v>
      </c>
    </row>
    <row r="267" spans="1:51" s="15" customFormat="1" ht="12">
      <c r="A267" s="15"/>
      <c r="B267" s="257"/>
      <c r="C267" s="258"/>
      <c r="D267" s="232" t="s">
        <v>145</v>
      </c>
      <c r="E267" s="259" t="s">
        <v>19</v>
      </c>
      <c r="F267" s="260" t="s">
        <v>182</v>
      </c>
      <c r="G267" s="258"/>
      <c r="H267" s="261">
        <v>18.49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145</v>
      </c>
      <c r="AU267" s="267" t="s">
        <v>142</v>
      </c>
      <c r="AV267" s="15" t="s">
        <v>141</v>
      </c>
      <c r="AW267" s="15" t="s">
        <v>34</v>
      </c>
      <c r="AX267" s="15" t="s">
        <v>81</v>
      </c>
      <c r="AY267" s="267" t="s">
        <v>134</v>
      </c>
    </row>
    <row r="268" spans="1:65" s="2" customFormat="1" ht="16.5" customHeight="1">
      <c r="A268" s="39"/>
      <c r="B268" s="40"/>
      <c r="C268" s="268" t="s">
        <v>438</v>
      </c>
      <c r="D268" s="268" t="s">
        <v>217</v>
      </c>
      <c r="E268" s="269" t="s">
        <v>439</v>
      </c>
      <c r="F268" s="270" t="s">
        <v>440</v>
      </c>
      <c r="G268" s="271" t="s">
        <v>213</v>
      </c>
      <c r="H268" s="272">
        <v>1</v>
      </c>
      <c r="I268" s="273"/>
      <c r="J268" s="274">
        <f>ROUND(I268*H268,2)</f>
        <v>0</v>
      </c>
      <c r="K268" s="270" t="s">
        <v>19</v>
      </c>
      <c r="L268" s="275"/>
      <c r="M268" s="276" t="s">
        <v>19</v>
      </c>
      <c r="N268" s="277" t="s">
        <v>45</v>
      </c>
      <c r="O268" s="85"/>
      <c r="P268" s="228">
        <f>O268*H268</f>
        <v>0</v>
      </c>
      <c r="Q268" s="228">
        <v>0.0053</v>
      </c>
      <c r="R268" s="228">
        <f>Q268*H268</f>
        <v>0.0053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336</v>
      </c>
      <c r="AT268" s="230" t="s">
        <v>217</v>
      </c>
      <c r="AU268" s="230" t="s">
        <v>142</v>
      </c>
      <c r="AY268" s="18" t="s">
        <v>134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142</v>
      </c>
      <c r="BK268" s="231">
        <f>ROUND(I268*H268,2)</f>
        <v>0</v>
      </c>
      <c r="BL268" s="18" t="s">
        <v>238</v>
      </c>
      <c r="BM268" s="230" t="s">
        <v>441</v>
      </c>
    </row>
    <row r="269" spans="1:47" s="2" customFormat="1" ht="12">
      <c r="A269" s="39"/>
      <c r="B269" s="40"/>
      <c r="C269" s="41"/>
      <c r="D269" s="232" t="s">
        <v>144</v>
      </c>
      <c r="E269" s="41"/>
      <c r="F269" s="233" t="s">
        <v>440</v>
      </c>
      <c r="G269" s="41"/>
      <c r="H269" s="41"/>
      <c r="I269" s="137"/>
      <c r="J269" s="41"/>
      <c r="K269" s="41"/>
      <c r="L269" s="45"/>
      <c r="M269" s="234"/>
      <c r="N269" s="23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144</v>
      </c>
      <c r="AU269" s="18" t="s">
        <v>142</v>
      </c>
    </row>
    <row r="270" spans="1:65" s="2" customFormat="1" ht="16.5" customHeight="1">
      <c r="A270" s="39"/>
      <c r="B270" s="40"/>
      <c r="C270" s="268" t="s">
        <v>442</v>
      </c>
      <c r="D270" s="268" t="s">
        <v>217</v>
      </c>
      <c r="E270" s="269" t="s">
        <v>443</v>
      </c>
      <c r="F270" s="270" t="s">
        <v>444</v>
      </c>
      <c r="G270" s="271" t="s">
        <v>213</v>
      </c>
      <c r="H270" s="272">
        <v>1</v>
      </c>
      <c r="I270" s="273"/>
      <c r="J270" s="274">
        <f>ROUND(I270*H270,2)</f>
        <v>0</v>
      </c>
      <c r="K270" s="270" t="s">
        <v>19</v>
      </c>
      <c r="L270" s="275"/>
      <c r="M270" s="276" t="s">
        <v>19</v>
      </c>
      <c r="N270" s="277" t="s">
        <v>45</v>
      </c>
      <c r="O270" s="85"/>
      <c r="P270" s="228">
        <f>O270*H270</f>
        <v>0</v>
      </c>
      <c r="Q270" s="228">
        <v>0.0026</v>
      </c>
      <c r="R270" s="228">
        <f>Q270*H270</f>
        <v>0.0026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336</v>
      </c>
      <c r="AT270" s="230" t="s">
        <v>217</v>
      </c>
      <c r="AU270" s="230" t="s">
        <v>142</v>
      </c>
      <c r="AY270" s="18" t="s">
        <v>134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142</v>
      </c>
      <c r="BK270" s="231">
        <f>ROUND(I270*H270,2)</f>
        <v>0</v>
      </c>
      <c r="BL270" s="18" t="s">
        <v>238</v>
      </c>
      <c r="BM270" s="230" t="s">
        <v>445</v>
      </c>
    </row>
    <row r="271" spans="1:47" s="2" customFormat="1" ht="12">
      <c r="A271" s="39"/>
      <c r="B271" s="40"/>
      <c r="C271" s="41"/>
      <c r="D271" s="232" t="s">
        <v>144</v>
      </c>
      <c r="E271" s="41"/>
      <c r="F271" s="233" t="s">
        <v>444</v>
      </c>
      <c r="G271" s="41"/>
      <c r="H271" s="41"/>
      <c r="I271" s="137"/>
      <c r="J271" s="41"/>
      <c r="K271" s="41"/>
      <c r="L271" s="45"/>
      <c r="M271" s="234"/>
      <c r="N271" s="23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144</v>
      </c>
      <c r="AU271" s="18" t="s">
        <v>142</v>
      </c>
    </row>
    <row r="272" spans="1:65" s="2" customFormat="1" ht="16.5" customHeight="1">
      <c r="A272" s="39"/>
      <c r="B272" s="40"/>
      <c r="C272" s="268" t="s">
        <v>446</v>
      </c>
      <c r="D272" s="268" t="s">
        <v>217</v>
      </c>
      <c r="E272" s="269" t="s">
        <v>447</v>
      </c>
      <c r="F272" s="270" t="s">
        <v>448</v>
      </c>
      <c r="G272" s="271" t="s">
        <v>213</v>
      </c>
      <c r="H272" s="272">
        <v>2</v>
      </c>
      <c r="I272" s="273"/>
      <c r="J272" s="274">
        <f>ROUND(I272*H272,2)</f>
        <v>0</v>
      </c>
      <c r="K272" s="270" t="s">
        <v>19</v>
      </c>
      <c r="L272" s="275"/>
      <c r="M272" s="276" t="s">
        <v>19</v>
      </c>
      <c r="N272" s="277" t="s">
        <v>45</v>
      </c>
      <c r="O272" s="85"/>
      <c r="P272" s="228">
        <f>O272*H272</f>
        <v>0</v>
      </c>
      <c r="Q272" s="228">
        <v>0.0032</v>
      </c>
      <c r="R272" s="228">
        <f>Q272*H272</f>
        <v>0.0064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336</v>
      </c>
      <c r="AT272" s="230" t="s">
        <v>217</v>
      </c>
      <c r="AU272" s="230" t="s">
        <v>142</v>
      </c>
      <c r="AY272" s="18" t="s">
        <v>134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142</v>
      </c>
      <c r="BK272" s="231">
        <f>ROUND(I272*H272,2)</f>
        <v>0</v>
      </c>
      <c r="BL272" s="18" t="s">
        <v>238</v>
      </c>
      <c r="BM272" s="230" t="s">
        <v>449</v>
      </c>
    </row>
    <row r="273" spans="1:47" s="2" customFormat="1" ht="12">
      <c r="A273" s="39"/>
      <c r="B273" s="40"/>
      <c r="C273" s="41"/>
      <c r="D273" s="232" t="s">
        <v>144</v>
      </c>
      <c r="E273" s="41"/>
      <c r="F273" s="233" t="s">
        <v>448</v>
      </c>
      <c r="G273" s="41"/>
      <c r="H273" s="41"/>
      <c r="I273" s="137"/>
      <c r="J273" s="41"/>
      <c r="K273" s="41"/>
      <c r="L273" s="45"/>
      <c r="M273" s="234"/>
      <c r="N273" s="23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144</v>
      </c>
      <c r="AU273" s="18" t="s">
        <v>142</v>
      </c>
    </row>
    <row r="274" spans="1:65" s="2" customFormat="1" ht="16.5" customHeight="1">
      <c r="A274" s="39"/>
      <c r="B274" s="40"/>
      <c r="C274" s="219" t="s">
        <v>450</v>
      </c>
      <c r="D274" s="219" t="s">
        <v>137</v>
      </c>
      <c r="E274" s="220" t="s">
        <v>451</v>
      </c>
      <c r="F274" s="221" t="s">
        <v>452</v>
      </c>
      <c r="G274" s="222" t="s">
        <v>140</v>
      </c>
      <c r="H274" s="223">
        <v>14.48</v>
      </c>
      <c r="I274" s="224"/>
      <c r="J274" s="225">
        <f>ROUND(I274*H274,2)</f>
        <v>0</v>
      </c>
      <c r="K274" s="221" t="s">
        <v>159</v>
      </c>
      <c r="L274" s="45"/>
      <c r="M274" s="226" t="s">
        <v>19</v>
      </c>
      <c r="N274" s="22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238</v>
      </c>
      <c r="AT274" s="230" t="s">
        <v>137</v>
      </c>
      <c r="AU274" s="230" t="s">
        <v>142</v>
      </c>
      <c r="AY274" s="18" t="s">
        <v>134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142</v>
      </c>
      <c r="BK274" s="231">
        <f>ROUND(I274*H274,2)</f>
        <v>0</v>
      </c>
      <c r="BL274" s="18" t="s">
        <v>238</v>
      </c>
      <c r="BM274" s="230" t="s">
        <v>453</v>
      </c>
    </row>
    <row r="275" spans="1:47" s="2" customFormat="1" ht="12">
      <c r="A275" s="39"/>
      <c r="B275" s="40"/>
      <c r="C275" s="41"/>
      <c r="D275" s="232" t="s">
        <v>144</v>
      </c>
      <c r="E275" s="41"/>
      <c r="F275" s="233" t="s">
        <v>454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144</v>
      </c>
      <c r="AU275" s="18" t="s">
        <v>142</v>
      </c>
    </row>
    <row r="276" spans="1:65" s="2" customFormat="1" ht="16.5" customHeight="1">
      <c r="A276" s="39"/>
      <c r="B276" s="40"/>
      <c r="C276" s="219" t="s">
        <v>455</v>
      </c>
      <c r="D276" s="219" t="s">
        <v>137</v>
      </c>
      <c r="E276" s="220" t="s">
        <v>456</v>
      </c>
      <c r="F276" s="221" t="s">
        <v>457</v>
      </c>
      <c r="G276" s="222" t="s">
        <v>140</v>
      </c>
      <c r="H276" s="223">
        <v>14.48</v>
      </c>
      <c r="I276" s="224"/>
      <c r="J276" s="225">
        <f>ROUND(I276*H276,2)</f>
        <v>0</v>
      </c>
      <c r="K276" s="221" t="s">
        <v>159</v>
      </c>
      <c r="L276" s="45"/>
      <c r="M276" s="226" t="s">
        <v>19</v>
      </c>
      <c r="N276" s="227" t="s">
        <v>45</v>
      </c>
      <c r="O276" s="85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238</v>
      </c>
      <c r="AT276" s="230" t="s">
        <v>137</v>
      </c>
      <c r="AU276" s="230" t="s">
        <v>142</v>
      </c>
      <c r="AY276" s="18" t="s">
        <v>134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142</v>
      </c>
      <c r="BK276" s="231">
        <f>ROUND(I276*H276,2)</f>
        <v>0</v>
      </c>
      <c r="BL276" s="18" t="s">
        <v>238</v>
      </c>
      <c r="BM276" s="230" t="s">
        <v>458</v>
      </c>
    </row>
    <row r="277" spans="1:47" s="2" customFormat="1" ht="12">
      <c r="A277" s="39"/>
      <c r="B277" s="40"/>
      <c r="C277" s="41"/>
      <c r="D277" s="232" t="s">
        <v>144</v>
      </c>
      <c r="E277" s="41"/>
      <c r="F277" s="233" t="s">
        <v>459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144</v>
      </c>
      <c r="AU277" s="18" t="s">
        <v>142</v>
      </c>
    </row>
    <row r="278" spans="1:65" s="2" customFormat="1" ht="16.5" customHeight="1">
      <c r="A278" s="39"/>
      <c r="B278" s="40"/>
      <c r="C278" s="219" t="s">
        <v>460</v>
      </c>
      <c r="D278" s="219" t="s">
        <v>137</v>
      </c>
      <c r="E278" s="220" t="s">
        <v>461</v>
      </c>
      <c r="F278" s="221" t="s">
        <v>462</v>
      </c>
      <c r="G278" s="222" t="s">
        <v>213</v>
      </c>
      <c r="H278" s="223">
        <v>4</v>
      </c>
      <c r="I278" s="224"/>
      <c r="J278" s="225">
        <f>ROUND(I278*H278,2)</f>
        <v>0</v>
      </c>
      <c r="K278" s="221" t="s">
        <v>159</v>
      </c>
      <c r="L278" s="45"/>
      <c r="M278" s="226" t="s">
        <v>19</v>
      </c>
      <c r="N278" s="227" t="s">
        <v>45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238</v>
      </c>
      <c r="AT278" s="230" t="s">
        <v>137</v>
      </c>
      <c r="AU278" s="230" t="s">
        <v>142</v>
      </c>
      <c r="AY278" s="18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142</v>
      </c>
      <c r="BK278" s="231">
        <f>ROUND(I278*H278,2)</f>
        <v>0</v>
      </c>
      <c r="BL278" s="18" t="s">
        <v>238</v>
      </c>
      <c r="BM278" s="230" t="s">
        <v>463</v>
      </c>
    </row>
    <row r="279" spans="1:47" s="2" customFormat="1" ht="12">
      <c r="A279" s="39"/>
      <c r="B279" s="40"/>
      <c r="C279" s="41"/>
      <c r="D279" s="232" t="s">
        <v>144</v>
      </c>
      <c r="E279" s="41"/>
      <c r="F279" s="233" t="s">
        <v>464</v>
      </c>
      <c r="G279" s="41"/>
      <c r="H279" s="41"/>
      <c r="I279" s="137"/>
      <c r="J279" s="41"/>
      <c r="K279" s="41"/>
      <c r="L279" s="45"/>
      <c r="M279" s="234"/>
      <c r="N279" s="235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144</v>
      </c>
      <c r="AU279" s="18" t="s">
        <v>142</v>
      </c>
    </row>
    <row r="280" spans="1:65" s="2" customFormat="1" ht="16.5" customHeight="1">
      <c r="A280" s="39"/>
      <c r="B280" s="40"/>
      <c r="C280" s="219" t="s">
        <v>465</v>
      </c>
      <c r="D280" s="219" t="s">
        <v>137</v>
      </c>
      <c r="E280" s="220" t="s">
        <v>466</v>
      </c>
      <c r="F280" s="221" t="s">
        <v>467</v>
      </c>
      <c r="G280" s="222" t="s">
        <v>213</v>
      </c>
      <c r="H280" s="223">
        <v>4</v>
      </c>
      <c r="I280" s="224"/>
      <c r="J280" s="225">
        <f>ROUND(I280*H280,2)</f>
        <v>0</v>
      </c>
      <c r="K280" s="221" t="s">
        <v>159</v>
      </c>
      <c r="L280" s="45"/>
      <c r="M280" s="226" t="s">
        <v>19</v>
      </c>
      <c r="N280" s="227" t="s">
        <v>45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238</v>
      </c>
      <c r="AT280" s="230" t="s">
        <v>137</v>
      </c>
      <c r="AU280" s="230" t="s">
        <v>142</v>
      </c>
      <c r="AY280" s="18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142</v>
      </c>
      <c r="BK280" s="231">
        <f>ROUND(I280*H280,2)</f>
        <v>0</v>
      </c>
      <c r="BL280" s="18" t="s">
        <v>238</v>
      </c>
      <c r="BM280" s="230" t="s">
        <v>468</v>
      </c>
    </row>
    <row r="281" spans="1:47" s="2" customFormat="1" ht="12">
      <c r="A281" s="39"/>
      <c r="B281" s="40"/>
      <c r="C281" s="41"/>
      <c r="D281" s="232" t="s">
        <v>144</v>
      </c>
      <c r="E281" s="41"/>
      <c r="F281" s="233" t="s">
        <v>469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144</v>
      </c>
      <c r="AU281" s="18" t="s">
        <v>142</v>
      </c>
    </row>
    <row r="282" spans="1:65" s="2" customFormat="1" ht="16.5" customHeight="1">
      <c r="A282" s="39"/>
      <c r="B282" s="40"/>
      <c r="C282" s="219" t="s">
        <v>470</v>
      </c>
      <c r="D282" s="219" t="s">
        <v>137</v>
      </c>
      <c r="E282" s="220" t="s">
        <v>471</v>
      </c>
      <c r="F282" s="221" t="s">
        <v>472</v>
      </c>
      <c r="G282" s="222" t="s">
        <v>213</v>
      </c>
      <c r="H282" s="223">
        <v>2</v>
      </c>
      <c r="I282" s="224"/>
      <c r="J282" s="225">
        <f>ROUND(I282*H282,2)</f>
        <v>0</v>
      </c>
      <c r="K282" s="221" t="s">
        <v>19</v>
      </c>
      <c r="L282" s="45"/>
      <c r="M282" s="226" t="s">
        <v>19</v>
      </c>
      <c r="N282" s="227" t="s">
        <v>45</v>
      </c>
      <c r="O282" s="8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238</v>
      </c>
      <c r="AT282" s="230" t="s">
        <v>137</v>
      </c>
      <c r="AU282" s="230" t="s">
        <v>142</v>
      </c>
      <c r="AY282" s="18" t="s">
        <v>134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142</v>
      </c>
      <c r="BK282" s="231">
        <f>ROUND(I282*H282,2)</f>
        <v>0</v>
      </c>
      <c r="BL282" s="18" t="s">
        <v>238</v>
      </c>
      <c r="BM282" s="230" t="s">
        <v>473</v>
      </c>
    </row>
    <row r="283" spans="1:47" s="2" customFormat="1" ht="12">
      <c r="A283" s="39"/>
      <c r="B283" s="40"/>
      <c r="C283" s="41"/>
      <c r="D283" s="232" t="s">
        <v>144</v>
      </c>
      <c r="E283" s="41"/>
      <c r="F283" s="233" t="s">
        <v>472</v>
      </c>
      <c r="G283" s="41"/>
      <c r="H283" s="41"/>
      <c r="I283" s="137"/>
      <c r="J283" s="41"/>
      <c r="K283" s="41"/>
      <c r="L283" s="45"/>
      <c r="M283" s="234"/>
      <c r="N283" s="23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144</v>
      </c>
      <c r="AU283" s="18" t="s">
        <v>142</v>
      </c>
    </row>
    <row r="284" spans="1:51" s="13" customFormat="1" ht="12">
      <c r="A284" s="13"/>
      <c r="B284" s="236"/>
      <c r="C284" s="237"/>
      <c r="D284" s="232" t="s">
        <v>145</v>
      </c>
      <c r="E284" s="238" t="s">
        <v>19</v>
      </c>
      <c r="F284" s="239" t="s">
        <v>474</v>
      </c>
      <c r="G284" s="237"/>
      <c r="H284" s="240">
        <v>2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145</v>
      </c>
      <c r="AU284" s="246" t="s">
        <v>142</v>
      </c>
      <c r="AV284" s="13" t="s">
        <v>142</v>
      </c>
      <c r="AW284" s="13" t="s">
        <v>34</v>
      </c>
      <c r="AX284" s="13" t="s">
        <v>81</v>
      </c>
      <c r="AY284" s="246" t="s">
        <v>134</v>
      </c>
    </row>
    <row r="285" spans="1:65" s="2" customFormat="1" ht="16.5" customHeight="1">
      <c r="A285" s="39"/>
      <c r="B285" s="40"/>
      <c r="C285" s="219" t="s">
        <v>475</v>
      </c>
      <c r="D285" s="219" t="s">
        <v>137</v>
      </c>
      <c r="E285" s="220" t="s">
        <v>476</v>
      </c>
      <c r="F285" s="221" t="s">
        <v>477</v>
      </c>
      <c r="G285" s="222" t="s">
        <v>367</v>
      </c>
      <c r="H285" s="278"/>
      <c r="I285" s="224"/>
      <c r="J285" s="225">
        <f>ROUND(I285*H285,2)</f>
        <v>0</v>
      </c>
      <c r="K285" s="221" t="s">
        <v>159</v>
      </c>
      <c r="L285" s="45"/>
      <c r="M285" s="226" t="s">
        <v>19</v>
      </c>
      <c r="N285" s="227" t="s">
        <v>45</v>
      </c>
      <c r="O285" s="85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238</v>
      </c>
      <c r="AT285" s="230" t="s">
        <v>137</v>
      </c>
      <c r="AU285" s="230" t="s">
        <v>142</v>
      </c>
      <c r="AY285" s="18" t="s">
        <v>134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142</v>
      </c>
      <c r="BK285" s="231">
        <f>ROUND(I285*H285,2)</f>
        <v>0</v>
      </c>
      <c r="BL285" s="18" t="s">
        <v>238</v>
      </c>
      <c r="BM285" s="230" t="s">
        <v>478</v>
      </c>
    </row>
    <row r="286" spans="1:47" s="2" customFormat="1" ht="12">
      <c r="A286" s="39"/>
      <c r="B286" s="40"/>
      <c r="C286" s="41"/>
      <c r="D286" s="232" t="s">
        <v>144</v>
      </c>
      <c r="E286" s="41"/>
      <c r="F286" s="233" t="s">
        <v>479</v>
      </c>
      <c r="G286" s="41"/>
      <c r="H286" s="41"/>
      <c r="I286" s="137"/>
      <c r="J286" s="41"/>
      <c r="K286" s="41"/>
      <c r="L286" s="45"/>
      <c r="M286" s="234"/>
      <c r="N286" s="235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144</v>
      </c>
      <c r="AU286" s="18" t="s">
        <v>142</v>
      </c>
    </row>
    <row r="287" spans="1:63" s="12" customFormat="1" ht="22.8" customHeight="1">
      <c r="A287" s="12"/>
      <c r="B287" s="203"/>
      <c r="C287" s="204"/>
      <c r="D287" s="205" t="s">
        <v>72</v>
      </c>
      <c r="E287" s="217" t="s">
        <v>480</v>
      </c>
      <c r="F287" s="217" t="s">
        <v>481</v>
      </c>
      <c r="G287" s="204"/>
      <c r="H287" s="204"/>
      <c r="I287" s="207"/>
      <c r="J287" s="218">
        <f>BK287</f>
        <v>0</v>
      </c>
      <c r="K287" s="204"/>
      <c r="L287" s="209"/>
      <c r="M287" s="210"/>
      <c r="N287" s="211"/>
      <c r="O287" s="211"/>
      <c r="P287" s="212">
        <f>SUM(P288:P309)</f>
        <v>0</v>
      </c>
      <c r="Q287" s="211"/>
      <c r="R287" s="212">
        <f>SUM(R288:R309)</f>
        <v>0</v>
      </c>
      <c r="S287" s="211"/>
      <c r="T287" s="213">
        <f>SUM(T288:T309)</f>
        <v>0.004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4" t="s">
        <v>142</v>
      </c>
      <c r="AT287" s="215" t="s">
        <v>72</v>
      </c>
      <c r="AU287" s="215" t="s">
        <v>81</v>
      </c>
      <c r="AY287" s="214" t="s">
        <v>134</v>
      </c>
      <c r="BK287" s="216">
        <f>SUM(BK288:BK309)</f>
        <v>0</v>
      </c>
    </row>
    <row r="288" spans="1:65" s="2" customFormat="1" ht="16.5" customHeight="1">
      <c r="A288" s="39"/>
      <c r="B288" s="40"/>
      <c r="C288" s="219" t="s">
        <v>482</v>
      </c>
      <c r="D288" s="219" t="s">
        <v>137</v>
      </c>
      <c r="E288" s="220" t="s">
        <v>483</v>
      </c>
      <c r="F288" s="221" t="s">
        <v>484</v>
      </c>
      <c r="G288" s="222" t="s">
        <v>213</v>
      </c>
      <c r="H288" s="223">
        <v>3</v>
      </c>
      <c r="I288" s="224"/>
      <c r="J288" s="225">
        <f>ROUND(I288*H288,2)</f>
        <v>0</v>
      </c>
      <c r="K288" s="221" t="s">
        <v>159</v>
      </c>
      <c r="L288" s="45"/>
      <c r="M288" s="226" t="s">
        <v>19</v>
      </c>
      <c r="N288" s="227" t="s">
        <v>45</v>
      </c>
      <c r="O288" s="85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238</v>
      </c>
      <c r="AT288" s="230" t="s">
        <v>137</v>
      </c>
      <c r="AU288" s="230" t="s">
        <v>142</v>
      </c>
      <c r="AY288" s="18" t="s">
        <v>134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142</v>
      </c>
      <c r="BK288" s="231">
        <f>ROUND(I288*H288,2)</f>
        <v>0</v>
      </c>
      <c r="BL288" s="18" t="s">
        <v>238</v>
      </c>
      <c r="BM288" s="230" t="s">
        <v>485</v>
      </c>
    </row>
    <row r="289" spans="1:47" s="2" customFormat="1" ht="12">
      <c r="A289" s="39"/>
      <c r="B289" s="40"/>
      <c r="C289" s="41"/>
      <c r="D289" s="232" t="s">
        <v>144</v>
      </c>
      <c r="E289" s="41"/>
      <c r="F289" s="233" t="s">
        <v>486</v>
      </c>
      <c r="G289" s="41"/>
      <c r="H289" s="41"/>
      <c r="I289" s="137"/>
      <c r="J289" s="41"/>
      <c r="K289" s="41"/>
      <c r="L289" s="45"/>
      <c r="M289" s="234"/>
      <c r="N289" s="23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144</v>
      </c>
      <c r="AU289" s="18" t="s">
        <v>142</v>
      </c>
    </row>
    <row r="290" spans="1:51" s="13" customFormat="1" ht="12">
      <c r="A290" s="13"/>
      <c r="B290" s="236"/>
      <c r="C290" s="237"/>
      <c r="D290" s="232" t="s">
        <v>145</v>
      </c>
      <c r="E290" s="238" t="s">
        <v>19</v>
      </c>
      <c r="F290" s="239" t="s">
        <v>474</v>
      </c>
      <c r="G290" s="237"/>
      <c r="H290" s="240">
        <v>2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145</v>
      </c>
      <c r="AU290" s="246" t="s">
        <v>142</v>
      </c>
      <c r="AV290" s="13" t="s">
        <v>142</v>
      </c>
      <c r="AW290" s="13" t="s">
        <v>34</v>
      </c>
      <c r="AX290" s="13" t="s">
        <v>73</v>
      </c>
      <c r="AY290" s="246" t="s">
        <v>134</v>
      </c>
    </row>
    <row r="291" spans="1:51" s="13" customFormat="1" ht="12">
      <c r="A291" s="13"/>
      <c r="B291" s="236"/>
      <c r="C291" s="237"/>
      <c r="D291" s="232" t="s">
        <v>145</v>
      </c>
      <c r="E291" s="238" t="s">
        <v>19</v>
      </c>
      <c r="F291" s="239" t="s">
        <v>420</v>
      </c>
      <c r="G291" s="237"/>
      <c r="H291" s="240">
        <v>1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145</v>
      </c>
      <c r="AU291" s="246" t="s">
        <v>142</v>
      </c>
      <c r="AV291" s="13" t="s">
        <v>142</v>
      </c>
      <c r="AW291" s="13" t="s">
        <v>34</v>
      </c>
      <c r="AX291" s="13" t="s">
        <v>73</v>
      </c>
      <c r="AY291" s="246" t="s">
        <v>134</v>
      </c>
    </row>
    <row r="292" spans="1:51" s="15" customFormat="1" ht="12">
      <c r="A292" s="15"/>
      <c r="B292" s="257"/>
      <c r="C292" s="258"/>
      <c r="D292" s="232" t="s">
        <v>145</v>
      </c>
      <c r="E292" s="259" t="s">
        <v>19</v>
      </c>
      <c r="F292" s="260" t="s">
        <v>182</v>
      </c>
      <c r="G292" s="258"/>
      <c r="H292" s="261">
        <v>3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7" t="s">
        <v>145</v>
      </c>
      <c r="AU292" s="267" t="s">
        <v>142</v>
      </c>
      <c r="AV292" s="15" t="s">
        <v>141</v>
      </c>
      <c r="AW292" s="15" t="s">
        <v>34</v>
      </c>
      <c r="AX292" s="15" t="s">
        <v>81</v>
      </c>
      <c r="AY292" s="267" t="s">
        <v>134</v>
      </c>
    </row>
    <row r="293" spans="1:65" s="2" customFormat="1" ht="16.5" customHeight="1">
      <c r="A293" s="39"/>
      <c r="B293" s="40"/>
      <c r="C293" s="268" t="s">
        <v>487</v>
      </c>
      <c r="D293" s="268" t="s">
        <v>217</v>
      </c>
      <c r="E293" s="269" t="s">
        <v>488</v>
      </c>
      <c r="F293" s="270" t="s">
        <v>489</v>
      </c>
      <c r="G293" s="271" t="s">
        <v>213</v>
      </c>
      <c r="H293" s="272">
        <v>3</v>
      </c>
      <c r="I293" s="273"/>
      <c r="J293" s="274">
        <f>ROUND(I293*H293,2)</f>
        <v>0</v>
      </c>
      <c r="K293" s="270" t="s">
        <v>19</v>
      </c>
      <c r="L293" s="275"/>
      <c r="M293" s="276" t="s">
        <v>19</v>
      </c>
      <c r="N293" s="277" t="s">
        <v>45</v>
      </c>
      <c r="O293" s="85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336</v>
      </c>
      <c r="AT293" s="230" t="s">
        <v>217</v>
      </c>
      <c r="AU293" s="230" t="s">
        <v>142</v>
      </c>
      <c r="AY293" s="18" t="s">
        <v>134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142</v>
      </c>
      <c r="BK293" s="231">
        <f>ROUND(I293*H293,2)</f>
        <v>0</v>
      </c>
      <c r="BL293" s="18" t="s">
        <v>238</v>
      </c>
      <c r="BM293" s="230" t="s">
        <v>490</v>
      </c>
    </row>
    <row r="294" spans="1:47" s="2" customFormat="1" ht="12">
      <c r="A294" s="39"/>
      <c r="B294" s="40"/>
      <c r="C294" s="41"/>
      <c r="D294" s="232" t="s">
        <v>144</v>
      </c>
      <c r="E294" s="41"/>
      <c r="F294" s="233" t="s">
        <v>489</v>
      </c>
      <c r="G294" s="41"/>
      <c r="H294" s="41"/>
      <c r="I294" s="137"/>
      <c r="J294" s="41"/>
      <c r="K294" s="41"/>
      <c r="L294" s="45"/>
      <c r="M294" s="234"/>
      <c r="N294" s="23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144</v>
      </c>
      <c r="AU294" s="18" t="s">
        <v>142</v>
      </c>
    </row>
    <row r="295" spans="1:65" s="2" customFormat="1" ht="16.5" customHeight="1">
      <c r="A295" s="39"/>
      <c r="B295" s="40"/>
      <c r="C295" s="219" t="s">
        <v>491</v>
      </c>
      <c r="D295" s="219" t="s">
        <v>137</v>
      </c>
      <c r="E295" s="220" t="s">
        <v>492</v>
      </c>
      <c r="F295" s="221" t="s">
        <v>493</v>
      </c>
      <c r="G295" s="222" t="s">
        <v>213</v>
      </c>
      <c r="H295" s="223">
        <v>2</v>
      </c>
      <c r="I295" s="224"/>
      <c r="J295" s="225">
        <f>ROUND(I295*H295,2)</f>
        <v>0</v>
      </c>
      <c r="K295" s="221" t="s">
        <v>159</v>
      </c>
      <c r="L295" s="45"/>
      <c r="M295" s="226" t="s">
        <v>19</v>
      </c>
      <c r="N295" s="227" t="s">
        <v>45</v>
      </c>
      <c r="O295" s="85"/>
      <c r="P295" s="228">
        <f>O295*H295</f>
        <v>0</v>
      </c>
      <c r="Q295" s="228">
        <v>0</v>
      </c>
      <c r="R295" s="228">
        <f>Q295*H295</f>
        <v>0</v>
      </c>
      <c r="S295" s="228">
        <v>0.002</v>
      </c>
      <c r="T295" s="229">
        <f>S295*H295</f>
        <v>0.004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238</v>
      </c>
      <c r="AT295" s="230" t="s">
        <v>137</v>
      </c>
      <c r="AU295" s="230" t="s">
        <v>142</v>
      </c>
      <c r="AY295" s="18" t="s">
        <v>134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142</v>
      </c>
      <c r="BK295" s="231">
        <f>ROUND(I295*H295,2)</f>
        <v>0</v>
      </c>
      <c r="BL295" s="18" t="s">
        <v>238</v>
      </c>
      <c r="BM295" s="230" t="s">
        <v>494</v>
      </c>
    </row>
    <row r="296" spans="1:47" s="2" customFormat="1" ht="12">
      <c r="A296" s="39"/>
      <c r="B296" s="40"/>
      <c r="C296" s="41"/>
      <c r="D296" s="232" t="s">
        <v>144</v>
      </c>
      <c r="E296" s="41"/>
      <c r="F296" s="233" t="s">
        <v>495</v>
      </c>
      <c r="G296" s="41"/>
      <c r="H296" s="41"/>
      <c r="I296" s="137"/>
      <c r="J296" s="41"/>
      <c r="K296" s="41"/>
      <c r="L296" s="45"/>
      <c r="M296" s="234"/>
      <c r="N296" s="23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144</v>
      </c>
      <c r="AU296" s="18" t="s">
        <v>142</v>
      </c>
    </row>
    <row r="297" spans="1:51" s="13" customFormat="1" ht="12">
      <c r="A297" s="13"/>
      <c r="B297" s="236"/>
      <c r="C297" s="237"/>
      <c r="D297" s="232" t="s">
        <v>145</v>
      </c>
      <c r="E297" s="238" t="s">
        <v>19</v>
      </c>
      <c r="F297" s="239" t="s">
        <v>419</v>
      </c>
      <c r="G297" s="237"/>
      <c r="H297" s="240">
        <v>1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145</v>
      </c>
      <c r="AU297" s="246" t="s">
        <v>142</v>
      </c>
      <c r="AV297" s="13" t="s">
        <v>142</v>
      </c>
      <c r="AW297" s="13" t="s">
        <v>34</v>
      </c>
      <c r="AX297" s="13" t="s">
        <v>73</v>
      </c>
      <c r="AY297" s="246" t="s">
        <v>134</v>
      </c>
    </row>
    <row r="298" spans="1:51" s="13" customFormat="1" ht="12">
      <c r="A298" s="13"/>
      <c r="B298" s="236"/>
      <c r="C298" s="237"/>
      <c r="D298" s="232" t="s">
        <v>145</v>
      </c>
      <c r="E298" s="238" t="s">
        <v>19</v>
      </c>
      <c r="F298" s="239" t="s">
        <v>420</v>
      </c>
      <c r="G298" s="237"/>
      <c r="H298" s="240">
        <v>1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145</v>
      </c>
      <c r="AU298" s="246" t="s">
        <v>142</v>
      </c>
      <c r="AV298" s="13" t="s">
        <v>142</v>
      </c>
      <c r="AW298" s="13" t="s">
        <v>34</v>
      </c>
      <c r="AX298" s="13" t="s">
        <v>73</v>
      </c>
      <c r="AY298" s="246" t="s">
        <v>134</v>
      </c>
    </row>
    <row r="299" spans="1:51" s="15" customFormat="1" ht="12">
      <c r="A299" s="15"/>
      <c r="B299" s="257"/>
      <c r="C299" s="258"/>
      <c r="D299" s="232" t="s">
        <v>145</v>
      </c>
      <c r="E299" s="259" t="s">
        <v>19</v>
      </c>
      <c r="F299" s="260" t="s">
        <v>182</v>
      </c>
      <c r="G299" s="258"/>
      <c r="H299" s="261">
        <v>2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7" t="s">
        <v>145</v>
      </c>
      <c r="AU299" s="267" t="s">
        <v>142</v>
      </c>
      <c r="AV299" s="15" t="s">
        <v>141</v>
      </c>
      <c r="AW299" s="15" t="s">
        <v>34</v>
      </c>
      <c r="AX299" s="15" t="s">
        <v>81</v>
      </c>
      <c r="AY299" s="267" t="s">
        <v>134</v>
      </c>
    </row>
    <row r="300" spans="1:65" s="2" customFormat="1" ht="16.5" customHeight="1">
      <c r="A300" s="39"/>
      <c r="B300" s="40"/>
      <c r="C300" s="219" t="s">
        <v>496</v>
      </c>
      <c r="D300" s="219" t="s">
        <v>137</v>
      </c>
      <c r="E300" s="220" t="s">
        <v>497</v>
      </c>
      <c r="F300" s="221" t="s">
        <v>498</v>
      </c>
      <c r="G300" s="222" t="s">
        <v>202</v>
      </c>
      <c r="H300" s="223">
        <v>2.6</v>
      </c>
      <c r="I300" s="224"/>
      <c r="J300" s="225">
        <f>ROUND(I300*H300,2)</f>
        <v>0</v>
      </c>
      <c r="K300" s="221" t="s">
        <v>159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238</v>
      </c>
      <c r="AT300" s="230" t="s">
        <v>137</v>
      </c>
      <c r="AU300" s="230" t="s">
        <v>142</v>
      </c>
      <c r="AY300" s="18" t="s">
        <v>134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142</v>
      </c>
      <c r="BK300" s="231">
        <f>ROUND(I300*H300,2)</f>
        <v>0</v>
      </c>
      <c r="BL300" s="18" t="s">
        <v>238</v>
      </c>
      <c r="BM300" s="230" t="s">
        <v>499</v>
      </c>
    </row>
    <row r="301" spans="1:47" s="2" customFormat="1" ht="12">
      <c r="A301" s="39"/>
      <c r="B301" s="40"/>
      <c r="C301" s="41"/>
      <c r="D301" s="232" t="s">
        <v>144</v>
      </c>
      <c r="E301" s="41"/>
      <c r="F301" s="233" t="s">
        <v>500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144</v>
      </c>
      <c r="AU301" s="18" t="s">
        <v>142</v>
      </c>
    </row>
    <row r="302" spans="1:51" s="13" customFormat="1" ht="12">
      <c r="A302" s="13"/>
      <c r="B302" s="236"/>
      <c r="C302" s="237"/>
      <c r="D302" s="232" t="s">
        <v>145</v>
      </c>
      <c r="E302" s="238" t="s">
        <v>19</v>
      </c>
      <c r="F302" s="239" t="s">
        <v>501</v>
      </c>
      <c r="G302" s="237"/>
      <c r="H302" s="240">
        <v>2.3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145</v>
      </c>
      <c r="AU302" s="246" t="s">
        <v>142</v>
      </c>
      <c r="AV302" s="13" t="s">
        <v>142</v>
      </c>
      <c r="AW302" s="13" t="s">
        <v>34</v>
      </c>
      <c r="AX302" s="13" t="s">
        <v>73</v>
      </c>
      <c r="AY302" s="246" t="s">
        <v>134</v>
      </c>
    </row>
    <row r="303" spans="1:51" s="13" customFormat="1" ht="12">
      <c r="A303" s="13"/>
      <c r="B303" s="236"/>
      <c r="C303" s="237"/>
      <c r="D303" s="232" t="s">
        <v>145</v>
      </c>
      <c r="E303" s="238" t="s">
        <v>19</v>
      </c>
      <c r="F303" s="239" t="s">
        <v>502</v>
      </c>
      <c r="G303" s="237"/>
      <c r="H303" s="240">
        <v>0.3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145</v>
      </c>
      <c r="AU303" s="246" t="s">
        <v>142</v>
      </c>
      <c r="AV303" s="13" t="s">
        <v>142</v>
      </c>
      <c r="AW303" s="13" t="s">
        <v>34</v>
      </c>
      <c r="AX303" s="13" t="s">
        <v>73</v>
      </c>
      <c r="AY303" s="246" t="s">
        <v>134</v>
      </c>
    </row>
    <row r="304" spans="1:51" s="15" customFormat="1" ht="12">
      <c r="A304" s="15"/>
      <c r="B304" s="257"/>
      <c r="C304" s="258"/>
      <c r="D304" s="232" t="s">
        <v>145</v>
      </c>
      <c r="E304" s="259" t="s">
        <v>19</v>
      </c>
      <c r="F304" s="260" t="s">
        <v>182</v>
      </c>
      <c r="G304" s="258"/>
      <c r="H304" s="261">
        <v>2.6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7" t="s">
        <v>145</v>
      </c>
      <c r="AU304" s="267" t="s">
        <v>142</v>
      </c>
      <c r="AV304" s="15" t="s">
        <v>141</v>
      </c>
      <c r="AW304" s="15" t="s">
        <v>34</v>
      </c>
      <c r="AX304" s="15" t="s">
        <v>81</v>
      </c>
      <c r="AY304" s="267" t="s">
        <v>134</v>
      </c>
    </row>
    <row r="305" spans="1:65" s="2" customFormat="1" ht="16.5" customHeight="1">
      <c r="A305" s="39"/>
      <c r="B305" s="40"/>
      <c r="C305" s="268" t="s">
        <v>503</v>
      </c>
      <c r="D305" s="268" t="s">
        <v>217</v>
      </c>
      <c r="E305" s="269" t="s">
        <v>504</v>
      </c>
      <c r="F305" s="270" t="s">
        <v>505</v>
      </c>
      <c r="G305" s="271" t="s">
        <v>202</v>
      </c>
      <c r="H305" s="272">
        <v>2.86</v>
      </c>
      <c r="I305" s="273"/>
      <c r="J305" s="274">
        <f>ROUND(I305*H305,2)</f>
        <v>0</v>
      </c>
      <c r="K305" s="270" t="s">
        <v>19</v>
      </c>
      <c r="L305" s="275"/>
      <c r="M305" s="276" t="s">
        <v>19</v>
      </c>
      <c r="N305" s="277" t="s">
        <v>45</v>
      </c>
      <c r="O305" s="8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336</v>
      </c>
      <c r="AT305" s="230" t="s">
        <v>217</v>
      </c>
      <c r="AU305" s="230" t="s">
        <v>142</v>
      </c>
      <c r="AY305" s="18" t="s">
        <v>134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142</v>
      </c>
      <c r="BK305" s="231">
        <f>ROUND(I305*H305,2)</f>
        <v>0</v>
      </c>
      <c r="BL305" s="18" t="s">
        <v>238</v>
      </c>
      <c r="BM305" s="230" t="s">
        <v>506</v>
      </c>
    </row>
    <row r="306" spans="1:47" s="2" customFormat="1" ht="12">
      <c r="A306" s="39"/>
      <c r="B306" s="40"/>
      <c r="C306" s="41"/>
      <c r="D306" s="232" t="s">
        <v>144</v>
      </c>
      <c r="E306" s="41"/>
      <c r="F306" s="233" t="s">
        <v>505</v>
      </c>
      <c r="G306" s="41"/>
      <c r="H306" s="41"/>
      <c r="I306" s="137"/>
      <c r="J306" s="41"/>
      <c r="K306" s="41"/>
      <c r="L306" s="45"/>
      <c r="M306" s="234"/>
      <c r="N306" s="23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144</v>
      </c>
      <c r="AU306" s="18" t="s">
        <v>142</v>
      </c>
    </row>
    <row r="307" spans="1:51" s="13" customFormat="1" ht="12">
      <c r="A307" s="13"/>
      <c r="B307" s="236"/>
      <c r="C307" s="237"/>
      <c r="D307" s="232" t="s">
        <v>145</v>
      </c>
      <c r="E307" s="237"/>
      <c r="F307" s="239" t="s">
        <v>507</v>
      </c>
      <c r="G307" s="237"/>
      <c r="H307" s="240">
        <v>2.86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145</v>
      </c>
      <c r="AU307" s="246" t="s">
        <v>142</v>
      </c>
      <c r="AV307" s="13" t="s">
        <v>142</v>
      </c>
      <c r="AW307" s="13" t="s">
        <v>4</v>
      </c>
      <c r="AX307" s="13" t="s">
        <v>81</v>
      </c>
      <c r="AY307" s="246" t="s">
        <v>134</v>
      </c>
    </row>
    <row r="308" spans="1:65" s="2" customFormat="1" ht="16.5" customHeight="1">
      <c r="A308" s="39"/>
      <c r="B308" s="40"/>
      <c r="C308" s="219" t="s">
        <v>508</v>
      </c>
      <c r="D308" s="219" t="s">
        <v>137</v>
      </c>
      <c r="E308" s="220" t="s">
        <v>509</v>
      </c>
      <c r="F308" s="221" t="s">
        <v>510</v>
      </c>
      <c r="G308" s="222" t="s">
        <v>367</v>
      </c>
      <c r="H308" s="278"/>
      <c r="I308" s="224"/>
      <c r="J308" s="225">
        <f>ROUND(I308*H308,2)</f>
        <v>0</v>
      </c>
      <c r="K308" s="221" t="s">
        <v>159</v>
      </c>
      <c r="L308" s="45"/>
      <c r="M308" s="226" t="s">
        <v>19</v>
      </c>
      <c r="N308" s="227" t="s">
        <v>45</v>
      </c>
      <c r="O308" s="85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238</v>
      </c>
      <c r="AT308" s="230" t="s">
        <v>137</v>
      </c>
      <c r="AU308" s="230" t="s">
        <v>142</v>
      </c>
      <c r="AY308" s="18" t="s">
        <v>134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142</v>
      </c>
      <c r="BK308" s="231">
        <f>ROUND(I308*H308,2)</f>
        <v>0</v>
      </c>
      <c r="BL308" s="18" t="s">
        <v>238</v>
      </c>
      <c r="BM308" s="230" t="s">
        <v>511</v>
      </c>
    </row>
    <row r="309" spans="1:47" s="2" customFormat="1" ht="12">
      <c r="A309" s="39"/>
      <c r="B309" s="40"/>
      <c r="C309" s="41"/>
      <c r="D309" s="232" t="s">
        <v>144</v>
      </c>
      <c r="E309" s="41"/>
      <c r="F309" s="233" t="s">
        <v>512</v>
      </c>
      <c r="G309" s="41"/>
      <c r="H309" s="41"/>
      <c r="I309" s="137"/>
      <c r="J309" s="41"/>
      <c r="K309" s="41"/>
      <c r="L309" s="45"/>
      <c r="M309" s="234"/>
      <c r="N309" s="235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144</v>
      </c>
      <c r="AU309" s="18" t="s">
        <v>142</v>
      </c>
    </row>
    <row r="310" spans="1:63" s="12" customFormat="1" ht="22.8" customHeight="1">
      <c r="A310" s="12"/>
      <c r="B310" s="203"/>
      <c r="C310" s="204"/>
      <c r="D310" s="205" t="s">
        <v>72</v>
      </c>
      <c r="E310" s="217" t="s">
        <v>513</v>
      </c>
      <c r="F310" s="217" t="s">
        <v>514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SUM(P311:P358)</f>
        <v>0</v>
      </c>
      <c r="Q310" s="211"/>
      <c r="R310" s="212">
        <f>SUM(R311:R358)</f>
        <v>2.7077728899999998</v>
      </c>
      <c r="S310" s="211"/>
      <c r="T310" s="213">
        <f>SUM(T311:T358)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142</v>
      </c>
      <c r="AT310" s="215" t="s">
        <v>72</v>
      </c>
      <c r="AU310" s="215" t="s">
        <v>81</v>
      </c>
      <c r="AY310" s="214" t="s">
        <v>134</v>
      </c>
      <c r="BK310" s="216">
        <f>SUM(BK311:BK358)</f>
        <v>0</v>
      </c>
    </row>
    <row r="311" spans="1:65" s="2" customFormat="1" ht="16.5" customHeight="1">
      <c r="A311" s="39"/>
      <c r="B311" s="40"/>
      <c r="C311" s="219" t="s">
        <v>515</v>
      </c>
      <c r="D311" s="219" t="s">
        <v>137</v>
      </c>
      <c r="E311" s="220" t="s">
        <v>516</v>
      </c>
      <c r="F311" s="221" t="s">
        <v>517</v>
      </c>
      <c r="G311" s="222" t="s">
        <v>140</v>
      </c>
      <c r="H311" s="223">
        <v>10.07</v>
      </c>
      <c r="I311" s="224"/>
      <c r="J311" s="225">
        <f>ROUND(I311*H311,2)</f>
        <v>0</v>
      </c>
      <c r="K311" s="221" t="s">
        <v>159</v>
      </c>
      <c r="L311" s="45"/>
      <c r="M311" s="226" t="s">
        <v>19</v>
      </c>
      <c r="N311" s="227" t="s">
        <v>45</v>
      </c>
      <c r="O311" s="85"/>
      <c r="P311" s="228">
        <f>O311*H311</f>
        <v>0</v>
      </c>
      <c r="Q311" s="228">
        <v>0.05066</v>
      </c>
      <c r="R311" s="228">
        <f>Q311*H311</f>
        <v>0.5101462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238</v>
      </c>
      <c r="AT311" s="230" t="s">
        <v>137</v>
      </c>
      <c r="AU311" s="230" t="s">
        <v>142</v>
      </c>
      <c r="AY311" s="18" t="s">
        <v>134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142</v>
      </c>
      <c r="BK311" s="231">
        <f>ROUND(I311*H311,2)</f>
        <v>0</v>
      </c>
      <c r="BL311" s="18" t="s">
        <v>238</v>
      </c>
      <c r="BM311" s="230" t="s">
        <v>518</v>
      </c>
    </row>
    <row r="312" spans="1:47" s="2" customFormat="1" ht="12">
      <c r="A312" s="39"/>
      <c r="B312" s="40"/>
      <c r="C312" s="41"/>
      <c r="D312" s="232" t="s">
        <v>144</v>
      </c>
      <c r="E312" s="41"/>
      <c r="F312" s="233" t="s">
        <v>519</v>
      </c>
      <c r="G312" s="41"/>
      <c r="H312" s="41"/>
      <c r="I312" s="137"/>
      <c r="J312" s="41"/>
      <c r="K312" s="41"/>
      <c r="L312" s="45"/>
      <c r="M312" s="234"/>
      <c r="N312" s="235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144</v>
      </c>
      <c r="AU312" s="18" t="s">
        <v>142</v>
      </c>
    </row>
    <row r="313" spans="1:51" s="13" customFormat="1" ht="12">
      <c r="A313" s="13"/>
      <c r="B313" s="236"/>
      <c r="C313" s="237"/>
      <c r="D313" s="232" t="s">
        <v>145</v>
      </c>
      <c r="E313" s="238" t="s">
        <v>19</v>
      </c>
      <c r="F313" s="239" t="s">
        <v>520</v>
      </c>
      <c r="G313" s="237"/>
      <c r="H313" s="240">
        <v>10.07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145</v>
      </c>
      <c r="AU313" s="246" t="s">
        <v>142</v>
      </c>
      <c r="AV313" s="13" t="s">
        <v>142</v>
      </c>
      <c r="AW313" s="13" t="s">
        <v>34</v>
      </c>
      <c r="AX313" s="13" t="s">
        <v>81</v>
      </c>
      <c r="AY313" s="246" t="s">
        <v>134</v>
      </c>
    </row>
    <row r="314" spans="1:65" s="2" customFormat="1" ht="16.5" customHeight="1">
      <c r="A314" s="39"/>
      <c r="B314" s="40"/>
      <c r="C314" s="219" t="s">
        <v>521</v>
      </c>
      <c r="D314" s="219" t="s">
        <v>137</v>
      </c>
      <c r="E314" s="220" t="s">
        <v>522</v>
      </c>
      <c r="F314" s="221" t="s">
        <v>523</v>
      </c>
      <c r="G314" s="222" t="s">
        <v>140</v>
      </c>
      <c r="H314" s="223">
        <v>11.153</v>
      </c>
      <c r="I314" s="224"/>
      <c r="J314" s="225">
        <f>ROUND(I314*H314,2)</f>
        <v>0</v>
      </c>
      <c r="K314" s="221" t="s">
        <v>159</v>
      </c>
      <c r="L314" s="45"/>
      <c r="M314" s="226" t="s">
        <v>19</v>
      </c>
      <c r="N314" s="227" t="s">
        <v>45</v>
      </c>
      <c r="O314" s="85"/>
      <c r="P314" s="228">
        <f>O314*H314</f>
        <v>0</v>
      </c>
      <c r="Q314" s="228">
        <v>0.04525</v>
      </c>
      <c r="R314" s="228">
        <f>Q314*H314</f>
        <v>0.50467325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238</v>
      </c>
      <c r="AT314" s="230" t="s">
        <v>137</v>
      </c>
      <c r="AU314" s="230" t="s">
        <v>142</v>
      </c>
      <c r="AY314" s="18" t="s">
        <v>134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142</v>
      </c>
      <c r="BK314" s="231">
        <f>ROUND(I314*H314,2)</f>
        <v>0</v>
      </c>
      <c r="BL314" s="18" t="s">
        <v>238</v>
      </c>
      <c r="BM314" s="230" t="s">
        <v>524</v>
      </c>
    </row>
    <row r="315" spans="1:47" s="2" customFormat="1" ht="12">
      <c r="A315" s="39"/>
      <c r="B315" s="40"/>
      <c r="C315" s="41"/>
      <c r="D315" s="232" t="s">
        <v>144</v>
      </c>
      <c r="E315" s="41"/>
      <c r="F315" s="233" t="s">
        <v>525</v>
      </c>
      <c r="G315" s="41"/>
      <c r="H315" s="41"/>
      <c r="I315" s="137"/>
      <c r="J315" s="41"/>
      <c r="K315" s="41"/>
      <c r="L315" s="45"/>
      <c r="M315" s="234"/>
      <c r="N315" s="235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144</v>
      </c>
      <c r="AU315" s="18" t="s">
        <v>142</v>
      </c>
    </row>
    <row r="316" spans="1:51" s="13" customFormat="1" ht="12">
      <c r="A316" s="13"/>
      <c r="B316" s="236"/>
      <c r="C316" s="237"/>
      <c r="D316" s="232" t="s">
        <v>145</v>
      </c>
      <c r="E316" s="238" t="s">
        <v>19</v>
      </c>
      <c r="F316" s="239" t="s">
        <v>526</v>
      </c>
      <c r="G316" s="237"/>
      <c r="H316" s="240">
        <v>11.153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145</v>
      </c>
      <c r="AU316" s="246" t="s">
        <v>142</v>
      </c>
      <c r="AV316" s="13" t="s">
        <v>142</v>
      </c>
      <c r="AW316" s="13" t="s">
        <v>34</v>
      </c>
      <c r="AX316" s="13" t="s">
        <v>81</v>
      </c>
      <c r="AY316" s="246" t="s">
        <v>134</v>
      </c>
    </row>
    <row r="317" spans="1:65" s="2" customFormat="1" ht="16.5" customHeight="1">
      <c r="A317" s="39"/>
      <c r="B317" s="40"/>
      <c r="C317" s="219" t="s">
        <v>527</v>
      </c>
      <c r="D317" s="219" t="s">
        <v>137</v>
      </c>
      <c r="E317" s="220" t="s">
        <v>528</v>
      </c>
      <c r="F317" s="221" t="s">
        <v>529</v>
      </c>
      <c r="G317" s="222" t="s">
        <v>140</v>
      </c>
      <c r="H317" s="223">
        <v>15.96</v>
      </c>
      <c r="I317" s="224"/>
      <c r="J317" s="225">
        <f>ROUND(I317*H317,2)</f>
        <v>0</v>
      </c>
      <c r="K317" s="221" t="s">
        <v>19</v>
      </c>
      <c r="L317" s="45"/>
      <c r="M317" s="226" t="s">
        <v>19</v>
      </c>
      <c r="N317" s="227" t="s">
        <v>45</v>
      </c>
      <c r="O317" s="85"/>
      <c r="P317" s="228">
        <f>O317*H317</f>
        <v>0</v>
      </c>
      <c r="Q317" s="228">
        <v>0.05696</v>
      </c>
      <c r="R317" s="228">
        <f>Q317*H317</f>
        <v>0.9090816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238</v>
      </c>
      <c r="AT317" s="230" t="s">
        <v>137</v>
      </c>
      <c r="AU317" s="230" t="s">
        <v>142</v>
      </c>
      <c r="AY317" s="18" t="s">
        <v>134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142</v>
      </c>
      <c r="BK317" s="231">
        <f>ROUND(I317*H317,2)</f>
        <v>0</v>
      </c>
      <c r="BL317" s="18" t="s">
        <v>238</v>
      </c>
      <c r="BM317" s="230" t="s">
        <v>530</v>
      </c>
    </row>
    <row r="318" spans="1:47" s="2" customFormat="1" ht="12">
      <c r="A318" s="39"/>
      <c r="B318" s="40"/>
      <c r="C318" s="41"/>
      <c r="D318" s="232" t="s">
        <v>144</v>
      </c>
      <c r="E318" s="41"/>
      <c r="F318" s="233" t="s">
        <v>531</v>
      </c>
      <c r="G318" s="41"/>
      <c r="H318" s="41"/>
      <c r="I318" s="137"/>
      <c r="J318" s="41"/>
      <c r="K318" s="41"/>
      <c r="L318" s="45"/>
      <c r="M318" s="234"/>
      <c r="N318" s="235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144</v>
      </c>
      <c r="AU318" s="18" t="s">
        <v>142</v>
      </c>
    </row>
    <row r="319" spans="1:51" s="13" customFormat="1" ht="12">
      <c r="A319" s="13"/>
      <c r="B319" s="236"/>
      <c r="C319" s="237"/>
      <c r="D319" s="232" t="s">
        <v>145</v>
      </c>
      <c r="E319" s="238" t="s">
        <v>19</v>
      </c>
      <c r="F319" s="239" t="s">
        <v>532</v>
      </c>
      <c r="G319" s="237"/>
      <c r="H319" s="240">
        <v>15.96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6" t="s">
        <v>145</v>
      </c>
      <c r="AU319" s="246" t="s">
        <v>142</v>
      </c>
      <c r="AV319" s="13" t="s">
        <v>142</v>
      </c>
      <c r="AW319" s="13" t="s">
        <v>34</v>
      </c>
      <c r="AX319" s="13" t="s">
        <v>81</v>
      </c>
      <c r="AY319" s="246" t="s">
        <v>134</v>
      </c>
    </row>
    <row r="320" spans="1:65" s="2" customFormat="1" ht="16.5" customHeight="1">
      <c r="A320" s="39"/>
      <c r="B320" s="40"/>
      <c r="C320" s="219" t="s">
        <v>533</v>
      </c>
      <c r="D320" s="219" t="s">
        <v>137</v>
      </c>
      <c r="E320" s="220" t="s">
        <v>534</v>
      </c>
      <c r="F320" s="221" t="s">
        <v>535</v>
      </c>
      <c r="G320" s="222" t="s">
        <v>140</v>
      </c>
      <c r="H320" s="223">
        <v>15.686</v>
      </c>
      <c r="I320" s="224"/>
      <c r="J320" s="225">
        <f>ROUND(I320*H320,2)</f>
        <v>0</v>
      </c>
      <c r="K320" s="221" t="s">
        <v>159</v>
      </c>
      <c r="L320" s="45"/>
      <c r="M320" s="226" t="s">
        <v>19</v>
      </c>
      <c r="N320" s="227" t="s">
        <v>45</v>
      </c>
      <c r="O320" s="85"/>
      <c r="P320" s="228">
        <f>O320*H320</f>
        <v>0</v>
      </c>
      <c r="Q320" s="228">
        <v>0.01119</v>
      </c>
      <c r="R320" s="228">
        <f>Q320*H320</f>
        <v>0.17552634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238</v>
      </c>
      <c r="AT320" s="230" t="s">
        <v>137</v>
      </c>
      <c r="AU320" s="230" t="s">
        <v>142</v>
      </c>
      <c r="AY320" s="18" t="s">
        <v>134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142</v>
      </c>
      <c r="BK320" s="231">
        <f>ROUND(I320*H320,2)</f>
        <v>0</v>
      </c>
      <c r="BL320" s="18" t="s">
        <v>238</v>
      </c>
      <c r="BM320" s="230" t="s">
        <v>536</v>
      </c>
    </row>
    <row r="321" spans="1:47" s="2" customFormat="1" ht="12">
      <c r="A321" s="39"/>
      <c r="B321" s="40"/>
      <c r="C321" s="41"/>
      <c r="D321" s="232" t="s">
        <v>144</v>
      </c>
      <c r="E321" s="41"/>
      <c r="F321" s="233" t="s">
        <v>537</v>
      </c>
      <c r="G321" s="41"/>
      <c r="H321" s="41"/>
      <c r="I321" s="137"/>
      <c r="J321" s="41"/>
      <c r="K321" s="41"/>
      <c r="L321" s="45"/>
      <c r="M321" s="234"/>
      <c r="N321" s="23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144</v>
      </c>
      <c r="AU321" s="18" t="s">
        <v>142</v>
      </c>
    </row>
    <row r="322" spans="1:51" s="13" customFormat="1" ht="12">
      <c r="A322" s="13"/>
      <c r="B322" s="236"/>
      <c r="C322" s="237"/>
      <c r="D322" s="232" t="s">
        <v>145</v>
      </c>
      <c r="E322" s="238" t="s">
        <v>19</v>
      </c>
      <c r="F322" s="239" t="s">
        <v>538</v>
      </c>
      <c r="G322" s="237"/>
      <c r="H322" s="240">
        <v>3.172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145</v>
      </c>
      <c r="AU322" s="246" t="s">
        <v>142</v>
      </c>
      <c r="AV322" s="13" t="s">
        <v>142</v>
      </c>
      <c r="AW322" s="13" t="s">
        <v>34</v>
      </c>
      <c r="AX322" s="13" t="s">
        <v>73</v>
      </c>
      <c r="AY322" s="246" t="s">
        <v>134</v>
      </c>
    </row>
    <row r="323" spans="1:51" s="13" customFormat="1" ht="12">
      <c r="A323" s="13"/>
      <c r="B323" s="236"/>
      <c r="C323" s="237"/>
      <c r="D323" s="232" t="s">
        <v>145</v>
      </c>
      <c r="E323" s="238" t="s">
        <v>19</v>
      </c>
      <c r="F323" s="239" t="s">
        <v>539</v>
      </c>
      <c r="G323" s="237"/>
      <c r="H323" s="240">
        <v>10.694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145</v>
      </c>
      <c r="AU323" s="246" t="s">
        <v>142</v>
      </c>
      <c r="AV323" s="13" t="s">
        <v>142</v>
      </c>
      <c r="AW323" s="13" t="s">
        <v>34</v>
      </c>
      <c r="AX323" s="13" t="s">
        <v>73</v>
      </c>
      <c r="AY323" s="246" t="s">
        <v>134</v>
      </c>
    </row>
    <row r="324" spans="1:51" s="13" customFormat="1" ht="12">
      <c r="A324" s="13"/>
      <c r="B324" s="236"/>
      <c r="C324" s="237"/>
      <c r="D324" s="232" t="s">
        <v>145</v>
      </c>
      <c r="E324" s="238" t="s">
        <v>19</v>
      </c>
      <c r="F324" s="239" t="s">
        <v>540</v>
      </c>
      <c r="G324" s="237"/>
      <c r="H324" s="240">
        <v>1.82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145</v>
      </c>
      <c r="AU324" s="246" t="s">
        <v>142</v>
      </c>
      <c r="AV324" s="13" t="s">
        <v>142</v>
      </c>
      <c r="AW324" s="13" t="s">
        <v>34</v>
      </c>
      <c r="AX324" s="13" t="s">
        <v>73</v>
      </c>
      <c r="AY324" s="246" t="s">
        <v>134</v>
      </c>
    </row>
    <row r="325" spans="1:51" s="15" customFormat="1" ht="12">
      <c r="A325" s="15"/>
      <c r="B325" s="257"/>
      <c r="C325" s="258"/>
      <c r="D325" s="232" t="s">
        <v>145</v>
      </c>
      <c r="E325" s="259" t="s">
        <v>19</v>
      </c>
      <c r="F325" s="260" t="s">
        <v>182</v>
      </c>
      <c r="G325" s="258"/>
      <c r="H325" s="261">
        <v>15.686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7" t="s">
        <v>145</v>
      </c>
      <c r="AU325" s="267" t="s">
        <v>142</v>
      </c>
      <c r="AV325" s="15" t="s">
        <v>141</v>
      </c>
      <c r="AW325" s="15" t="s">
        <v>34</v>
      </c>
      <c r="AX325" s="15" t="s">
        <v>81</v>
      </c>
      <c r="AY325" s="267" t="s">
        <v>134</v>
      </c>
    </row>
    <row r="326" spans="1:65" s="2" customFormat="1" ht="16.5" customHeight="1">
      <c r="A326" s="39"/>
      <c r="B326" s="40"/>
      <c r="C326" s="219" t="s">
        <v>541</v>
      </c>
      <c r="D326" s="219" t="s">
        <v>137</v>
      </c>
      <c r="E326" s="220" t="s">
        <v>542</v>
      </c>
      <c r="F326" s="221" t="s">
        <v>543</v>
      </c>
      <c r="G326" s="222" t="s">
        <v>140</v>
      </c>
      <c r="H326" s="223">
        <v>9.03</v>
      </c>
      <c r="I326" s="224"/>
      <c r="J326" s="225">
        <f>ROUND(I326*H326,2)</f>
        <v>0</v>
      </c>
      <c r="K326" s="221" t="s">
        <v>159</v>
      </c>
      <c r="L326" s="45"/>
      <c r="M326" s="226" t="s">
        <v>19</v>
      </c>
      <c r="N326" s="227" t="s">
        <v>45</v>
      </c>
      <c r="O326" s="85"/>
      <c r="P326" s="228">
        <f>O326*H326</f>
        <v>0</v>
      </c>
      <c r="Q326" s="228">
        <v>0.02561</v>
      </c>
      <c r="R326" s="228">
        <f>Q326*H326</f>
        <v>0.2312583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238</v>
      </c>
      <c r="AT326" s="230" t="s">
        <v>137</v>
      </c>
      <c r="AU326" s="230" t="s">
        <v>142</v>
      </c>
      <c r="AY326" s="18" t="s">
        <v>134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142</v>
      </c>
      <c r="BK326" s="231">
        <f>ROUND(I326*H326,2)</f>
        <v>0</v>
      </c>
      <c r="BL326" s="18" t="s">
        <v>238</v>
      </c>
      <c r="BM326" s="230" t="s">
        <v>544</v>
      </c>
    </row>
    <row r="327" spans="1:47" s="2" customFormat="1" ht="12">
      <c r="A327" s="39"/>
      <c r="B327" s="40"/>
      <c r="C327" s="41"/>
      <c r="D327" s="232" t="s">
        <v>144</v>
      </c>
      <c r="E327" s="41"/>
      <c r="F327" s="233" t="s">
        <v>545</v>
      </c>
      <c r="G327" s="41"/>
      <c r="H327" s="41"/>
      <c r="I327" s="137"/>
      <c r="J327" s="41"/>
      <c r="K327" s="41"/>
      <c r="L327" s="45"/>
      <c r="M327" s="234"/>
      <c r="N327" s="23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144</v>
      </c>
      <c r="AU327" s="18" t="s">
        <v>142</v>
      </c>
    </row>
    <row r="328" spans="1:51" s="13" customFormat="1" ht="12">
      <c r="A328" s="13"/>
      <c r="B328" s="236"/>
      <c r="C328" s="237"/>
      <c r="D328" s="232" t="s">
        <v>145</v>
      </c>
      <c r="E328" s="238" t="s">
        <v>19</v>
      </c>
      <c r="F328" s="239" t="s">
        <v>546</v>
      </c>
      <c r="G328" s="237"/>
      <c r="H328" s="240">
        <v>9.03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145</v>
      </c>
      <c r="AU328" s="246" t="s">
        <v>142</v>
      </c>
      <c r="AV328" s="13" t="s">
        <v>142</v>
      </c>
      <c r="AW328" s="13" t="s">
        <v>34</v>
      </c>
      <c r="AX328" s="13" t="s">
        <v>81</v>
      </c>
      <c r="AY328" s="246" t="s">
        <v>134</v>
      </c>
    </row>
    <row r="329" spans="1:65" s="2" customFormat="1" ht="16.5" customHeight="1">
      <c r="A329" s="39"/>
      <c r="B329" s="40"/>
      <c r="C329" s="219" t="s">
        <v>547</v>
      </c>
      <c r="D329" s="219" t="s">
        <v>137</v>
      </c>
      <c r="E329" s="220" t="s">
        <v>548</v>
      </c>
      <c r="F329" s="221" t="s">
        <v>549</v>
      </c>
      <c r="G329" s="222" t="s">
        <v>140</v>
      </c>
      <c r="H329" s="223">
        <v>19.72</v>
      </c>
      <c r="I329" s="224"/>
      <c r="J329" s="225">
        <f>ROUND(I329*H329,2)</f>
        <v>0</v>
      </c>
      <c r="K329" s="221" t="s">
        <v>159</v>
      </c>
      <c r="L329" s="45"/>
      <c r="M329" s="226" t="s">
        <v>19</v>
      </c>
      <c r="N329" s="227" t="s">
        <v>45</v>
      </c>
      <c r="O329" s="85"/>
      <c r="P329" s="228">
        <f>O329*H329</f>
        <v>0</v>
      </c>
      <c r="Q329" s="228">
        <v>0.00195</v>
      </c>
      <c r="R329" s="228">
        <f>Q329*H329</f>
        <v>0.038453999999999995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238</v>
      </c>
      <c r="AT329" s="230" t="s">
        <v>137</v>
      </c>
      <c r="AU329" s="230" t="s">
        <v>142</v>
      </c>
      <c r="AY329" s="18" t="s">
        <v>134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142</v>
      </c>
      <c r="BK329" s="231">
        <f>ROUND(I329*H329,2)</f>
        <v>0</v>
      </c>
      <c r="BL329" s="18" t="s">
        <v>238</v>
      </c>
      <c r="BM329" s="230" t="s">
        <v>550</v>
      </c>
    </row>
    <row r="330" spans="1:47" s="2" customFormat="1" ht="12">
      <c r="A330" s="39"/>
      <c r="B330" s="40"/>
      <c r="C330" s="41"/>
      <c r="D330" s="232" t="s">
        <v>144</v>
      </c>
      <c r="E330" s="41"/>
      <c r="F330" s="233" t="s">
        <v>551</v>
      </c>
      <c r="G330" s="41"/>
      <c r="H330" s="41"/>
      <c r="I330" s="137"/>
      <c r="J330" s="41"/>
      <c r="K330" s="41"/>
      <c r="L330" s="45"/>
      <c r="M330" s="234"/>
      <c r="N330" s="235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144</v>
      </c>
      <c r="AU330" s="18" t="s">
        <v>142</v>
      </c>
    </row>
    <row r="331" spans="1:51" s="13" customFormat="1" ht="12">
      <c r="A331" s="13"/>
      <c r="B331" s="236"/>
      <c r="C331" s="237"/>
      <c r="D331" s="232" t="s">
        <v>145</v>
      </c>
      <c r="E331" s="238" t="s">
        <v>19</v>
      </c>
      <c r="F331" s="239" t="s">
        <v>552</v>
      </c>
      <c r="G331" s="237"/>
      <c r="H331" s="240">
        <v>2.32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6" t="s">
        <v>145</v>
      </c>
      <c r="AU331" s="246" t="s">
        <v>142</v>
      </c>
      <c r="AV331" s="13" t="s">
        <v>142</v>
      </c>
      <c r="AW331" s="13" t="s">
        <v>34</v>
      </c>
      <c r="AX331" s="13" t="s">
        <v>73</v>
      </c>
      <c r="AY331" s="246" t="s">
        <v>134</v>
      </c>
    </row>
    <row r="332" spans="1:51" s="13" customFormat="1" ht="12">
      <c r="A332" s="13"/>
      <c r="B332" s="236"/>
      <c r="C332" s="237"/>
      <c r="D332" s="232" t="s">
        <v>145</v>
      </c>
      <c r="E332" s="238" t="s">
        <v>19</v>
      </c>
      <c r="F332" s="239" t="s">
        <v>553</v>
      </c>
      <c r="G332" s="237"/>
      <c r="H332" s="240">
        <v>2.74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145</v>
      </c>
      <c r="AU332" s="246" t="s">
        <v>142</v>
      </c>
      <c r="AV332" s="13" t="s">
        <v>142</v>
      </c>
      <c r="AW332" s="13" t="s">
        <v>34</v>
      </c>
      <c r="AX332" s="13" t="s">
        <v>73</v>
      </c>
      <c r="AY332" s="246" t="s">
        <v>134</v>
      </c>
    </row>
    <row r="333" spans="1:51" s="13" customFormat="1" ht="12">
      <c r="A333" s="13"/>
      <c r="B333" s="236"/>
      <c r="C333" s="237"/>
      <c r="D333" s="232" t="s">
        <v>145</v>
      </c>
      <c r="E333" s="238" t="s">
        <v>19</v>
      </c>
      <c r="F333" s="239" t="s">
        <v>554</v>
      </c>
      <c r="G333" s="237"/>
      <c r="H333" s="240">
        <v>2.74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145</v>
      </c>
      <c r="AU333" s="246" t="s">
        <v>142</v>
      </c>
      <c r="AV333" s="13" t="s">
        <v>142</v>
      </c>
      <c r="AW333" s="13" t="s">
        <v>34</v>
      </c>
      <c r="AX333" s="13" t="s">
        <v>73</v>
      </c>
      <c r="AY333" s="246" t="s">
        <v>134</v>
      </c>
    </row>
    <row r="334" spans="1:51" s="13" customFormat="1" ht="12">
      <c r="A334" s="13"/>
      <c r="B334" s="236"/>
      <c r="C334" s="237"/>
      <c r="D334" s="232" t="s">
        <v>145</v>
      </c>
      <c r="E334" s="238" t="s">
        <v>19</v>
      </c>
      <c r="F334" s="239" t="s">
        <v>555</v>
      </c>
      <c r="G334" s="237"/>
      <c r="H334" s="240">
        <v>3.94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145</v>
      </c>
      <c r="AU334" s="246" t="s">
        <v>142</v>
      </c>
      <c r="AV334" s="13" t="s">
        <v>142</v>
      </c>
      <c r="AW334" s="13" t="s">
        <v>34</v>
      </c>
      <c r="AX334" s="13" t="s">
        <v>73</v>
      </c>
      <c r="AY334" s="246" t="s">
        <v>134</v>
      </c>
    </row>
    <row r="335" spans="1:51" s="13" customFormat="1" ht="12">
      <c r="A335" s="13"/>
      <c r="B335" s="236"/>
      <c r="C335" s="237"/>
      <c r="D335" s="232" t="s">
        <v>145</v>
      </c>
      <c r="E335" s="238" t="s">
        <v>19</v>
      </c>
      <c r="F335" s="239" t="s">
        <v>556</v>
      </c>
      <c r="G335" s="237"/>
      <c r="H335" s="240">
        <v>7.98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145</v>
      </c>
      <c r="AU335" s="246" t="s">
        <v>142</v>
      </c>
      <c r="AV335" s="13" t="s">
        <v>142</v>
      </c>
      <c r="AW335" s="13" t="s">
        <v>34</v>
      </c>
      <c r="AX335" s="13" t="s">
        <v>73</v>
      </c>
      <c r="AY335" s="246" t="s">
        <v>134</v>
      </c>
    </row>
    <row r="336" spans="1:51" s="15" customFormat="1" ht="12">
      <c r="A336" s="15"/>
      <c r="B336" s="257"/>
      <c r="C336" s="258"/>
      <c r="D336" s="232" t="s">
        <v>145</v>
      </c>
      <c r="E336" s="259" t="s">
        <v>19</v>
      </c>
      <c r="F336" s="260" t="s">
        <v>182</v>
      </c>
      <c r="G336" s="258"/>
      <c r="H336" s="261">
        <v>19.72</v>
      </c>
      <c r="I336" s="262"/>
      <c r="J336" s="258"/>
      <c r="K336" s="258"/>
      <c r="L336" s="263"/>
      <c r="M336" s="264"/>
      <c r="N336" s="265"/>
      <c r="O336" s="265"/>
      <c r="P336" s="265"/>
      <c r="Q336" s="265"/>
      <c r="R336" s="265"/>
      <c r="S336" s="265"/>
      <c r="T336" s="26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7" t="s">
        <v>145</v>
      </c>
      <c r="AU336" s="267" t="s">
        <v>142</v>
      </c>
      <c r="AV336" s="15" t="s">
        <v>141</v>
      </c>
      <c r="AW336" s="15" t="s">
        <v>34</v>
      </c>
      <c r="AX336" s="15" t="s">
        <v>81</v>
      </c>
      <c r="AY336" s="267" t="s">
        <v>134</v>
      </c>
    </row>
    <row r="337" spans="1:65" s="2" customFormat="1" ht="16.5" customHeight="1">
      <c r="A337" s="39"/>
      <c r="B337" s="40"/>
      <c r="C337" s="268" t="s">
        <v>557</v>
      </c>
      <c r="D337" s="268" t="s">
        <v>217</v>
      </c>
      <c r="E337" s="269" t="s">
        <v>558</v>
      </c>
      <c r="F337" s="270" t="s">
        <v>559</v>
      </c>
      <c r="G337" s="271" t="s">
        <v>140</v>
      </c>
      <c r="H337" s="272">
        <v>12.914</v>
      </c>
      <c r="I337" s="273"/>
      <c r="J337" s="274">
        <f>ROUND(I337*H337,2)</f>
        <v>0</v>
      </c>
      <c r="K337" s="270" t="s">
        <v>19</v>
      </c>
      <c r="L337" s="275"/>
      <c r="M337" s="276" t="s">
        <v>19</v>
      </c>
      <c r="N337" s="277" t="s">
        <v>45</v>
      </c>
      <c r="O337" s="85"/>
      <c r="P337" s="228">
        <f>O337*H337</f>
        <v>0</v>
      </c>
      <c r="Q337" s="228">
        <v>0.0093</v>
      </c>
      <c r="R337" s="228">
        <f>Q337*H337</f>
        <v>0.12010019999999999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336</v>
      </c>
      <c r="AT337" s="230" t="s">
        <v>217</v>
      </c>
      <c r="AU337" s="230" t="s">
        <v>142</v>
      </c>
      <c r="AY337" s="18" t="s">
        <v>134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142</v>
      </c>
      <c r="BK337" s="231">
        <f>ROUND(I337*H337,2)</f>
        <v>0</v>
      </c>
      <c r="BL337" s="18" t="s">
        <v>238</v>
      </c>
      <c r="BM337" s="230" t="s">
        <v>560</v>
      </c>
    </row>
    <row r="338" spans="1:47" s="2" customFormat="1" ht="12">
      <c r="A338" s="39"/>
      <c r="B338" s="40"/>
      <c r="C338" s="41"/>
      <c r="D338" s="232" t="s">
        <v>144</v>
      </c>
      <c r="E338" s="41"/>
      <c r="F338" s="233" t="s">
        <v>559</v>
      </c>
      <c r="G338" s="41"/>
      <c r="H338" s="41"/>
      <c r="I338" s="137"/>
      <c r="J338" s="41"/>
      <c r="K338" s="41"/>
      <c r="L338" s="45"/>
      <c r="M338" s="234"/>
      <c r="N338" s="235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144</v>
      </c>
      <c r="AU338" s="18" t="s">
        <v>142</v>
      </c>
    </row>
    <row r="339" spans="1:51" s="13" customFormat="1" ht="12">
      <c r="A339" s="13"/>
      <c r="B339" s="236"/>
      <c r="C339" s="237"/>
      <c r="D339" s="232" t="s">
        <v>145</v>
      </c>
      <c r="E339" s="237"/>
      <c r="F339" s="239" t="s">
        <v>561</v>
      </c>
      <c r="G339" s="237"/>
      <c r="H339" s="240">
        <v>12.914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145</v>
      </c>
      <c r="AU339" s="246" t="s">
        <v>142</v>
      </c>
      <c r="AV339" s="13" t="s">
        <v>142</v>
      </c>
      <c r="AW339" s="13" t="s">
        <v>4</v>
      </c>
      <c r="AX339" s="13" t="s">
        <v>81</v>
      </c>
      <c r="AY339" s="246" t="s">
        <v>134</v>
      </c>
    </row>
    <row r="340" spans="1:65" s="2" customFormat="1" ht="16.5" customHeight="1">
      <c r="A340" s="39"/>
      <c r="B340" s="40"/>
      <c r="C340" s="268" t="s">
        <v>562</v>
      </c>
      <c r="D340" s="268" t="s">
        <v>217</v>
      </c>
      <c r="E340" s="269" t="s">
        <v>563</v>
      </c>
      <c r="F340" s="270" t="s">
        <v>564</v>
      </c>
      <c r="G340" s="271" t="s">
        <v>140</v>
      </c>
      <c r="H340" s="272">
        <v>8.778</v>
      </c>
      <c r="I340" s="273"/>
      <c r="J340" s="274">
        <f>ROUND(I340*H340,2)</f>
        <v>0</v>
      </c>
      <c r="K340" s="270" t="s">
        <v>19</v>
      </c>
      <c r="L340" s="275"/>
      <c r="M340" s="276" t="s">
        <v>19</v>
      </c>
      <c r="N340" s="277" t="s">
        <v>45</v>
      </c>
      <c r="O340" s="85"/>
      <c r="P340" s="228">
        <f>O340*H340</f>
        <v>0</v>
      </c>
      <c r="Q340" s="228">
        <v>0.0135</v>
      </c>
      <c r="R340" s="228">
        <f>Q340*H340</f>
        <v>0.11850300000000001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336</v>
      </c>
      <c r="AT340" s="230" t="s">
        <v>217</v>
      </c>
      <c r="AU340" s="230" t="s">
        <v>142</v>
      </c>
      <c r="AY340" s="18" t="s">
        <v>134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142</v>
      </c>
      <c r="BK340" s="231">
        <f>ROUND(I340*H340,2)</f>
        <v>0</v>
      </c>
      <c r="BL340" s="18" t="s">
        <v>238</v>
      </c>
      <c r="BM340" s="230" t="s">
        <v>565</v>
      </c>
    </row>
    <row r="341" spans="1:47" s="2" customFormat="1" ht="12">
      <c r="A341" s="39"/>
      <c r="B341" s="40"/>
      <c r="C341" s="41"/>
      <c r="D341" s="232" t="s">
        <v>144</v>
      </c>
      <c r="E341" s="41"/>
      <c r="F341" s="233" t="s">
        <v>564</v>
      </c>
      <c r="G341" s="41"/>
      <c r="H341" s="41"/>
      <c r="I341" s="137"/>
      <c r="J341" s="41"/>
      <c r="K341" s="41"/>
      <c r="L341" s="45"/>
      <c r="M341" s="234"/>
      <c r="N341" s="235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144</v>
      </c>
      <c r="AU341" s="18" t="s">
        <v>142</v>
      </c>
    </row>
    <row r="342" spans="1:51" s="13" customFormat="1" ht="12">
      <c r="A342" s="13"/>
      <c r="B342" s="236"/>
      <c r="C342" s="237"/>
      <c r="D342" s="232" t="s">
        <v>145</v>
      </c>
      <c r="E342" s="237"/>
      <c r="F342" s="239" t="s">
        <v>566</v>
      </c>
      <c r="G342" s="237"/>
      <c r="H342" s="240">
        <v>8.778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145</v>
      </c>
      <c r="AU342" s="246" t="s">
        <v>142</v>
      </c>
      <c r="AV342" s="13" t="s">
        <v>142</v>
      </c>
      <c r="AW342" s="13" t="s">
        <v>4</v>
      </c>
      <c r="AX342" s="13" t="s">
        <v>81</v>
      </c>
      <c r="AY342" s="246" t="s">
        <v>134</v>
      </c>
    </row>
    <row r="343" spans="1:65" s="2" customFormat="1" ht="16.5" customHeight="1">
      <c r="A343" s="39"/>
      <c r="B343" s="40"/>
      <c r="C343" s="219" t="s">
        <v>567</v>
      </c>
      <c r="D343" s="219" t="s">
        <v>137</v>
      </c>
      <c r="E343" s="220" t="s">
        <v>568</v>
      </c>
      <c r="F343" s="221" t="s">
        <v>569</v>
      </c>
      <c r="G343" s="222" t="s">
        <v>140</v>
      </c>
      <c r="H343" s="223">
        <v>15.96</v>
      </c>
      <c r="I343" s="224"/>
      <c r="J343" s="225">
        <f>ROUND(I343*H343,2)</f>
        <v>0</v>
      </c>
      <c r="K343" s="221" t="s">
        <v>159</v>
      </c>
      <c r="L343" s="45"/>
      <c r="M343" s="226" t="s">
        <v>19</v>
      </c>
      <c r="N343" s="227" t="s">
        <v>45</v>
      </c>
      <c r="O343" s="85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238</v>
      </c>
      <c r="AT343" s="230" t="s">
        <v>137</v>
      </c>
      <c r="AU343" s="230" t="s">
        <v>142</v>
      </c>
      <c r="AY343" s="18" t="s">
        <v>134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142</v>
      </c>
      <c r="BK343" s="231">
        <f>ROUND(I343*H343,2)</f>
        <v>0</v>
      </c>
      <c r="BL343" s="18" t="s">
        <v>238</v>
      </c>
      <c r="BM343" s="230" t="s">
        <v>570</v>
      </c>
    </row>
    <row r="344" spans="1:47" s="2" customFormat="1" ht="12">
      <c r="A344" s="39"/>
      <c r="B344" s="40"/>
      <c r="C344" s="41"/>
      <c r="D344" s="232" t="s">
        <v>144</v>
      </c>
      <c r="E344" s="41"/>
      <c r="F344" s="233" t="s">
        <v>571</v>
      </c>
      <c r="G344" s="41"/>
      <c r="H344" s="41"/>
      <c r="I344" s="137"/>
      <c r="J344" s="41"/>
      <c r="K344" s="41"/>
      <c r="L344" s="45"/>
      <c r="M344" s="234"/>
      <c r="N344" s="235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144</v>
      </c>
      <c r="AU344" s="18" t="s">
        <v>142</v>
      </c>
    </row>
    <row r="345" spans="1:51" s="13" customFormat="1" ht="12">
      <c r="A345" s="13"/>
      <c r="B345" s="236"/>
      <c r="C345" s="237"/>
      <c r="D345" s="232" t="s">
        <v>145</v>
      </c>
      <c r="E345" s="238" t="s">
        <v>19</v>
      </c>
      <c r="F345" s="239" t="s">
        <v>572</v>
      </c>
      <c r="G345" s="237"/>
      <c r="H345" s="240">
        <v>15.96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145</v>
      </c>
      <c r="AU345" s="246" t="s">
        <v>142</v>
      </c>
      <c r="AV345" s="13" t="s">
        <v>142</v>
      </c>
      <c r="AW345" s="13" t="s">
        <v>34</v>
      </c>
      <c r="AX345" s="13" t="s">
        <v>81</v>
      </c>
      <c r="AY345" s="246" t="s">
        <v>134</v>
      </c>
    </row>
    <row r="346" spans="1:65" s="2" customFormat="1" ht="16.5" customHeight="1">
      <c r="A346" s="39"/>
      <c r="B346" s="40"/>
      <c r="C346" s="268" t="s">
        <v>573</v>
      </c>
      <c r="D346" s="268" t="s">
        <v>217</v>
      </c>
      <c r="E346" s="269" t="s">
        <v>574</v>
      </c>
      <c r="F346" s="270" t="s">
        <v>575</v>
      </c>
      <c r="G346" s="271" t="s">
        <v>140</v>
      </c>
      <c r="H346" s="272">
        <v>16.279</v>
      </c>
      <c r="I346" s="273"/>
      <c r="J346" s="274">
        <f>ROUND(I346*H346,2)</f>
        <v>0</v>
      </c>
      <c r="K346" s="270" t="s">
        <v>159</v>
      </c>
      <c r="L346" s="275"/>
      <c r="M346" s="276" t="s">
        <v>19</v>
      </c>
      <c r="N346" s="277" t="s">
        <v>45</v>
      </c>
      <c r="O346" s="85"/>
      <c r="P346" s="228">
        <f>O346*H346</f>
        <v>0</v>
      </c>
      <c r="Q346" s="228">
        <v>0.002</v>
      </c>
      <c r="R346" s="228">
        <f>Q346*H346</f>
        <v>0.032558000000000004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336</v>
      </c>
      <c r="AT346" s="230" t="s">
        <v>217</v>
      </c>
      <c r="AU346" s="230" t="s">
        <v>142</v>
      </c>
      <c r="AY346" s="18" t="s">
        <v>134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142</v>
      </c>
      <c r="BK346" s="231">
        <f>ROUND(I346*H346,2)</f>
        <v>0</v>
      </c>
      <c r="BL346" s="18" t="s">
        <v>238</v>
      </c>
      <c r="BM346" s="230" t="s">
        <v>576</v>
      </c>
    </row>
    <row r="347" spans="1:47" s="2" customFormat="1" ht="12">
      <c r="A347" s="39"/>
      <c r="B347" s="40"/>
      <c r="C347" s="41"/>
      <c r="D347" s="232" t="s">
        <v>144</v>
      </c>
      <c r="E347" s="41"/>
      <c r="F347" s="233" t="s">
        <v>575</v>
      </c>
      <c r="G347" s="41"/>
      <c r="H347" s="41"/>
      <c r="I347" s="137"/>
      <c r="J347" s="41"/>
      <c r="K347" s="41"/>
      <c r="L347" s="45"/>
      <c r="M347" s="234"/>
      <c r="N347" s="23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144</v>
      </c>
      <c r="AU347" s="18" t="s">
        <v>142</v>
      </c>
    </row>
    <row r="348" spans="1:51" s="13" customFormat="1" ht="12">
      <c r="A348" s="13"/>
      <c r="B348" s="236"/>
      <c r="C348" s="237"/>
      <c r="D348" s="232" t="s">
        <v>145</v>
      </c>
      <c r="E348" s="237"/>
      <c r="F348" s="239" t="s">
        <v>577</v>
      </c>
      <c r="G348" s="237"/>
      <c r="H348" s="240">
        <v>16.279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145</v>
      </c>
      <c r="AU348" s="246" t="s">
        <v>142</v>
      </c>
      <c r="AV348" s="13" t="s">
        <v>142</v>
      </c>
      <c r="AW348" s="13" t="s">
        <v>4</v>
      </c>
      <c r="AX348" s="13" t="s">
        <v>81</v>
      </c>
      <c r="AY348" s="246" t="s">
        <v>134</v>
      </c>
    </row>
    <row r="349" spans="1:65" s="2" customFormat="1" ht="16.5" customHeight="1">
      <c r="A349" s="39"/>
      <c r="B349" s="40"/>
      <c r="C349" s="219" t="s">
        <v>578</v>
      </c>
      <c r="D349" s="219" t="s">
        <v>137</v>
      </c>
      <c r="E349" s="220" t="s">
        <v>579</v>
      </c>
      <c r="F349" s="221" t="s">
        <v>580</v>
      </c>
      <c r="G349" s="222" t="s">
        <v>202</v>
      </c>
      <c r="H349" s="223">
        <v>3.7</v>
      </c>
      <c r="I349" s="224"/>
      <c r="J349" s="225">
        <f>ROUND(I349*H349,2)</f>
        <v>0</v>
      </c>
      <c r="K349" s="221" t="s">
        <v>159</v>
      </c>
      <c r="L349" s="45"/>
      <c r="M349" s="226" t="s">
        <v>19</v>
      </c>
      <c r="N349" s="227" t="s">
        <v>45</v>
      </c>
      <c r="O349" s="85"/>
      <c r="P349" s="228">
        <f>O349*H349</f>
        <v>0</v>
      </c>
      <c r="Q349" s="228">
        <v>0.00526</v>
      </c>
      <c r="R349" s="228">
        <f>Q349*H349</f>
        <v>0.019462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238</v>
      </c>
      <c r="AT349" s="230" t="s">
        <v>137</v>
      </c>
      <c r="AU349" s="230" t="s">
        <v>142</v>
      </c>
      <c r="AY349" s="18" t="s">
        <v>134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142</v>
      </c>
      <c r="BK349" s="231">
        <f>ROUND(I349*H349,2)</f>
        <v>0</v>
      </c>
      <c r="BL349" s="18" t="s">
        <v>238</v>
      </c>
      <c r="BM349" s="230" t="s">
        <v>581</v>
      </c>
    </row>
    <row r="350" spans="1:47" s="2" customFormat="1" ht="12">
      <c r="A350" s="39"/>
      <c r="B350" s="40"/>
      <c r="C350" s="41"/>
      <c r="D350" s="232" t="s">
        <v>144</v>
      </c>
      <c r="E350" s="41"/>
      <c r="F350" s="233" t="s">
        <v>582</v>
      </c>
      <c r="G350" s="41"/>
      <c r="H350" s="41"/>
      <c r="I350" s="137"/>
      <c r="J350" s="41"/>
      <c r="K350" s="41"/>
      <c r="L350" s="45"/>
      <c r="M350" s="234"/>
      <c r="N350" s="235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144</v>
      </c>
      <c r="AU350" s="18" t="s">
        <v>142</v>
      </c>
    </row>
    <row r="351" spans="1:65" s="2" customFormat="1" ht="16.5" customHeight="1">
      <c r="A351" s="39"/>
      <c r="B351" s="40"/>
      <c r="C351" s="219" t="s">
        <v>583</v>
      </c>
      <c r="D351" s="219" t="s">
        <v>137</v>
      </c>
      <c r="E351" s="220" t="s">
        <v>584</v>
      </c>
      <c r="F351" s="221" t="s">
        <v>585</v>
      </c>
      <c r="G351" s="222" t="s">
        <v>213</v>
      </c>
      <c r="H351" s="223">
        <v>2</v>
      </c>
      <c r="I351" s="224"/>
      <c r="J351" s="225">
        <f>ROUND(I351*H351,2)</f>
        <v>0</v>
      </c>
      <c r="K351" s="221" t="s">
        <v>159</v>
      </c>
      <c r="L351" s="45"/>
      <c r="M351" s="226" t="s">
        <v>19</v>
      </c>
      <c r="N351" s="227" t="s">
        <v>45</v>
      </c>
      <c r="O351" s="85"/>
      <c r="P351" s="228">
        <f>O351*H351</f>
        <v>0</v>
      </c>
      <c r="Q351" s="228">
        <v>0.00022</v>
      </c>
      <c r="R351" s="228">
        <f>Q351*H351</f>
        <v>0.00044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238</v>
      </c>
      <c r="AT351" s="230" t="s">
        <v>137</v>
      </c>
      <c r="AU351" s="230" t="s">
        <v>142</v>
      </c>
      <c r="AY351" s="18" t="s">
        <v>134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142</v>
      </c>
      <c r="BK351" s="231">
        <f>ROUND(I351*H351,2)</f>
        <v>0</v>
      </c>
      <c r="BL351" s="18" t="s">
        <v>238</v>
      </c>
      <c r="BM351" s="230" t="s">
        <v>586</v>
      </c>
    </row>
    <row r="352" spans="1:47" s="2" customFormat="1" ht="12">
      <c r="A352" s="39"/>
      <c r="B352" s="40"/>
      <c r="C352" s="41"/>
      <c r="D352" s="232" t="s">
        <v>144</v>
      </c>
      <c r="E352" s="41"/>
      <c r="F352" s="233" t="s">
        <v>587</v>
      </c>
      <c r="G352" s="41"/>
      <c r="H352" s="41"/>
      <c r="I352" s="137"/>
      <c r="J352" s="41"/>
      <c r="K352" s="41"/>
      <c r="L352" s="45"/>
      <c r="M352" s="234"/>
      <c r="N352" s="235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144</v>
      </c>
      <c r="AU352" s="18" t="s">
        <v>142</v>
      </c>
    </row>
    <row r="353" spans="1:65" s="2" customFormat="1" ht="16.5" customHeight="1">
      <c r="A353" s="39"/>
      <c r="B353" s="40"/>
      <c r="C353" s="268" t="s">
        <v>588</v>
      </c>
      <c r="D353" s="268" t="s">
        <v>217</v>
      </c>
      <c r="E353" s="269" t="s">
        <v>589</v>
      </c>
      <c r="F353" s="270" t="s">
        <v>590</v>
      </c>
      <c r="G353" s="271" t="s">
        <v>213</v>
      </c>
      <c r="H353" s="272">
        <v>1</v>
      </c>
      <c r="I353" s="273"/>
      <c r="J353" s="274">
        <f>ROUND(I353*H353,2)</f>
        <v>0</v>
      </c>
      <c r="K353" s="270" t="s">
        <v>159</v>
      </c>
      <c r="L353" s="275"/>
      <c r="M353" s="276" t="s">
        <v>19</v>
      </c>
      <c r="N353" s="277" t="s">
        <v>45</v>
      </c>
      <c r="O353" s="85"/>
      <c r="P353" s="228">
        <f>O353*H353</f>
        <v>0</v>
      </c>
      <c r="Q353" s="228">
        <v>0.0241</v>
      </c>
      <c r="R353" s="228">
        <f>Q353*H353</f>
        <v>0.0241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336</v>
      </c>
      <c r="AT353" s="230" t="s">
        <v>217</v>
      </c>
      <c r="AU353" s="230" t="s">
        <v>142</v>
      </c>
      <c r="AY353" s="18" t="s">
        <v>134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142</v>
      </c>
      <c r="BK353" s="231">
        <f>ROUND(I353*H353,2)</f>
        <v>0</v>
      </c>
      <c r="BL353" s="18" t="s">
        <v>238</v>
      </c>
      <c r="BM353" s="230" t="s">
        <v>591</v>
      </c>
    </row>
    <row r="354" spans="1:47" s="2" customFormat="1" ht="12">
      <c r="A354" s="39"/>
      <c r="B354" s="40"/>
      <c r="C354" s="41"/>
      <c r="D354" s="232" t="s">
        <v>144</v>
      </c>
      <c r="E354" s="41"/>
      <c r="F354" s="233" t="s">
        <v>590</v>
      </c>
      <c r="G354" s="41"/>
      <c r="H354" s="41"/>
      <c r="I354" s="137"/>
      <c r="J354" s="41"/>
      <c r="K354" s="41"/>
      <c r="L354" s="45"/>
      <c r="M354" s="234"/>
      <c r="N354" s="235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144</v>
      </c>
      <c r="AU354" s="18" t="s">
        <v>142</v>
      </c>
    </row>
    <row r="355" spans="1:65" s="2" customFormat="1" ht="16.5" customHeight="1">
      <c r="A355" s="39"/>
      <c r="B355" s="40"/>
      <c r="C355" s="268" t="s">
        <v>592</v>
      </c>
      <c r="D355" s="268" t="s">
        <v>217</v>
      </c>
      <c r="E355" s="269" t="s">
        <v>593</v>
      </c>
      <c r="F355" s="270" t="s">
        <v>594</v>
      </c>
      <c r="G355" s="271" t="s">
        <v>213</v>
      </c>
      <c r="H355" s="272">
        <v>1</v>
      </c>
      <c r="I355" s="273"/>
      <c r="J355" s="274">
        <f>ROUND(I355*H355,2)</f>
        <v>0</v>
      </c>
      <c r="K355" s="270" t="s">
        <v>159</v>
      </c>
      <c r="L355" s="275"/>
      <c r="M355" s="276" t="s">
        <v>19</v>
      </c>
      <c r="N355" s="277" t="s">
        <v>45</v>
      </c>
      <c r="O355" s="85"/>
      <c r="P355" s="228">
        <f>O355*H355</f>
        <v>0</v>
      </c>
      <c r="Q355" s="228">
        <v>0.02347</v>
      </c>
      <c r="R355" s="228">
        <f>Q355*H355</f>
        <v>0.02347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336</v>
      </c>
      <c r="AT355" s="230" t="s">
        <v>217</v>
      </c>
      <c r="AU355" s="230" t="s">
        <v>142</v>
      </c>
      <c r="AY355" s="18" t="s">
        <v>134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142</v>
      </c>
      <c r="BK355" s="231">
        <f>ROUND(I355*H355,2)</f>
        <v>0</v>
      </c>
      <c r="BL355" s="18" t="s">
        <v>238</v>
      </c>
      <c r="BM355" s="230" t="s">
        <v>595</v>
      </c>
    </row>
    <row r="356" spans="1:47" s="2" customFormat="1" ht="12">
      <c r="A356" s="39"/>
      <c r="B356" s="40"/>
      <c r="C356" s="41"/>
      <c r="D356" s="232" t="s">
        <v>144</v>
      </c>
      <c r="E356" s="41"/>
      <c r="F356" s="233" t="s">
        <v>594</v>
      </c>
      <c r="G356" s="41"/>
      <c r="H356" s="41"/>
      <c r="I356" s="137"/>
      <c r="J356" s="41"/>
      <c r="K356" s="41"/>
      <c r="L356" s="45"/>
      <c r="M356" s="234"/>
      <c r="N356" s="235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144</v>
      </c>
      <c r="AU356" s="18" t="s">
        <v>142</v>
      </c>
    </row>
    <row r="357" spans="1:65" s="2" customFormat="1" ht="16.5" customHeight="1">
      <c r="A357" s="39"/>
      <c r="B357" s="40"/>
      <c r="C357" s="219" t="s">
        <v>596</v>
      </c>
      <c r="D357" s="219" t="s">
        <v>137</v>
      </c>
      <c r="E357" s="220" t="s">
        <v>597</v>
      </c>
      <c r="F357" s="221" t="s">
        <v>598</v>
      </c>
      <c r="G357" s="222" t="s">
        <v>367</v>
      </c>
      <c r="H357" s="278"/>
      <c r="I357" s="224"/>
      <c r="J357" s="225">
        <f>ROUND(I357*H357,2)</f>
        <v>0</v>
      </c>
      <c r="K357" s="221" t="s">
        <v>159</v>
      </c>
      <c r="L357" s="45"/>
      <c r="M357" s="226" t="s">
        <v>19</v>
      </c>
      <c r="N357" s="227" t="s">
        <v>45</v>
      </c>
      <c r="O357" s="85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238</v>
      </c>
      <c r="AT357" s="230" t="s">
        <v>137</v>
      </c>
      <c r="AU357" s="230" t="s">
        <v>142</v>
      </c>
      <c r="AY357" s="18" t="s">
        <v>134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142</v>
      </c>
      <c r="BK357" s="231">
        <f>ROUND(I357*H357,2)</f>
        <v>0</v>
      </c>
      <c r="BL357" s="18" t="s">
        <v>238</v>
      </c>
      <c r="BM357" s="230" t="s">
        <v>599</v>
      </c>
    </row>
    <row r="358" spans="1:47" s="2" customFormat="1" ht="12">
      <c r="A358" s="39"/>
      <c r="B358" s="40"/>
      <c r="C358" s="41"/>
      <c r="D358" s="232" t="s">
        <v>144</v>
      </c>
      <c r="E358" s="41"/>
      <c r="F358" s="233" t="s">
        <v>600</v>
      </c>
      <c r="G358" s="41"/>
      <c r="H358" s="41"/>
      <c r="I358" s="137"/>
      <c r="J358" s="41"/>
      <c r="K358" s="41"/>
      <c r="L358" s="45"/>
      <c r="M358" s="234"/>
      <c r="N358" s="235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144</v>
      </c>
      <c r="AU358" s="18" t="s">
        <v>142</v>
      </c>
    </row>
    <row r="359" spans="1:63" s="12" customFormat="1" ht="22.8" customHeight="1">
      <c r="A359" s="12"/>
      <c r="B359" s="203"/>
      <c r="C359" s="204"/>
      <c r="D359" s="205" t="s">
        <v>72</v>
      </c>
      <c r="E359" s="217" t="s">
        <v>601</v>
      </c>
      <c r="F359" s="217" t="s">
        <v>602</v>
      </c>
      <c r="G359" s="204"/>
      <c r="H359" s="204"/>
      <c r="I359" s="207"/>
      <c r="J359" s="218">
        <f>BK359</f>
        <v>0</v>
      </c>
      <c r="K359" s="204"/>
      <c r="L359" s="209"/>
      <c r="M359" s="210"/>
      <c r="N359" s="211"/>
      <c r="O359" s="211"/>
      <c r="P359" s="212">
        <f>SUM(P360:P391)</f>
        <v>0</v>
      </c>
      <c r="Q359" s="211"/>
      <c r="R359" s="212">
        <f>SUM(R360:R391)</f>
        <v>0.108575</v>
      </c>
      <c r="S359" s="211"/>
      <c r="T359" s="213">
        <f>SUM(T360:T391)</f>
        <v>0.5086058999999999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4" t="s">
        <v>142</v>
      </c>
      <c r="AT359" s="215" t="s">
        <v>72</v>
      </c>
      <c r="AU359" s="215" t="s">
        <v>81</v>
      </c>
      <c r="AY359" s="214" t="s">
        <v>134</v>
      </c>
      <c r="BK359" s="216">
        <f>SUM(BK360:BK391)</f>
        <v>0</v>
      </c>
    </row>
    <row r="360" spans="1:65" s="2" customFormat="1" ht="16.5" customHeight="1">
      <c r="A360" s="39"/>
      <c r="B360" s="40"/>
      <c r="C360" s="219" t="s">
        <v>603</v>
      </c>
      <c r="D360" s="219" t="s">
        <v>137</v>
      </c>
      <c r="E360" s="220" t="s">
        <v>604</v>
      </c>
      <c r="F360" s="221" t="s">
        <v>605</v>
      </c>
      <c r="G360" s="222" t="s">
        <v>140</v>
      </c>
      <c r="H360" s="223">
        <v>9.805</v>
      </c>
      <c r="I360" s="224"/>
      <c r="J360" s="225">
        <f>ROUND(I360*H360,2)</f>
        <v>0</v>
      </c>
      <c r="K360" s="221" t="s">
        <v>159</v>
      </c>
      <c r="L360" s="45"/>
      <c r="M360" s="226" t="s">
        <v>19</v>
      </c>
      <c r="N360" s="227" t="s">
        <v>45</v>
      </c>
      <c r="O360" s="85"/>
      <c r="P360" s="228">
        <f>O360*H360</f>
        <v>0</v>
      </c>
      <c r="Q360" s="228">
        <v>0</v>
      </c>
      <c r="R360" s="228">
        <f>Q360*H360</f>
        <v>0</v>
      </c>
      <c r="S360" s="228">
        <v>0.01638</v>
      </c>
      <c r="T360" s="229">
        <f>S360*H360</f>
        <v>0.1606059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238</v>
      </c>
      <c r="AT360" s="230" t="s">
        <v>137</v>
      </c>
      <c r="AU360" s="230" t="s">
        <v>142</v>
      </c>
      <c r="AY360" s="18" t="s">
        <v>134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142</v>
      </c>
      <c r="BK360" s="231">
        <f>ROUND(I360*H360,2)</f>
        <v>0</v>
      </c>
      <c r="BL360" s="18" t="s">
        <v>238</v>
      </c>
      <c r="BM360" s="230" t="s">
        <v>606</v>
      </c>
    </row>
    <row r="361" spans="1:47" s="2" customFormat="1" ht="12">
      <c r="A361" s="39"/>
      <c r="B361" s="40"/>
      <c r="C361" s="41"/>
      <c r="D361" s="232" t="s">
        <v>144</v>
      </c>
      <c r="E361" s="41"/>
      <c r="F361" s="233" t="s">
        <v>607</v>
      </c>
      <c r="G361" s="41"/>
      <c r="H361" s="41"/>
      <c r="I361" s="137"/>
      <c r="J361" s="41"/>
      <c r="K361" s="41"/>
      <c r="L361" s="45"/>
      <c r="M361" s="234"/>
      <c r="N361" s="235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144</v>
      </c>
      <c r="AU361" s="18" t="s">
        <v>142</v>
      </c>
    </row>
    <row r="362" spans="1:51" s="13" customFormat="1" ht="12">
      <c r="A362" s="13"/>
      <c r="B362" s="236"/>
      <c r="C362" s="237"/>
      <c r="D362" s="232" t="s">
        <v>145</v>
      </c>
      <c r="E362" s="238" t="s">
        <v>19</v>
      </c>
      <c r="F362" s="239" t="s">
        <v>608</v>
      </c>
      <c r="G362" s="237"/>
      <c r="H362" s="240">
        <v>9.805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145</v>
      </c>
      <c r="AU362" s="246" t="s">
        <v>142</v>
      </c>
      <c r="AV362" s="13" t="s">
        <v>142</v>
      </c>
      <c r="AW362" s="13" t="s">
        <v>34</v>
      </c>
      <c r="AX362" s="13" t="s">
        <v>81</v>
      </c>
      <c r="AY362" s="246" t="s">
        <v>134</v>
      </c>
    </row>
    <row r="363" spans="1:65" s="2" customFormat="1" ht="16.5" customHeight="1">
      <c r="A363" s="39"/>
      <c r="B363" s="40"/>
      <c r="C363" s="219" t="s">
        <v>609</v>
      </c>
      <c r="D363" s="219" t="s">
        <v>137</v>
      </c>
      <c r="E363" s="220" t="s">
        <v>610</v>
      </c>
      <c r="F363" s="221" t="s">
        <v>611</v>
      </c>
      <c r="G363" s="222" t="s">
        <v>213</v>
      </c>
      <c r="H363" s="223">
        <v>5</v>
      </c>
      <c r="I363" s="224"/>
      <c r="J363" s="225">
        <f>ROUND(I363*H363,2)</f>
        <v>0</v>
      </c>
      <c r="K363" s="221" t="s">
        <v>159</v>
      </c>
      <c r="L363" s="45"/>
      <c r="M363" s="226" t="s">
        <v>19</v>
      </c>
      <c r="N363" s="227" t="s">
        <v>45</v>
      </c>
      <c r="O363" s="85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238</v>
      </c>
      <c r="AT363" s="230" t="s">
        <v>137</v>
      </c>
      <c r="AU363" s="230" t="s">
        <v>142</v>
      </c>
      <c r="AY363" s="18" t="s">
        <v>134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142</v>
      </c>
      <c r="BK363" s="231">
        <f>ROUND(I363*H363,2)</f>
        <v>0</v>
      </c>
      <c r="BL363" s="18" t="s">
        <v>238</v>
      </c>
      <c r="BM363" s="230" t="s">
        <v>612</v>
      </c>
    </row>
    <row r="364" spans="1:47" s="2" customFormat="1" ht="12">
      <c r="A364" s="39"/>
      <c r="B364" s="40"/>
      <c r="C364" s="41"/>
      <c r="D364" s="232" t="s">
        <v>144</v>
      </c>
      <c r="E364" s="41"/>
      <c r="F364" s="233" t="s">
        <v>613</v>
      </c>
      <c r="G364" s="41"/>
      <c r="H364" s="41"/>
      <c r="I364" s="137"/>
      <c r="J364" s="41"/>
      <c r="K364" s="41"/>
      <c r="L364" s="45"/>
      <c r="M364" s="234"/>
      <c r="N364" s="23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144</v>
      </c>
      <c r="AU364" s="18" t="s">
        <v>142</v>
      </c>
    </row>
    <row r="365" spans="1:51" s="13" customFormat="1" ht="12">
      <c r="A365" s="13"/>
      <c r="B365" s="236"/>
      <c r="C365" s="237"/>
      <c r="D365" s="232" t="s">
        <v>145</v>
      </c>
      <c r="E365" s="238" t="s">
        <v>19</v>
      </c>
      <c r="F365" s="239" t="s">
        <v>614</v>
      </c>
      <c r="G365" s="237"/>
      <c r="H365" s="240">
        <v>5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145</v>
      </c>
      <c r="AU365" s="246" t="s">
        <v>142</v>
      </c>
      <c r="AV365" s="13" t="s">
        <v>142</v>
      </c>
      <c r="AW365" s="13" t="s">
        <v>34</v>
      </c>
      <c r="AX365" s="13" t="s">
        <v>81</v>
      </c>
      <c r="AY365" s="246" t="s">
        <v>134</v>
      </c>
    </row>
    <row r="366" spans="1:65" s="2" customFormat="1" ht="24" customHeight="1">
      <c r="A366" s="39"/>
      <c r="B366" s="40"/>
      <c r="C366" s="268" t="s">
        <v>615</v>
      </c>
      <c r="D366" s="268" t="s">
        <v>217</v>
      </c>
      <c r="E366" s="269" t="s">
        <v>616</v>
      </c>
      <c r="F366" s="270" t="s">
        <v>617</v>
      </c>
      <c r="G366" s="271" t="s">
        <v>213</v>
      </c>
      <c r="H366" s="272">
        <v>1</v>
      </c>
      <c r="I366" s="273"/>
      <c r="J366" s="274">
        <f>ROUND(I366*H366,2)</f>
        <v>0</v>
      </c>
      <c r="K366" s="270" t="s">
        <v>19</v>
      </c>
      <c r="L366" s="275"/>
      <c r="M366" s="276" t="s">
        <v>19</v>
      </c>
      <c r="N366" s="277" t="s">
        <v>45</v>
      </c>
      <c r="O366" s="85"/>
      <c r="P366" s="228">
        <f>O366*H366</f>
        <v>0</v>
      </c>
      <c r="Q366" s="228">
        <v>0.018</v>
      </c>
      <c r="R366" s="228">
        <f>Q366*H366</f>
        <v>0.018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336</v>
      </c>
      <c r="AT366" s="230" t="s">
        <v>217</v>
      </c>
      <c r="AU366" s="230" t="s">
        <v>142</v>
      </c>
      <c r="AY366" s="18" t="s">
        <v>134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142</v>
      </c>
      <c r="BK366" s="231">
        <f>ROUND(I366*H366,2)</f>
        <v>0</v>
      </c>
      <c r="BL366" s="18" t="s">
        <v>238</v>
      </c>
      <c r="BM366" s="230" t="s">
        <v>618</v>
      </c>
    </row>
    <row r="367" spans="1:65" s="2" customFormat="1" ht="16.5" customHeight="1">
      <c r="A367" s="39"/>
      <c r="B367" s="40"/>
      <c r="C367" s="268" t="s">
        <v>619</v>
      </c>
      <c r="D367" s="268" t="s">
        <v>217</v>
      </c>
      <c r="E367" s="269" t="s">
        <v>620</v>
      </c>
      <c r="F367" s="270" t="s">
        <v>621</v>
      </c>
      <c r="G367" s="271" t="s">
        <v>213</v>
      </c>
      <c r="H367" s="272">
        <v>3</v>
      </c>
      <c r="I367" s="273"/>
      <c r="J367" s="274">
        <f>ROUND(I367*H367,2)</f>
        <v>0</v>
      </c>
      <c r="K367" s="270" t="s">
        <v>19</v>
      </c>
      <c r="L367" s="275"/>
      <c r="M367" s="276" t="s">
        <v>19</v>
      </c>
      <c r="N367" s="277" t="s">
        <v>45</v>
      </c>
      <c r="O367" s="85"/>
      <c r="P367" s="228">
        <f>O367*H367</f>
        <v>0</v>
      </c>
      <c r="Q367" s="228">
        <v>0.018</v>
      </c>
      <c r="R367" s="228">
        <f>Q367*H367</f>
        <v>0.05399999999999999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336</v>
      </c>
      <c r="AT367" s="230" t="s">
        <v>217</v>
      </c>
      <c r="AU367" s="230" t="s">
        <v>142</v>
      </c>
      <c r="AY367" s="18" t="s">
        <v>134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142</v>
      </c>
      <c r="BK367" s="231">
        <f>ROUND(I367*H367,2)</f>
        <v>0</v>
      </c>
      <c r="BL367" s="18" t="s">
        <v>238</v>
      </c>
      <c r="BM367" s="230" t="s">
        <v>622</v>
      </c>
    </row>
    <row r="368" spans="1:47" s="2" customFormat="1" ht="12">
      <c r="A368" s="39"/>
      <c r="B368" s="40"/>
      <c r="C368" s="41"/>
      <c r="D368" s="232" t="s">
        <v>144</v>
      </c>
      <c r="E368" s="41"/>
      <c r="F368" s="233" t="s">
        <v>621</v>
      </c>
      <c r="G368" s="41"/>
      <c r="H368" s="41"/>
      <c r="I368" s="137"/>
      <c r="J368" s="41"/>
      <c r="K368" s="41"/>
      <c r="L368" s="45"/>
      <c r="M368" s="234"/>
      <c r="N368" s="235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144</v>
      </c>
      <c r="AU368" s="18" t="s">
        <v>142</v>
      </c>
    </row>
    <row r="369" spans="1:65" s="2" customFormat="1" ht="24" customHeight="1">
      <c r="A369" s="39"/>
      <c r="B369" s="40"/>
      <c r="C369" s="268" t="s">
        <v>623</v>
      </c>
      <c r="D369" s="268" t="s">
        <v>217</v>
      </c>
      <c r="E369" s="269" t="s">
        <v>624</v>
      </c>
      <c r="F369" s="270" t="s">
        <v>625</v>
      </c>
      <c r="G369" s="271" t="s">
        <v>213</v>
      </c>
      <c r="H369" s="272">
        <v>1</v>
      </c>
      <c r="I369" s="273"/>
      <c r="J369" s="274">
        <f>ROUND(I369*H369,2)</f>
        <v>0</v>
      </c>
      <c r="K369" s="270" t="s">
        <v>19</v>
      </c>
      <c r="L369" s="275"/>
      <c r="M369" s="276" t="s">
        <v>19</v>
      </c>
      <c r="N369" s="277" t="s">
        <v>45</v>
      </c>
      <c r="O369" s="85"/>
      <c r="P369" s="228">
        <f>O369*H369</f>
        <v>0</v>
      </c>
      <c r="Q369" s="228">
        <v>0.018</v>
      </c>
      <c r="R369" s="228">
        <f>Q369*H369</f>
        <v>0.018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336</v>
      </c>
      <c r="AT369" s="230" t="s">
        <v>217</v>
      </c>
      <c r="AU369" s="230" t="s">
        <v>142</v>
      </c>
      <c r="AY369" s="18" t="s">
        <v>134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142</v>
      </c>
      <c r="BK369" s="231">
        <f>ROUND(I369*H369,2)</f>
        <v>0</v>
      </c>
      <c r="BL369" s="18" t="s">
        <v>238</v>
      </c>
      <c r="BM369" s="230" t="s">
        <v>626</v>
      </c>
    </row>
    <row r="370" spans="1:65" s="2" customFormat="1" ht="16.5" customHeight="1">
      <c r="A370" s="39"/>
      <c r="B370" s="40"/>
      <c r="C370" s="219" t="s">
        <v>627</v>
      </c>
      <c r="D370" s="219" t="s">
        <v>137</v>
      </c>
      <c r="E370" s="220" t="s">
        <v>628</v>
      </c>
      <c r="F370" s="221" t="s">
        <v>629</v>
      </c>
      <c r="G370" s="222" t="s">
        <v>213</v>
      </c>
      <c r="H370" s="223">
        <v>5</v>
      </c>
      <c r="I370" s="224"/>
      <c r="J370" s="225">
        <f>ROUND(I370*H370,2)</f>
        <v>0</v>
      </c>
      <c r="K370" s="221" t="s">
        <v>159</v>
      </c>
      <c r="L370" s="45"/>
      <c r="M370" s="226" t="s">
        <v>19</v>
      </c>
      <c r="N370" s="227" t="s">
        <v>45</v>
      </c>
      <c r="O370" s="85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238</v>
      </c>
      <c r="AT370" s="230" t="s">
        <v>137</v>
      </c>
      <c r="AU370" s="230" t="s">
        <v>142</v>
      </c>
      <c r="AY370" s="18" t="s">
        <v>134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142</v>
      </c>
      <c r="BK370" s="231">
        <f>ROUND(I370*H370,2)</f>
        <v>0</v>
      </c>
      <c r="BL370" s="18" t="s">
        <v>238</v>
      </c>
      <c r="BM370" s="230" t="s">
        <v>630</v>
      </c>
    </row>
    <row r="371" spans="1:47" s="2" customFormat="1" ht="12">
      <c r="A371" s="39"/>
      <c r="B371" s="40"/>
      <c r="C371" s="41"/>
      <c r="D371" s="232" t="s">
        <v>144</v>
      </c>
      <c r="E371" s="41"/>
      <c r="F371" s="233" t="s">
        <v>631</v>
      </c>
      <c r="G371" s="41"/>
      <c r="H371" s="41"/>
      <c r="I371" s="137"/>
      <c r="J371" s="41"/>
      <c r="K371" s="41"/>
      <c r="L371" s="45"/>
      <c r="M371" s="234"/>
      <c r="N371" s="235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144</v>
      </c>
      <c r="AU371" s="18" t="s">
        <v>142</v>
      </c>
    </row>
    <row r="372" spans="1:65" s="2" customFormat="1" ht="16.5" customHeight="1">
      <c r="A372" s="39"/>
      <c r="B372" s="40"/>
      <c r="C372" s="268" t="s">
        <v>632</v>
      </c>
      <c r="D372" s="268" t="s">
        <v>217</v>
      </c>
      <c r="E372" s="269" t="s">
        <v>633</v>
      </c>
      <c r="F372" s="270" t="s">
        <v>634</v>
      </c>
      <c r="G372" s="271" t="s">
        <v>213</v>
      </c>
      <c r="H372" s="272">
        <v>1</v>
      </c>
      <c r="I372" s="273"/>
      <c r="J372" s="274">
        <f>ROUND(I372*H372,2)</f>
        <v>0</v>
      </c>
      <c r="K372" s="270" t="s">
        <v>19</v>
      </c>
      <c r="L372" s="275"/>
      <c r="M372" s="276" t="s">
        <v>19</v>
      </c>
      <c r="N372" s="277" t="s">
        <v>45</v>
      </c>
      <c r="O372" s="85"/>
      <c r="P372" s="228">
        <f>O372*H372</f>
        <v>0</v>
      </c>
      <c r="Q372" s="228">
        <v>0.0012</v>
      </c>
      <c r="R372" s="228">
        <f>Q372*H372</f>
        <v>0.0012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336</v>
      </c>
      <c r="AT372" s="230" t="s">
        <v>217</v>
      </c>
      <c r="AU372" s="230" t="s">
        <v>142</v>
      </c>
      <c r="AY372" s="18" t="s">
        <v>134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142</v>
      </c>
      <c r="BK372" s="231">
        <f>ROUND(I372*H372,2)</f>
        <v>0</v>
      </c>
      <c r="BL372" s="18" t="s">
        <v>238</v>
      </c>
      <c r="BM372" s="230" t="s">
        <v>635</v>
      </c>
    </row>
    <row r="373" spans="1:47" s="2" customFormat="1" ht="12">
      <c r="A373" s="39"/>
      <c r="B373" s="40"/>
      <c r="C373" s="41"/>
      <c r="D373" s="232" t="s">
        <v>144</v>
      </c>
      <c r="E373" s="41"/>
      <c r="F373" s="233" t="s">
        <v>634</v>
      </c>
      <c r="G373" s="41"/>
      <c r="H373" s="41"/>
      <c r="I373" s="137"/>
      <c r="J373" s="41"/>
      <c r="K373" s="41"/>
      <c r="L373" s="45"/>
      <c r="M373" s="234"/>
      <c r="N373" s="235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144</v>
      </c>
      <c r="AU373" s="18" t="s">
        <v>142</v>
      </c>
    </row>
    <row r="374" spans="1:65" s="2" customFormat="1" ht="16.5" customHeight="1">
      <c r="A374" s="39"/>
      <c r="B374" s="40"/>
      <c r="C374" s="268" t="s">
        <v>636</v>
      </c>
      <c r="D374" s="268" t="s">
        <v>217</v>
      </c>
      <c r="E374" s="269" t="s">
        <v>637</v>
      </c>
      <c r="F374" s="270" t="s">
        <v>638</v>
      </c>
      <c r="G374" s="271" t="s">
        <v>213</v>
      </c>
      <c r="H374" s="272">
        <v>4</v>
      </c>
      <c r="I374" s="273"/>
      <c r="J374" s="274">
        <f>ROUND(I374*H374,2)</f>
        <v>0</v>
      </c>
      <c r="K374" s="270" t="s">
        <v>19</v>
      </c>
      <c r="L374" s="275"/>
      <c r="M374" s="276" t="s">
        <v>19</v>
      </c>
      <c r="N374" s="277" t="s">
        <v>45</v>
      </c>
      <c r="O374" s="85"/>
      <c r="P374" s="228">
        <f>O374*H374</f>
        <v>0</v>
      </c>
      <c r="Q374" s="228">
        <v>0.0012</v>
      </c>
      <c r="R374" s="228">
        <f>Q374*H374</f>
        <v>0.0048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336</v>
      </c>
      <c r="AT374" s="230" t="s">
        <v>217</v>
      </c>
      <c r="AU374" s="230" t="s">
        <v>142</v>
      </c>
      <c r="AY374" s="18" t="s">
        <v>134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142</v>
      </c>
      <c r="BK374" s="231">
        <f>ROUND(I374*H374,2)</f>
        <v>0</v>
      </c>
      <c r="BL374" s="18" t="s">
        <v>238</v>
      </c>
      <c r="BM374" s="230" t="s">
        <v>639</v>
      </c>
    </row>
    <row r="375" spans="1:65" s="2" customFormat="1" ht="16.5" customHeight="1">
      <c r="A375" s="39"/>
      <c r="B375" s="40"/>
      <c r="C375" s="219" t="s">
        <v>640</v>
      </c>
      <c r="D375" s="219" t="s">
        <v>137</v>
      </c>
      <c r="E375" s="220" t="s">
        <v>641</v>
      </c>
      <c r="F375" s="221" t="s">
        <v>642</v>
      </c>
      <c r="G375" s="222" t="s">
        <v>213</v>
      </c>
      <c r="H375" s="223">
        <v>2</v>
      </c>
      <c r="I375" s="224"/>
      <c r="J375" s="225">
        <f>ROUND(I375*H375,2)</f>
        <v>0</v>
      </c>
      <c r="K375" s="221" t="s">
        <v>159</v>
      </c>
      <c r="L375" s="45"/>
      <c r="M375" s="226" t="s">
        <v>19</v>
      </c>
      <c r="N375" s="227" t="s">
        <v>45</v>
      </c>
      <c r="O375" s="85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238</v>
      </c>
      <c r="AT375" s="230" t="s">
        <v>137</v>
      </c>
      <c r="AU375" s="230" t="s">
        <v>142</v>
      </c>
      <c r="AY375" s="18" t="s">
        <v>134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142</v>
      </c>
      <c r="BK375" s="231">
        <f>ROUND(I375*H375,2)</f>
        <v>0</v>
      </c>
      <c r="BL375" s="18" t="s">
        <v>238</v>
      </c>
      <c r="BM375" s="230" t="s">
        <v>643</v>
      </c>
    </row>
    <row r="376" spans="1:47" s="2" customFormat="1" ht="12">
      <c r="A376" s="39"/>
      <c r="B376" s="40"/>
      <c r="C376" s="41"/>
      <c r="D376" s="232" t="s">
        <v>144</v>
      </c>
      <c r="E376" s="41"/>
      <c r="F376" s="233" t="s">
        <v>644</v>
      </c>
      <c r="G376" s="41"/>
      <c r="H376" s="41"/>
      <c r="I376" s="137"/>
      <c r="J376" s="41"/>
      <c r="K376" s="41"/>
      <c r="L376" s="45"/>
      <c r="M376" s="234"/>
      <c r="N376" s="235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144</v>
      </c>
      <c r="AU376" s="18" t="s">
        <v>142</v>
      </c>
    </row>
    <row r="377" spans="1:65" s="2" customFormat="1" ht="16.5" customHeight="1">
      <c r="A377" s="39"/>
      <c r="B377" s="40"/>
      <c r="C377" s="268" t="s">
        <v>645</v>
      </c>
      <c r="D377" s="268" t="s">
        <v>217</v>
      </c>
      <c r="E377" s="269" t="s">
        <v>646</v>
      </c>
      <c r="F377" s="270" t="s">
        <v>647</v>
      </c>
      <c r="G377" s="271" t="s">
        <v>202</v>
      </c>
      <c r="H377" s="272">
        <v>0.95</v>
      </c>
      <c r="I377" s="273"/>
      <c r="J377" s="274">
        <f>ROUND(I377*H377,2)</f>
        <v>0</v>
      </c>
      <c r="K377" s="270" t="s">
        <v>19</v>
      </c>
      <c r="L377" s="275"/>
      <c r="M377" s="276" t="s">
        <v>19</v>
      </c>
      <c r="N377" s="277" t="s">
        <v>45</v>
      </c>
      <c r="O377" s="85"/>
      <c r="P377" s="228">
        <f>O377*H377</f>
        <v>0</v>
      </c>
      <c r="Q377" s="228">
        <v>0.0024</v>
      </c>
      <c r="R377" s="228">
        <f>Q377*H377</f>
        <v>0.00228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336</v>
      </c>
      <c r="AT377" s="230" t="s">
        <v>217</v>
      </c>
      <c r="AU377" s="230" t="s">
        <v>142</v>
      </c>
      <c r="AY377" s="18" t="s">
        <v>134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142</v>
      </c>
      <c r="BK377" s="231">
        <f>ROUND(I377*H377,2)</f>
        <v>0</v>
      </c>
      <c r="BL377" s="18" t="s">
        <v>238</v>
      </c>
      <c r="BM377" s="230" t="s">
        <v>648</v>
      </c>
    </row>
    <row r="378" spans="1:65" s="2" customFormat="1" ht="16.5" customHeight="1">
      <c r="A378" s="39"/>
      <c r="B378" s="40"/>
      <c r="C378" s="268" t="s">
        <v>649</v>
      </c>
      <c r="D378" s="268" t="s">
        <v>217</v>
      </c>
      <c r="E378" s="269" t="s">
        <v>650</v>
      </c>
      <c r="F378" s="270" t="s">
        <v>651</v>
      </c>
      <c r="G378" s="271" t="s">
        <v>202</v>
      </c>
      <c r="H378" s="272">
        <v>0.95</v>
      </c>
      <c r="I378" s="273"/>
      <c r="J378" s="274">
        <f>ROUND(I378*H378,2)</f>
        <v>0</v>
      </c>
      <c r="K378" s="270" t="s">
        <v>19</v>
      </c>
      <c r="L378" s="275"/>
      <c r="M378" s="276" t="s">
        <v>19</v>
      </c>
      <c r="N378" s="277" t="s">
        <v>45</v>
      </c>
      <c r="O378" s="85"/>
      <c r="P378" s="228">
        <f>O378*H378</f>
        <v>0</v>
      </c>
      <c r="Q378" s="228">
        <v>0.0015</v>
      </c>
      <c r="R378" s="228">
        <f>Q378*H378</f>
        <v>0.001425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336</v>
      </c>
      <c r="AT378" s="230" t="s">
        <v>217</v>
      </c>
      <c r="AU378" s="230" t="s">
        <v>142</v>
      </c>
      <c r="AY378" s="18" t="s">
        <v>134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142</v>
      </c>
      <c r="BK378" s="231">
        <f>ROUND(I378*H378,2)</f>
        <v>0</v>
      </c>
      <c r="BL378" s="18" t="s">
        <v>238</v>
      </c>
      <c r="BM378" s="230" t="s">
        <v>652</v>
      </c>
    </row>
    <row r="379" spans="1:65" s="2" customFormat="1" ht="16.5" customHeight="1">
      <c r="A379" s="39"/>
      <c r="B379" s="40"/>
      <c r="C379" s="268" t="s">
        <v>653</v>
      </c>
      <c r="D379" s="268" t="s">
        <v>217</v>
      </c>
      <c r="E379" s="269" t="s">
        <v>654</v>
      </c>
      <c r="F379" s="270" t="s">
        <v>655</v>
      </c>
      <c r="G379" s="271" t="s">
        <v>202</v>
      </c>
      <c r="H379" s="272">
        <v>0.9</v>
      </c>
      <c r="I379" s="273"/>
      <c r="J379" s="274">
        <f>ROUND(I379*H379,2)</f>
        <v>0</v>
      </c>
      <c r="K379" s="270" t="s">
        <v>19</v>
      </c>
      <c r="L379" s="275"/>
      <c r="M379" s="276" t="s">
        <v>19</v>
      </c>
      <c r="N379" s="277" t="s">
        <v>45</v>
      </c>
      <c r="O379" s="85"/>
      <c r="P379" s="228">
        <f>O379*H379</f>
        <v>0</v>
      </c>
      <c r="Q379" s="228">
        <v>0.0018</v>
      </c>
      <c r="R379" s="228">
        <f>Q379*H379</f>
        <v>0.00162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336</v>
      </c>
      <c r="AT379" s="230" t="s">
        <v>217</v>
      </c>
      <c r="AU379" s="230" t="s">
        <v>142</v>
      </c>
      <c r="AY379" s="18" t="s">
        <v>134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142</v>
      </c>
      <c r="BK379" s="231">
        <f>ROUND(I379*H379,2)</f>
        <v>0</v>
      </c>
      <c r="BL379" s="18" t="s">
        <v>238</v>
      </c>
      <c r="BM379" s="230" t="s">
        <v>656</v>
      </c>
    </row>
    <row r="380" spans="1:65" s="2" customFormat="1" ht="16.5" customHeight="1">
      <c r="A380" s="39"/>
      <c r="B380" s="40"/>
      <c r="C380" s="268" t="s">
        <v>657</v>
      </c>
      <c r="D380" s="268" t="s">
        <v>217</v>
      </c>
      <c r="E380" s="269" t="s">
        <v>658</v>
      </c>
      <c r="F380" s="270" t="s">
        <v>659</v>
      </c>
      <c r="G380" s="271" t="s">
        <v>660</v>
      </c>
      <c r="H380" s="272">
        <v>3</v>
      </c>
      <c r="I380" s="273"/>
      <c r="J380" s="274">
        <f>ROUND(I380*H380,2)</f>
        <v>0</v>
      </c>
      <c r="K380" s="270" t="s">
        <v>159</v>
      </c>
      <c r="L380" s="275"/>
      <c r="M380" s="276" t="s">
        <v>19</v>
      </c>
      <c r="N380" s="277" t="s">
        <v>45</v>
      </c>
      <c r="O380" s="85"/>
      <c r="P380" s="228">
        <f>O380*H380</f>
        <v>0</v>
      </c>
      <c r="Q380" s="228">
        <v>0.0002</v>
      </c>
      <c r="R380" s="228">
        <f>Q380*H380</f>
        <v>0.0006000000000000001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336</v>
      </c>
      <c r="AT380" s="230" t="s">
        <v>217</v>
      </c>
      <c r="AU380" s="230" t="s">
        <v>142</v>
      </c>
      <c r="AY380" s="18" t="s">
        <v>134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142</v>
      </c>
      <c r="BK380" s="231">
        <f>ROUND(I380*H380,2)</f>
        <v>0</v>
      </c>
      <c r="BL380" s="18" t="s">
        <v>238</v>
      </c>
      <c r="BM380" s="230" t="s">
        <v>661</v>
      </c>
    </row>
    <row r="381" spans="1:47" s="2" customFormat="1" ht="12">
      <c r="A381" s="39"/>
      <c r="B381" s="40"/>
      <c r="C381" s="41"/>
      <c r="D381" s="232" t="s">
        <v>144</v>
      </c>
      <c r="E381" s="41"/>
      <c r="F381" s="233" t="s">
        <v>659</v>
      </c>
      <c r="G381" s="41"/>
      <c r="H381" s="41"/>
      <c r="I381" s="137"/>
      <c r="J381" s="41"/>
      <c r="K381" s="41"/>
      <c r="L381" s="45"/>
      <c r="M381" s="234"/>
      <c r="N381" s="235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144</v>
      </c>
      <c r="AU381" s="18" t="s">
        <v>142</v>
      </c>
    </row>
    <row r="382" spans="1:65" s="2" customFormat="1" ht="16.5" customHeight="1">
      <c r="A382" s="39"/>
      <c r="B382" s="40"/>
      <c r="C382" s="219" t="s">
        <v>662</v>
      </c>
      <c r="D382" s="219" t="s">
        <v>137</v>
      </c>
      <c r="E382" s="220" t="s">
        <v>663</v>
      </c>
      <c r="F382" s="221" t="s">
        <v>664</v>
      </c>
      <c r="G382" s="222" t="s">
        <v>213</v>
      </c>
      <c r="H382" s="223">
        <v>1</v>
      </c>
      <c r="I382" s="224"/>
      <c r="J382" s="225">
        <f>ROUND(I382*H382,2)</f>
        <v>0</v>
      </c>
      <c r="K382" s="221" t="s">
        <v>159</v>
      </c>
      <c r="L382" s="45"/>
      <c r="M382" s="226" t="s">
        <v>19</v>
      </c>
      <c r="N382" s="227" t="s">
        <v>45</v>
      </c>
      <c r="O382" s="85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238</v>
      </c>
      <c r="AT382" s="230" t="s">
        <v>137</v>
      </c>
      <c r="AU382" s="230" t="s">
        <v>142</v>
      </c>
      <c r="AY382" s="18" t="s">
        <v>134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142</v>
      </c>
      <c r="BK382" s="231">
        <f>ROUND(I382*H382,2)</f>
        <v>0</v>
      </c>
      <c r="BL382" s="18" t="s">
        <v>238</v>
      </c>
      <c r="BM382" s="230" t="s">
        <v>665</v>
      </c>
    </row>
    <row r="383" spans="1:47" s="2" customFormat="1" ht="12">
      <c r="A383" s="39"/>
      <c r="B383" s="40"/>
      <c r="C383" s="41"/>
      <c r="D383" s="232" t="s">
        <v>144</v>
      </c>
      <c r="E383" s="41"/>
      <c r="F383" s="233" t="s">
        <v>666</v>
      </c>
      <c r="G383" s="41"/>
      <c r="H383" s="41"/>
      <c r="I383" s="137"/>
      <c r="J383" s="41"/>
      <c r="K383" s="41"/>
      <c r="L383" s="45"/>
      <c r="M383" s="234"/>
      <c r="N383" s="235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144</v>
      </c>
      <c r="AU383" s="18" t="s">
        <v>142</v>
      </c>
    </row>
    <row r="384" spans="1:65" s="2" customFormat="1" ht="16.5" customHeight="1">
      <c r="A384" s="39"/>
      <c r="B384" s="40"/>
      <c r="C384" s="268" t="s">
        <v>667</v>
      </c>
      <c r="D384" s="268" t="s">
        <v>217</v>
      </c>
      <c r="E384" s="269" t="s">
        <v>668</v>
      </c>
      <c r="F384" s="270" t="s">
        <v>669</v>
      </c>
      <c r="G384" s="271" t="s">
        <v>202</v>
      </c>
      <c r="H384" s="272">
        <v>0.95</v>
      </c>
      <c r="I384" s="273"/>
      <c r="J384" s="274">
        <f>ROUND(I384*H384,2)</f>
        <v>0</v>
      </c>
      <c r="K384" s="270" t="s">
        <v>159</v>
      </c>
      <c r="L384" s="275"/>
      <c r="M384" s="276" t="s">
        <v>19</v>
      </c>
      <c r="N384" s="277" t="s">
        <v>45</v>
      </c>
      <c r="O384" s="85"/>
      <c r="P384" s="228">
        <f>O384*H384</f>
        <v>0</v>
      </c>
      <c r="Q384" s="228">
        <v>0.007</v>
      </c>
      <c r="R384" s="228">
        <f>Q384*H384</f>
        <v>0.00665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336</v>
      </c>
      <c r="AT384" s="230" t="s">
        <v>217</v>
      </c>
      <c r="AU384" s="230" t="s">
        <v>142</v>
      </c>
      <c r="AY384" s="18" t="s">
        <v>134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142</v>
      </c>
      <c r="BK384" s="231">
        <f>ROUND(I384*H384,2)</f>
        <v>0</v>
      </c>
      <c r="BL384" s="18" t="s">
        <v>238</v>
      </c>
      <c r="BM384" s="230" t="s">
        <v>670</v>
      </c>
    </row>
    <row r="385" spans="1:47" s="2" customFormat="1" ht="12">
      <c r="A385" s="39"/>
      <c r="B385" s="40"/>
      <c r="C385" s="41"/>
      <c r="D385" s="232" t="s">
        <v>144</v>
      </c>
      <c r="E385" s="41"/>
      <c r="F385" s="233" t="s">
        <v>671</v>
      </c>
      <c r="G385" s="41"/>
      <c r="H385" s="41"/>
      <c r="I385" s="137"/>
      <c r="J385" s="41"/>
      <c r="K385" s="41"/>
      <c r="L385" s="45"/>
      <c r="M385" s="234"/>
      <c r="N385" s="235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144</v>
      </c>
      <c r="AU385" s="18" t="s">
        <v>142</v>
      </c>
    </row>
    <row r="386" spans="1:65" s="2" customFormat="1" ht="16.5" customHeight="1">
      <c r="A386" s="39"/>
      <c r="B386" s="40"/>
      <c r="C386" s="219" t="s">
        <v>672</v>
      </c>
      <c r="D386" s="219" t="s">
        <v>137</v>
      </c>
      <c r="E386" s="220" t="s">
        <v>673</v>
      </c>
      <c r="F386" s="221" t="s">
        <v>674</v>
      </c>
      <c r="G386" s="222" t="s">
        <v>315</v>
      </c>
      <c r="H386" s="223">
        <v>1</v>
      </c>
      <c r="I386" s="224"/>
      <c r="J386" s="225">
        <f>ROUND(I386*H386,2)</f>
        <v>0</v>
      </c>
      <c r="K386" s="221" t="s">
        <v>19</v>
      </c>
      <c r="L386" s="45"/>
      <c r="M386" s="226" t="s">
        <v>19</v>
      </c>
      <c r="N386" s="227" t="s">
        <v>45</v>
      </c>
      <c r="O386" s="85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238</v>
      </c>
      <c r="AT386" s="230" t="s">
        <v>137</v>
      </c>
      <c r="AU386" s="230" t="s">
        <v>142</v>
      </c>
      <c r="AY386" s="18" t="s">
        <v>134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142</v>
      </c>
      <c r="BK386" s="231">
        <f>ROUND(I386*H386,2)</f>
        <v>0</v>
      </c>
      <c r="BL386" s="18" t="s">
        <v>238</v>
      </c>
      <c r="BM386" s="230" t="s">
        <v>675</v>
      </c>
    </row>
    <row r="387" spans="1:65" s="2" customFormat="1" ht="16.5" customHeight="1">
      <c r="A387" s="39"/>
      <c r="B387" s="40"/>
      <c r="C387" s="219" t="s">
        <v>676</v>
      </c>
      <c r="D387" s="219" t="s">
        <v>137</v>
      </c>
      <c r="E387" s="220" t="s">
        <v>677</v>
      </c>
      <c r="F387" s="221" t="s">
        <v>678</v>
      </c>
      <c r="G387" s="222" t="s">
        <v>213</v>
      </c>
      <c r="H387" s="223">
        <v>2</v>
      </c>
      <c r="I387" s="224"/>
      <c r="J387" s="225">
        <f>ROUND(I387*H387,2)</f>
        <v>0</v>
      </c>
      <c r="K387" s="221" t="s">
        <v>159</v>
      </c>
      <c r="L387" s="45"/>
      <c r="M387" s="226" t="s">
        <v>19</v>
      </c>
      <c r="N387" s="227" t="s">
        <v>45</v>
      </c>
      <c r="O387" s="85"/>
      <c r="P387" s="228">
        <f>O387*H387</f>
        <v>0</v>
      </c>
      <c r="Q387" s="228">
        <v>0</v>
      </c>
      <c r="R387" s="228">
        <f>Q387*H387</f>
        <v>0</v>
      </c>
      <c r="S387" s="228">
        <v>0.174</v>
      </c>
      <c r="T387" s="229">
        <f>S387*H387</f>
        <v>0.348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238</v>
      </c>
      <c r="AT387" s="230" t="s">
        <v>137</v>
      </c>
      <c r="AU387" s="230" t="s">
        <v>142</v>
      </c>
      <c r="AY387" s="18" t="s">
        <v>134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142</v>
      </c>
      <c r="BK387" s="231">
        <f>ROUND(I387*H387,2)</f>
        <v>0</v>
      </c>
      <c r="BL387" s="18" t="s">
        <v>238</v>
      </c>
      <c r="BM387" s="230" t="s">
        <v>679</v>
      </c>
    </row>
    <row r="388" spans="1:47" s="2" customFormat="1" ht="12">
      <c r="A388" s="39"/>
      <c r="B388" s="40"/>
      <c r="C388" s="41"/>
      <c r="D388" s="232" t="s">
        <v>144</v>
      </c>
      <c r="E388" s="41"/>
      <c r="F388" s="233" t="s">
        <v>680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144</v>
      </c>
      <c r="AU388" s="18" t="s">
        <v>142</v>
      </c>
    </row>
    <row r="389" spans="1:51" s="13" customFormat="1" ht="12">
      <c r="A389" s="13"/>
      <c r="B389" s="236"/>
      <c r="C389" s="237"/>
      <c r="D389" s="232" t="s">
        <v>145</v>
      </c>
      <c r="E389" s="238" t="s">
        <v>19</v>
      </c>
      <c r="F389" s="239" t="s">
        <v>474</v>
      </c>
      <c r="G389" s="237"/>
      <c r="H389" s="240">
        <v>2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145</v>
      </c>
      <c r="AU389" s="246" t="s">
        <v>142</v>
      </c>
      <c r="AV389" s="13" t="s">
        <v>142</v>
      </c>
      <c r="AW389" s="13" t="s">
        <v>34</v>
      </c>
      <c r="AX389" s="13" t="s">
        <v>81</v>
      </c>
      <c r="AY389" s="246" t="s">
        <v>134</v>
      </c>
    </row>
    <row r="390" spans="1:65" s="2" customFormat="1" ht="16.5" customHeight="1">
      <c r="A390" s="39"/>
      <c r="B390" s="40"/>
      <c r="C390" s="219" t="s">
        <v>681</v>
      </c>
      <c r="D390" s="219" t="s">
        <v>137</v>
      </c>
      <c r="E390" s="220" t="s">
        <v>682</v>
      </c>
      <c r="F390" s="221" t="s">
        <v>683</v>
      </c>
      <c r="G390" s="222" t="s">
        <v>367</v>
      </c>
      <c r="H390" s="278"/>
      <c r="I390" s="224"/>
      <c r="J390" s="225">
        <f>ROUND(I390*H390,2)</f>
        <v>0</v>
      </c>
      <c r="K390" s="221" t="s">
        <v>159</v>
      </c>
      <c r="L390" s="45"/>
      <c r="M390" s="226" t="s">
        <v>19</v>
      </c>
      <c r="N390" s="227" t="s">
        <v>45</v>
      </c>
      <c r="O390" s="85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238</v>
      </c>
      <c r="AT390" s="230" t="s">
        <v>137</v>
      </c>
      <c r="AU390" s="230" t="s">
        <v>142</v>
      </c>
      <c r="AY390" s="18" t="s">
        <v>134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142</v>
      </c>
      <c r="BK390" s="231">
        <f>ROUND(I390*H390,2)</f>
        <v>0</v>
      </c>
      <c r="BL390" s="18" t="s">
        <v>238</v>
      </c>
      <c r="BM390" s="230" t="s">
        <v>684</v>
      </c>
    </row>
    <row r="391" spans="1:47" s="2" customFormat="1" ht="12">
      <c r="A391" s="39"/>
      <c r="B391" s="40"/>
      <c r="C391" s="41"/>
      <c r="D391" s="232" t="s">
        <v>144</v>
      </c>
      <c r="E391" s="41"/>
      <c r="F391" s="233" t="s">
        <v>685</v>
      </c>
      <c r="G391" s="41"/>
      <c r="H391" s="41"/>
      <c r="I391" s="137"/>
      <c r="J391" s="41"/>
      <c r="K391" s="41"/>
      <c r="L391" s="45"/>
      <c r="M391" s="234"/>
      <c r="N391" s="235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144</v>
      </c>
      <c r="AU391" s="18" t="s">
        <v>142</v>
      </c>
    </row>
    <row r="392" spans="1:63" s="12" customFormat="1" ht="22.8" customHeight="1">
      <c r="A392" s="12"/>
      <c r="B392" s="203"/>
      <c r="C392" s="204"/>
      <c r="D392" s="205" t="s">
        <v>72</v>
      </c>
      <c r="E392" s="217" t="s">
        <v>686</v>
      </c>
      <c r="F392" s="217" t="s">
        <v>687</v>
      </c>
      <c r="G392" s="204"/>
      <c r="H392" s="204"/>
      <c r="I392" s="207"/>
      <c r="J392" s="218">
        <f>BK392</f>
        <v>0</v>
      </c>
      <c r="K392" s="204"/>
      <c r="L392" s="209"/>
      <c r="M392" s="210"/>
      <c r="N392" s="211"/>
      <c r="O392" s="211"/>
      <c r="P392" s="212">
        <f>SUM(P393:P399)</f>
        <v>0</v>
      </c>
      <c r="Q392" s="211"/>
      <c r="R392" s="212">
        <f>SUM(R393:R399)</f>
        <v>0.019644000000000002</v>
      </c>
      <c r="S392" s="211"/>
      <c r="T392" s="213">
        <f>SUM(T393:T399)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14" t="s">
        <v>142</v>
      </c>
      <c r="AT392" s="215" t="s">
        <v>72</v>
      </c>
      <c r="AU392" s="215" t="s">
        <v>81</v>
      </c>
      <c r="AY392" s="214" t="s">
        <v>134</v>
      </c>
      <c r="BK392" s="216">
        <f>SUM(BK393:BK399)</f>
        <v>0</v>
      </c>
    </row>
    <row r="393" spans="1:65" s="2" customFormat="1" ht="16.5" customHeight="1">
      <c r="A393" s="39"/>
      <c r="B393" s="40"/>
      <c r="C393" s="219" t="s">
        <v>688</v>
      </c>
      <c r="D393" s="219" t="s">
        <v>137</v>
      </c>
      <c r="E393" s="220" t="s">
        <v>689</v>
      </c>
      <c r="F393" s="221" t="s">
        <v>690</v>
      </c>
      <c r="G393" s="222" t="s">
        <v>140</v>
      </c>
      <c r="H393" s="223">
        <v>1.2</v>
      </c>
      <c r="I393" s="224"/>
      <c r="J393" s="225">
        <f>ROUND(I393*H393,2)</f>
        <v>0</v>
      </c>
      <c r="K393" s="221" t="s">
        <v>159</v>
      </c>
      <c r="L393" s="45"/>
      <c r="M393" s="226" t="s">
        <v>19</v>
      </c>
      <c r="N393" s="227" t="s">
        <v>45</v>
      </c>
      <c r="O393" s="85"/>
      <c r="P393" s="228">
        <f>O393*H393</f>
        <v>0</v>
      </c>
      <c r="Q393" s="228">
        <v>0.0004</v>
      </c>
      <c r="R393" s="228">
        <f>Q393*H393</f>
        <v>0.00048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238</v>
      </c>
      <c r="AT393" s="230" t="s">
        <v>137</v>
      </c>
      <c r="AU393" s="230" t="s">
        <v>142</v>
      </c>
      <c r="AY393" s="18" t="s">
        <v>134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142</v>
      </c>
      <c r="BK393" s="231">
        <f>ROUND(I393*H393,2)</f>
        <v>0</v>
      </c>
      <c r="BL393" s="18" t="s">
        <v>238</v>
      </c>
      <c r="BM393" s="230" t="s">
        <v>691</v>
      </c>
    </row>
    <row r="394" spans="1:47" s="2" customFormat="1" ht="12">
      <c r="A394" s="39"/>
      <c r="B394" s="40"/>
      <c r="C394" s="41"/>
      <c r="D394" s="232" t="s">
        <v>144</v>
      </c>
      <c r="E394" s="41"/>
      <c r="F394" s="233" t="s">
        <v>692</v>
      </c>
      <c r="G394" s="41"/>
      <c r="H394" s="41"/>
      <c r="I394" s="137"/>
      <c r="J394" s="41"/>
      <c r="K394" s="41"/>
      <c r="L394" s="45"/>
      <c r="M394" s="234"/>
      <c r="N394" s="235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144</v>
      </c>
      <c r="AU394" s="18" t="s">
        <v>142</v>
      </c>
    </row>
    <row r="395" spans="1:51" s="13" customFormat="1" ht="12">
      <c r="A395" s="13"/>
      <c r="B395" s="236"/>
      <c r="C395" s="237"/>
      <c r="D395" s="232" t="s">
        <v>145</v>
      </c>
      <c r="E395" s="238" t="s">
        <v>19</v>
      </c>
      <c r="F395" s="239" t="s">
        <v>693</v>
      </c>
      <c r="G395" s="237"/>
      <c r="H395" s="240">
        <v>1.2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145</v>
      </c>
      <c r="AU395" s="246" t="s">
        <v>142</v>
      </c>
      <c r="AV395" s="13" t="s">
        <v>142</v>
      </c>
      <c r="AW395" s="13" t="s">
        <v>34</v>
      </c>
      <c r="AX395" s="13" t="s">
        <v>81</v>
      </c>
      <c r="AY395" s="246" t="s">
        <v>134</v>
      </c>
    </row>
    <row r="396" spans="1:65" s="2" customFormat="1" ht="16.5" customHeight="1">
      <c r="A396" s="39"/>
      <c r="B396" s="40"/>
      <c r="C396" s="268" t="s">
        <v>694</v>
      </c>
      <c r="D396" s="268" t="s">
        <v>217</v>
      </c>
      <c r="E396" s="269" t="s">
        <v>695</v>
      </c>
      <c r="F396" s="270" t="s">
        <v>696</v>
      </c>
      <c r="G396" s="271" t="s">
        <v>140</v>
      </c>
      <c r="H396" s="272">
        <v>1.2</v>
      </c>
      <c r="I396" s="273"/>
      <c r="J396" s="274">
        <f>ROUND(I396*H396,2)</f>
        <v>0</v>
      </c>
      <c r="K396" s="270" t="s">
        <v>19</v>
      </c>
      <c r="L396" s="275"/>
      <c r="M396" s="276" t="s">
        <v>19</v>
      </c>
      <c r="N396" s="277" t="s">
        <v>45</v>
      </c>
      <c r="O396" s="85"/>
      <c r="P396" s="228">
        <f>O396*H396</f>
        <v>0</v>
      </c>
      <c r="Q396" s="228">
        <v>0.01597</v>
      </c>
      <c r="R396" s="228">
        <f>Q396*H396</f>
        <v>0.019164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336</v>
      </c>
      <c r="AT396" s="230" t="s">
        <v>217</v>
      </c>
      <c r="AU396" s="230" t="s">
        <v>142</v>
      </c>
      <c r="AY396" s="18" t="s">
        <v>134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142</v>
      </c>
      <c r="BK396" s="231">
        <f>ROUND(I396*H396,2)</f>
        <v>0</v>
      </c>
      <c r="BL396" s="18" t="s">
        <v>238</v>
      </c>
      <c r="BM396" s="230" t="s">
        <v>697</v>
      </c>
    </row>
    <row r="397" spans="1:47" s="2" customFormat="1" ht="12">
      <c r="A397" s="39"/>
      <c r="B397" s="40"/>
      <c r="C397" s="41"/>
      <c r="D397" s="232" t="s">
        <v>144</v>
      </c>
      <c r="E397" s="41"/>
      <c r="F397" s="233" t="s">
        <v>696</v>
      </c>
      <c r="G397" s="41"/>
      <c r="H397" s="41"/>
      <c r="I397" s="137"/>
      <c r="J397" s="41"/>
      <c r="K397" s="41"/>
      <c r="L397" s="45"/>
      <c r="M397" s="234"/>
      <c r="N397" s="235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144</v>
      </c>
      <c r="AU397" s="18" t="s">
        <v>142</v>
      </c>
    </row>
    <row r="398" spans="1:65" s="2" customFormat="1" ht="16.5" customHeight="1">
      <c r="A398" s="39"/>
      <c r="B398" s="40"/>
      <c r="C398" s="219" t="s">
        <v>698</v>
      </c>
      <c r="D398" s="219" t="s">
        <v>137</v>
      </c>
      <c r="E398" s="220" t="s">
        <v>699</v>
      </c>
      <c r="F398" s="221" t="s">
        <v>700</v>
      </c>
      <c r="G398" s="222" t="s">
        <v>367</v>
      </c>
      <c r="H398" s="278"/>
      <c r="I398" s="224"/>
      <c r="J398" s="225">
        <f>ROUND(I398*H398,2)</f>
        <v>0</v>
      </c>
      <c r="K398" s="221" t="s">
        <v>159</v>
      </c>
      <c r="L398" s="45"/>
      <c r="M398" s="226" t="s">
        <v>19</v>
      </c>
      <c r="N398" s="227" t="s">
        <v>45</v>
      </c>
      <c r="O398" s="85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238</v>
      </c>
      <c r="AT398" s="230" t="s">
        <v>137</v>
      </c>
      <c r="AU398" s="230" t="s">
        <v>142</v>
      </c>
      <c r="AY398" s="18" t="s">
        <v>134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142</v>
      </c>
      <c r="BK398" s="231">
        <f>ROUND(I398*H398,2)</f>
        <v>0</v>
      </c>
      <c r="BL398" s="18" t="s">
        <v>238</v>
      </c>
      <c r="BM398" s="230" t="s">
        <v>701</v>
      </c>
    </row>
    <row r="399" spans="1:47" s="2" customFormat="1" ht="12">
      <c r="A399" s="39"/>
      <c r="B399" s="40"/>
      <c r="C399" s="41"/>
      <c r="D399" s="232" t="s">
        <v>144</v>
      </c>
      <c r="E399" s="41"/>
      <c r="F399" s="233" t="s">
        <v>702</v>
      </c>
      <c r="G399" s="41"/>
      <c r="H399" s="41"/>
      <c r="I399" s="137"/>
      <c r="J399" s="41"/>
      <c r="K399" s="41"/>
      <c r="L399" s="45"/>
      <c r="M399" s="234"/>
      <c r="N399" s="235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144</v>
      </c>
      <c r="AU399" s="18" t="s">
        <v>142</v>
      </c>
    </row>
    <row r="400" spans="1:63" s="12" customFormat="1" ht="22.8" customHeight="1">
      <c r="A400" s="12"/>
      <c r="B400" s="203"/>
      <c r="C400" s="204"/>
      <c r="D400" s="205" t="s">
        <v>72</v>
      </c>
      <c r="E400" s="217" t="s">
        <v>703</v>
      </c>
      <c r="F400" s="217" t="s">
        <v>704</v>
      </c>
      <c r="G400" s="204"/>
      <c r="H400" s="204"/>
      <c r="I400" s="207"/>
      <c r="J400" s="218">
        <f>BK400</f>
        <v>0</v>
      </c>
      <c r="K400" s="204"/>
      <c r="L400" s="209"/>
      <c r="M400" s="210"/>
      <c r="N400" s="211"/>
      <c r="O400" s="211"/>
      <c r="P400" s="212">
        <f>SUM(P401:P453)</f>
        <v>0</v>
      </c>
      <c r="Q400" s="211"/>
      <c r="R400" s="212">
        <f>SUM(R401:R453)</f>
        <v>1.0061017399999999</v>
      </c>
      <c r="S400" s="211"/>
      <c r="T400" s="213">
        <f>SUM(T401:T453)</f>
        <v>2.0298470199999996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4" t="s">
        <v>142</v>
      </c>
      <c r="AT400" s="215" t="s">
        <v>72</v>
      </c>
      <c r="AU400" s="215" t="s">
        <v>81</v>
      </c>
      <c r="AY400" s="214" t="s">
        <v>134</v>
      </c>
      <c r="BK400" s="216">
        <f>SUM(BK401:BK453)</f>
        <v>0</v>
      </c>
    </row>
    <row r="401" spans="1:65" s="2" customFormat="1" ht="16.5" customHeight="1">
      <c r="A401" s="39"/>
      <c r="B401" s="40"/>
      <c r="C401" s="219" t="s">
        <v>705</v>
      </c>
      <c r="D401" s="219" t="s">
        <v>137</v>
      </c>
      <c r="E401" s="220" t="s">
        <v>706</v>
      </c>
      <c r="F401" s="221" t="s">
        <v>707</v>
      </c>
      <c r="G401" s="222" t="s">
        <v>140</v>
      </c>
      <c r="H401" s="223">
        <v>26.3</v>
      </c>
      <c r="I401" s="224"/>
      <c r="J401" s="225">
        <f>ROUND(I401*H401,2)</f>
        <v>0</v>
      </c>
      <c r="K401" s="221" t="s">
        <v>159</v>
      </c>
      <c r="L401" s="45"/>
      <c r="M401" s="226" t="s">
        <v>19</v>
      </c>
      <c r="N401" s="227" t="s">
        <v>45</v>
      </c>
      <c r="O401" s="85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238</v>
      </c>
      <c r="AT401" s="230" t="s">
        <v>137</v>
      </c>
      <c r="AU401" s="230" t="s">
        <v>142</v>
      </c>
      <c r="AY401" s="18" t="s">
        <v>134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142</v>
      </c>
      <c r="BK401" s="231">
        <f>ROUND(I401*H401,2)</f>
        <v>0</v>
      </c>
      <c r="BL401" s="18" t="s">
        <v>238</v>
      </c>
      <c r="BM401" s="230" t="s">
        <v>708</v>
      </c>
    </row>
    <row r="402" spans="1:47" s="2" customFormat="1" ht="12">
      <c r="A402" s="39"/>
      <c r="B402" s="40"/>
      <c r="C402" s="41"/>
      <c r="D402" s="232" t="s">
        <v>144</v>
      </c>
      <c r="E402" s="41"/>
      <c r="F402" s="233" t="s">
        <v>709</v>
      </c>
      <c r="G402" s="41"/>
      <c r="H402" s="41"/>
      <c r="I402" s="137"/>
      <c r="J402" s="41"/>
      <c r="K402" s="41"/>
      <c r="L402" s="45"/>
      <c r="M402" s="234"/>
      <c r="N402" s="235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144</v>
      </c>
      <c r="AU402" s="18" t="s">
        <v>142</v>
      </c>
    </row>
    <row r="403" spans="1:51" s="13" customFormat="1" ht="12">
      <c r="A403" s="13"/>
      <c r="B403" s="236"/>
      <c r="C403" s="237"/>
      <c r="D403" s="232" t="s">
        <v>145</v>
      </c>
      <c r="E403" s="238" t="s">
        <v>19</v>
      </c>
      <c r="F403" s="239" t="s">
        <v>235</v>
      </c>
      <c r="G403" s="237"/>
      <c r="H403" s="240">
        <v>2.32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145</v>
      </c>
      <c r="AU403" s="246" t="s">
        <v>142</v>
      </c>
      <c r="AV403" s="13" t="s">
        <v>142</v>
      </c>
      <c r="AW403" s="13" t="s">
        <v>34</v>
      </c>
      <c r="AX403" s="13" t="s">
        <v>73</v>
      </c>
      <c r="AY403" s="246" t="s">
        <v>134</v>
      </c>
    </row>
    <row r="404" spans="1:51" s="13" customFormat="1" ht="12">
      <c r="A404" s="13"/>
      <c r="B404" s="236"/>
      <c r="C404" s="237"/>
      <c r="D404" s="232" t="s">
        <v>145</v>
      </c>
      <c r="E404" s="238" t="s">
        <v>19</v>
      </c>
      <c r="F404" s="239" t="s">
        <v>710</v>
      </c>
      <c r="G404" s="237"/>
      <c r="H404" s="240">
        <v>17.22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145</v>
      </c>
      <c r="AU404" s="246" t="s">
        <v>142</v>
      </c>
      <c r="AV404" s="13" t="s">
        <v>142</v>
      </c>
      <c r="AW404" s="13" t="s">
        <v>34</v>
      </c>
      <c r="AX404" s="13" t="s">
        <v>73</v>
      </c>
      <c r="AY404" s="246" t="s">
        <v>134</v>
      </c>
    </row>
    <row r="405" spans="1:51" s="13" customFormat="1" ht="12">
      <c r="A405" s="13"/>
      <c r="B405" s="236"/>
      <c r="C405" s="237"/>
      <c r="D405" s="232" t="s">
        <v>145</v>
      </c>
      <c r="E405" s="238" t="s">
        <v>19</v>
      </c>
      <c r="F405" s="239" t="s">
        <v>162</v>
      </c>
      <c r="G405" s="237"/>
      <c r="H405" s="240">
        <v>6.76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145</v>
      </c>
      <c r="AU405" s="246" t="s">
        <v>142</v>
      </c>
      <c r="AV405" s="13" t="s">
        <v>142</v>
      </c>
      <c r="AW405" s="13" t="s">
        <v>34</v>
      </c>
      <c r="AX405" s="13" t="s">
        <v>73</v>
      </c>
      <c r="AY405" s="246" t="s">
        <v>134</v>
      </c>
    </row>
    <row r="406" spans="1:51" s="15" customFormat="1" ht="12">
      <c r="A406" s="15"/>
      <c r="B406" s="257"/>
      <c r="C406" s="258"/>
      <c r="D406" s="232" t="s">
        <v>145</v>
      </c>
      <c r="E406" s="259" t="s">
        <v>19</v>
      </c>
      <c r="F406" s="260" t="s">
        <v>182</v>
      </c>
      <c r="G406" s="258"/>
      <c r="H406" s="261">
        <v>26.3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7" t="s">
        <v>145</v>
      </c>
      <c r="AU406" s="267" t="s">
        <v>142</v>
      </c>
      <c r="AV406" s="15" t="s">
        <v>141</v>
      </c>
      <c r="AW406" s="15" t="s">
        <v>34</v>
      </c>
      <c r="AX406" s="15" t="s">
        <v>81</v>
      </c>
      <c r="AY406" s="267" t="s">
        <v>134</v>
      </c>
    </row>
    <row r="407" spans="1:65" s="2" customFormat="1" ht="16.5" customHeight="1">
      <c r="A407" s="39"/>
      <c r="B407" s="40"/>
      <c r="C407" s="219" t="s">
        <v>711</v>
      </c>
      <c r="D407" s="219" t="s">
        <v>137</v>
      </c>
      <c r="E407" s="220" t="s">
        <v>712</v>
      </c>
      <c r="F407" s="221" t="s">
        <v>713</v>
      </c>
      <c r="G407" s="222" t="s">
        <v>140</v>
      </c>
      <c r="H407" s="223">
        <v>26.3</v>
      </c>
      <c r="I407" s="224"/>
      <c r="J407" s="225">
        <f>ROUND(I407*H407,2)</f>
        <v>0</v>
      </c>
      <c r="K407" s="221" t="s">
        <v>159</v>
      </c>
      <c r="L407" s="45"/>
      <c r="M407" s="226" t="s">
        <v>19</v>
      </c>
      <c r="N407" s="227" t="s">
        <v>45</v>
      </c>
      <c r="O407" s="85"/>
      <c r="P407" s="228">
        <f>O407*H407</f>
        <v>0</v>
      </c>
      <c r="Q407" s="228">
        <v>0.0003</v>
      </c>
      <c r="R407" s="228">
        <f>Q407*H407</f>
        <v>0.00789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238</v>
      </c>
      <c r="AT407" s="230" t="s">
        <v>137</v>
      </c>
      <c r="AU407" s="230" t="s">
        <v>142</v>
      </c>
      <c r="AY407" s="18" t="s">
        <v>134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142</v>
      </c>
      <c r="BK407" s="231">
        <f>ROUND(I407*H407,2)</f>
        <v>0</v>
      </c>
      <c r="BL407" s="18" t="s">
        <v>238</v>
      </c>
      <c r="BM407" s="230" t="s">
        <v>714</v>
      </c>
    </row>
    <row r="408" spans="1:47" s="2" customFormat="1" ht="12">
      <c r="A408" s="39"/>
      <c r="B408" s="40"/>
      <c r="C408" s="41"/>
      <c r="D408" s="232" t="s">
        <v>144</v>
      </c>
      <c r="E408" s="41"/>
      <c r="F408" s="233" t="s">
        <v>715</v>
      </c>
      <c r="G408" s="41"/>
      <c r="H408" s="41"/>
      <c r="I408" s="137"/>
      <c r="J408" s="41"/>
      <c r="K408" s="41"/>
      <c r="L408" s="45"/>
      <c r="M408" s="234"/>
      <c r="N408" s="235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144</v>
      </c>
      <c r="AU408" s="18" t="s">
        <v>142</v>
      </c>
    </row>
    <row r="409" spans="1:65" s="2" customFormat="1" ht="16.5" customHeight="1">
      <c r="A409" s="39"/>
      <c r="B409" s="40"/>
      <c r="C409" s="219" t="s">
        <v>716</v>
      </c>
      <c r="D409" s="219" t="s">
        <v>137</v>
      </c>
      <c r="E409" s="220" t="s">
        <v>717</v>
      </c>
      <c r="F409" s="221" t="s">
        <v>718</v>
      </c>
      <c r="G409" s="222" t="s">
        <v>140</v>
      </c>
      <c r="H409" s="223">
        <v>26.3</v>
      </c>
      <c r="I409" s="224"/>
      <c r="J409" s="225">
        <f>ROUND(I409*H409,2)</f>
        <v>0</v>
      </c>
      <c r="K409" s="221" t="s">
        <v>159</v>
      </c>
      <c r="L409" s="45"/>
      <c r="M409" s="226" t="s">
        <v>19</v>
      </c>
      <c r="N409" s="227" t="s">
        <v>45</v>
      </c>
      <c r="O409" s="85"/>
      <c r="P409" s="228">
        <f>O409*H409</f>
        <v>0</v>
      </c>
      <c r="Q409" s="228">
        <v>0.00758</v>
      </c>
      <c r="R409" s="228">
        <f>Q409*H409</f>
        <v>0.199354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238</v>
      </c>
      <c r="AT409" s="230" t="s">
        <v>137</v>
      </c>
      <c r="AU409" s="230" t="s">
        <v>142</v>
      </c>
      <c r="AY409" s="18" t="s">
        <v>134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142</v>
      </c>
      <c r="BK409" s="231">
        <f>ROUND(I409*H409,2)</f>
        <v>0</v>
      </c>
      <c r="BL409" s="18" t="s">
        <v>238</v>
      </c>
      <c r="BM409" s="230" t="s">
        <v>719</v>
      </c>
    </row>
    <row r="410" spans="1:47" s="2" customFormat="1" ht="12">
      <c r="A410" s="39"/>
      <c r="B410" s="40"/>
      <c r="C410" s="41"/>
      <c r="D410" s="232" t="s">
        <v>144</v>
      </c>
      <c r="E410" s="41"/>
      <c r="F410" s="233" t="s">
        <v>720</v>
      </c>
      <c r="G410" s="41"/>
      <c r="H410" s="41"/>
      <c r="I410" s="137"/>
      <c r="J410" s="41"/>
      <c r="K410" s="41"/>
      <c r="L410" s="45"/>
      <c r="M410" s="234"/>
      <c r="N410" s="235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144</v>
      </c>
      <c r="AU410" s="18" t="s">
        <v>142</v>
      </c>
    </row>
    <row r="411" spans="1:65" s="2" customFormat="1" ht="16.5" customHeight="1">
      <c r="A411" s="39"/>
      <c r="B411" s="40"/>
      <c r="C411" s="219" t="s">
        <v>721</v>
      </c>
      <c r="D411" s="219" t="s">
        <v>137</v>
      </c>
      <c r="E411" s="220" t="s">
        <v>722</v>
      </c>
      <c r="F411" s="221" t="s">
        <v>723</v>
      </c>
      <c r="G411" s="222" t="s">
        <v>140</v>
      </c>
      <c r="H411" s="223">
        <v>24.406</v>
      </c>
      <c r="I411" s="224"/>
      <c r="J411" s="225">
        <f>ROUND(I411*H411,2)</f>
        <v>0</v>
      </c>
      <c r="K411" s="221" t="s">
        <v>159</v>
      </c>
      <c r="L411" s="45"/>
      <c r="M411" s="226" t="s">
        <v>19</v>
      </c>
      <c r="N411" s="227" t="s">
        <v>45</v>
      </c>
      <c r="O411" s="85"/>
      <c r="P411" s="228">
        <f>O411*H411</f>
        <v>0</v>
      </c>
      <c r="Q411" s="228">
        <v>0</v>
      </c>
      <c r="R411" s="228">
        <f>Q411*H411</f>
        <v>0</v>
      </c>
      <c r="S411" s="228">
        <v>0.08317</v>
      </c>
      <c r="T411" s="229">
        <f>S411*H411</f>
        <v>2.0298470199999996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238</v>
      </c>
      <c r="AT411" s="230" t="s">
        <v>137</v>
      </c>
      <c r="AU411" s="230" t="s">
        <v>142</v>
      </c>
      <c r="AY411" s="18" t="s">
        <v>134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142</v>
      </c>
      <c r="BK411" s="231">
        <f>ROUND(I411*H411,2)</f>
        <v>0</v>
      </c>
      <c r="BL411" s="18" t="s">
        <v>238</v>
      </c>
      <c r="BM411" s="230" t="s">
        <v>724</v>
      </c>
    </row>
    <row r="412" spans="1:47" s="2" customFormat="1" ht="12">
      <c r="A412" s="39"/>
      <c r="B412" s="40"/>
      <c r="C412" s="41"/>
      <c r="D412" s="232" t="s">
        <v>144</v>
      </c>
      <c r="E412" s="41"/>
      <c r="F412" s="233" t="s">
        <v>723</v>
      </c>
      <c r="G412" s="41"/>
      <c r="H412" s="41"/>
      <c r="I412" s="137"/>
      <c r="J412" s="41"/>
      <c r="K412" s="41"/>
      <c r="L412" s="45"/>
      <c r="M412" s="234"/>
      <c r="N412" s="235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144</v>
      </c>
      <c r="AU412" s="18" t="s">
        <v>142</v>
      </c>
    </row>
    <row r="413" spans="1:51" s="13" customFormat="1" ht="12">
      <c r="A413" s="13"/>
      <c r="B413" s="236"/>
      <c r="C413" s="237"/>
      <c r="D413" s="232" t="s">
        <v>145</v>
      </c>
      <c r="E413" s="238" t="s">
        <v>19</v>
      </c>
      <c r="F413" s="239" t="s">
        <v>725</v>
      </c>
      <c r="G413" s="237"/>
      <c r="H413" s="240">
        <v>1.989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145</v>
      </c>
      <c r="AU413" s="246" t="s">
        <v>142</v>
      </c>
      <c r="AV413" s="13" t="s">
        <v>142</v>
      </c>
      <c r="AW413" s="13" t="s">
        <v>34</v>
      </c>
      <c r="AX413" s="13" t="s">
        <v>73</v>
      </c>
      <c r="AY413" s="246" t="s">
        <v>134</v>
      </c>
    </row>
    <row r="414" spans="1:51" s="13" customFormat="1" ht="12">
      <c r="A414" s="13"/>
      <c r="B414" s="236"/>
      <c r="C414" s="237"/>
      <c r="D414" s="232" t="s">
        <v>145</v>
      </c>
      <c r="E414" s="238" t="s">
        <v>19</v>
      </c>
      <c r="F414" s="239" t="s">
        <v>726</v>
      </c>
      <c r="G414" s="237"/>
      <c r="H414" s="240">
        <v>2.742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145</v>
      </c>
      <c r="AU414" s="246" t="s">
        <v>142</v>
      </c>
      <c r="AV414" s="13" t="s">
        <v>142</v>
      </c>
      <c r="AW414" s="13" t="s">
        <v>34</v>
      </c>
      <c r="AX414" s="13" t="s">
        <v>73</v>
      </c>
      <c r="AY414" s="246" t="s">
        <v>134</v>
      </c>
    </row>
    <row r="415" spans="1:51" s="13" customFormat="1" ht="12">
      <c r="A415" s="13"/>
      <c r="B415" s="236"/>
      <c r="C415" s="237"/>
      <c r="D415" s="232" t="s">
        <v>145</v>
      </c>
      <c r="E415" s="238" t="s">
        <v>19</v>
      </c>
      <c r="F415" s="239" t="s">
        <v>727</v>
      </c>
      <c r="G415" s="237"/>
      <c r="H415" s="240">
        <v>4.188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145</v>
      </c>
      <c r="AU415" s="246" t="s">
        <v>142</v>
      </c>
      <c r="AV415" s="13" t="s">
        <v>142</v>
      </c>
      <c r="AW415" s="13" t="s">
        <v>34</v>
      </c>
      <c r="AX415" s="13" t="s">
        <v>73</v>
      </c>
      <c r="AY415" s="246" t="s">
        <v>134</v>
      </c>
    </row>
    <row r="416" spans="1:51" s="13" customFormat="1" ht="12">
      <c r="A416" s="13"/>
      <c r="B416" s="236"/>
      <c r="C416" s="237"/>
      <c r="D416" s="232" t="s">
        <v>145</v>
      </c>
      <c r="E416" s="238" t="s">
        <v>19</v>
      </c>
      <c r="F416" s="239" t="s">
        <v>728</v>
      </c>
      <c r="G416" s="237"/>
      <c r="H416" s="240">
        <v>8.927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145</v>
      </c>
      <c r="AU416" s="246" t="s">
        <v>142</v>
      </c>
      <c r="AV416" s="13" t="s">
        <v>142</v>
      </c>
      <c r="AW416" s="13" t="s">
        <v>34</v>
      </c>
      <c r="AX416" s="13" t="s">
        <v>73</v>
      </c>
      <c r="AY416" s="246" t="s">
        <v>134</v>
      </c>
    </row>
    <row r="417" spans="1:51" s="13" customFormat="1" ht="12">
      <c r="A417" s="13"/>
      <c r="B417" s="236"/>
      <c r="C417" s="237"/>
      <c r="D417" s="232" t="s">
        <v>145</v>
      </c>
      <c r="E417" s="238" t="s">
        <v>19</v>
      </c>
      <c r="F417" s="239" t="s">
        <v>729</v>
      </c>
      <c r="G417" s="237"/>
      <c r="H417" s="240">
        <v>6.56</v>
      </c>
      <c r="I417" s="241"/>
      <c r="J417" s="237"/>
      <c r="K417" s="237"/>
      <c r="L417" s="242"/>
      <c r="M417" s="243"/>
      <c r="N417" s="244"/>
      <c r="O417" s="244"/>
      <c r="P417" s="244"/>
      <c r="Q417" s="244"/>
      <c r="R417" s="244"/>
      <c r="S417" s="244"/>
      <c r="T417" s="24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6" t="s">
        <v>145</v>
      </c>
      <c r="AU417" s="246" t="s">
        <v>142</v>
      </c>
      <c r="AV417" s="13" t="s">
        <v>142</v>
      </c>
      <c r="AW417" s="13" t="s">
        <v>34</v>
      </c>
      <c r="AX417" s="13" t="s">
        <v>73</v>
      </c>
      <c r="AY417" s="246" t="s">
        <v>134</v>
      </c>
    </row>
    <row r="418" spans="1:51" s="15" customFormat="1" ht="12">
      <c r="A418" s="15"/>
      <c r="B418" s="257"/>
      <c r="C418" s="258"/>
      <c r="D418" s="232" t="s">
        <v>145</v>
      </c>
      <c r="E418" s="259" t="s">
        <v>19</v>
      </c>
      <c r="F418" s="260" t="s">
        <v>182</v>
      </c>
      <c r="G418" s="258"/>
      <c r="H418" s="261">
        <v>24.406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7" t="s">
        <v>145</v>
      </c>
      <c r="AU418" s="267" t="s">
        <v>142</v>
      </c>
      <c r="AV418" s="15" t="s">
        <v>141</v>
      </c>
      <c r="AW418" s="15" t="s">
        <v>34</v>
      </c>
      <c r="AX418" s="15" t="s">
        <v>81</v>
      </c>
      <c r="AY418" s="267" t="s">
        <v>134</v>
      </c>
    </row>
    <row r="419" spans="1:65" s="2" customFormat="1" ht="24" customHeight="1">
      <c r="A419" s="39"/>
      <c r="B419" s="40"/>
      <c r="C419" s="219" t="s">
        <v>730</v>
      </c>
      <c r="D419" s="219" t="s">
        <v>137</v>
      </c>
      <c r="E419" s="220" t="s">
        <v>731</v>
      </c>
      <c r="F419" s="221" t="s">
        <v>732</v>
      </c>
      <c r="G419" s="222" t="s">
        <v>140</v>
      </c>
      <c r="H419" s="223">
        <v>26.3</v>
      </c>
      <c r="I419" s="224"/>
      <c r="J419" s="225">
        <f>ROUND(I419*H419,2)</f>
        <v>0</v>
      </c>
      <c r="K419" s="221" t="s">
        <v>159</v>
      </c>
      <c r="L419" s="45"/>
      <c r="M419" s="226" t="s">
        <v>19</v>
      </c>
      <c r="N419" s="227" t="s">
        <v>45</v>
      </c>
      <c r="O419" s="85"/>
      <c r="P419" s="228">
        <f>O419*H419</f>
        <v>0</v>
      </c>
      <c r="Q419" s="228">
        <v>0.009</v>
      </c>
      <c r="R419" s="228">
        <f>Q419*H419</f>
        <v>0.2367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238</v>
      </c>
      <c r="AT419" s="230" t="s">
        <v>137</v>
      </c>
      <c r="AU419" s="230" t="s">
        <v>142</v>
      </c>
      <c r="AY419" s="18" t="s">
        <v>134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142</v>
      </c>
      <c r="BK419" s="231">
        <f>ROUND(I419*H419,2)</f>
        <v>0</v>
      </c>
      <c r="BL419" s="18" t="s">
        <v>238</v>
      </c>
      <c r="BM419" s="230" t="s">
        <v>733</v>
      </c>
    </row>
    <row r="420" spans="1:47" s="2" customFormat="1" ht="12">
      <c r="A420" s="39"/>
      <c r="B420" s="40"/>
      <c r="C420" s="41"/>
      <c r="D420" s="232" t="s">
        <v>144</v>
      </c>
      <c r="E420" s="41"/>
      <c r="F420" s="233" t="s">
        <v>734</v>
      </c>
      <c r="G420" s="41"/>
      <c r="H420" s="41"/>
      <c r="I420" s="137"/>
      <c r="J420" s="41"/>
      <c r="K420" s="41"/>
      <c r="L420" s="45"/>
      <c r="M420" s="234"/>
      <c r="N420" s="235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144</v>
      </c>
      <c r="AU420" s="18" t="s">
        <v>142</v>
      </c>
    </row>
    <row r="421" spans="1:51" s="13" customFormat="1" ht="12">
      <c r="A421" s="13"/>
      <c r="B421" s="236"/>
      <c r="C421" s="237"/>
      <c r="D421" s="232" t="s">
        <v>145</v>
      </c>
      <c r="E421" s="238" t="s">
        <v>19</v>
      </c>
      <c r="F421" s="239" t="s">
        <v>235</v>
      </c>
      <c r="G421" s="237"/>
      <c r="H421" s="240">
        <v>2.32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145</v>
      </c>
      <c r="AU421" s="246" t="s">
        <v>142</v>
      </c>
      <c r="AV421" s="13" t="s">
        <v>142</v>
      </c>
      <c r="AW421" s="13" t="s">
        <v>34</v>
      </c>
      <c r="AX421" s="13" t="s">
        <v>73</v>
      </c>
      <c r="AY421" s="246" t="s">
        <v>134</v>
      </c>
    </row>
    <row r="422" spans="1:51" s="13" customFormat="1" ht="12">
      <c r="A422" s="13"/>
      <c r="B422" s="236"/>
      <c r="C422" s="237"/>
      <c r="D422" s="232" t="s">
        <v>145</v>
      </c>
      <c r="E422" s="238" t="s">
        <v>19</v>
      </c>
      <c r="F422" s="239" t="s">
        <v>710</v>
      </c>
      <c r="G422" s="237"/>
      <c r="H422" s="240">
        <v>17.22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145</v>
      </c>
      <c r="AU422" s="246" t="s">
        <v>142</v>
      </c>
      <c r="AV422" s="13" t="s">
        <v>142</v>
      </c>
      <c r="AW422" s="13" t="s">
        <v>34</v>
      </c>
      <c r="AX422" s="13" t="s">
        <v>73</v>
      </c>
      <c r="AY422" s="246" t="s">
        <v>134</v>
      </c>
    </row>
    <row r="423" spans="1:51" s="13" customFormat="1" ht="12">
      <c r="A423" s="13"/>
      <c r="B423" s="236"/>
      <c r="C423" s="237"/>
      <c r="D423" s="232" t="s">
        <v>145</v>
      </c>
      <c r="E423" s="238" t="s">
        <v>19</v>
      </c>
      <c r="F423" s="239" t="s">
        <v>162</v>
      </c>
      <c r="G423" s="237"/>
      <c r="H423" s="240">
        <v>6.76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145</v>
      </c>
      <c r="AU423" s="246" t="s">
        <v>142</v>
      </c>
      <c r="AV423" s="13" t="s">
        <v>142</v>
      </c>
      <c r="AW423" s="13" t="s">
        <v>34</v>
      </c>
      <c r="AX423" s="13" t="s">
        <v>73</v>
      </c>
      <c r="AY423" s="246" t="s">
        <v>134</v>
      </c>
    </row>
    <row r="424" spans="1:51" s="15" customFormat="1" ht="12">
      <c r="A424" s="15"/>
      <c r="B424" s="257"/>
      <c r="C424" s="258"/>
      <c r="D424" s="232" t="s">
        <v>145</v>
      </c>
      <c r="E424" s="259" t="s">
        <v>19</v>
      </c>
      <c r="F424" s="260" t="s">
        <v>182</v>
      </c>
      <c r="G424" s="258"/>
      <c r="H424" s="261">
        <v>26.3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7" t="s">
        <v>145</v>
      </c>
      <c r="AU424" s="267" t="s">
        <v>142</v>
      </c>
      <c r="AV424" s="15" t="s">
        <v>141</v>
      </c>
      <c r="AW424" s="15" t="s">
        <v>34</v>
      </c>
      <c r="AX424" s="15" t="s">
        <v>81</v>
      </c>
      <c r="AY424" s="267" t="s">
        <v>134</v>
      </c>
    </row>
    <row r="425" spans="1:65" s="2" customFormat="1" ht="24" customHeight="1">
      <c r="A425" s="39"/>
      <c r="B425" s="40"/>
      <c r="C425" s="268" t="s">
        <v>735</v>
      </c>
      <c r="D425" s="268" t="s">
        <v>217</v>
      </c>
      <c r="E425" s="269" t="s">
        <v>736</v>
      </c>
      <c r="F425" s="270" t="s">
        <v>737</v>
      </c>
      <c r="G425" s="271" t="s">
        <v>140</v>
      </c>
      <c r="H425" s="272">
        <v>28.93</v>
      </c>
      <c r="I425" s="273"/>
      <c r="J425" s="274">
        <f>ROUND(I425*H425,2)</f>
        <v>0</v>
      </c>
      <c r="K425" s="270" t="s">
        <v>159</v>
      </c>
      <c r="L425" s="275"/>
      <c r="M425" s="276" t="s">
        <v>19</v>
      </c>
      <c r="N425" s="277" t="s">
        <v>45</v>
      </c>
      <c r="O425" s="85"/>
      <c r="P425" s="228">
        <f>O425*H425</f>
        <v>0</v>
      </c>
      <c r="Q425" s="228">
        <v>0.0192</v>
      </c>
      <c r="R425" s="228">
        <f>Q425*H425</f>
        <v>0.555456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336</v>
      </c>
      <c r="AT425" s="230" t="s">
        <v>217</v>
      </c>
      <c r="AU425" s="230" t="s">
        <v>142</v>
      </c>
      <c r="AY425" s="18" t="s">
        <v>134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142</v>
      </c>
      <c r="BK425" s="231">
        <f>ROUND(I425*H425,2)</f>
        <v>0</v>
      </c>
      <c r="BL425" s="18" t="s">
        <v>238</v>
      </c>
      <c r="BM425" s="230" t="s">
        <v>738</v>
      </c>
    </row>
    <row r="426" spans="1:47" s="2" customFormat="1" ht="12">
      <c r="A426" s="39"/>
      <c r="B426" s="40"/>
      <c r="C426" s="41"/>
      <c r="D426" s="232" t="s">
        <v>144</v>
      </c>
      <c r="E426" s="41"/>
      <c r="F426" s="233" t="s">
        <v>737</v>
      </c>
      <c r="G426" s="41"/>
      <c r="H426" s="41"/>
      <c r="I426" s="137"/>
      <c r="J426" s="41"/>
      <c r="K426" s="41"/>
      <c r="L426" s="45"/>
      <c r="M426" s="234"/>
      <c r="N426" s="23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144</v>
      </c>
      <c r="AU426" s="18" t="s">
        <v>142</v>
      </c>
    </row>
    <row r="427" spans="1:51" s="13" customFormat="1" ht="12">
      <c r="A427" s="13"/>
      <c r="B427" s="236"/>
      <c r="C427" s="237"/>
      <c r="D427" s="232" t="s">
        <v>145</v>
      </c>
      <c r="E427" s="237"/>
      <c r="F427" s="239" t="s">
        <v>739</v>
      </c>
      <c r="G427" s="237"/>
      <c r="H427" s="240">
        <v>28.93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145</v>
      </c>
      <c r="AU427" s="246" t="s">
        <v>142</v>
      </c>
      <c r="AV427" s="13" t="s">
        <v>142</v>
      </c>
      <c r="AW427" s="13" t="s">
        <v>4</v>
      </c>
      <c r="AX427" s="13" t="s">
        <v>81</v>
      </c>
      <c r="AY427" s="246" t="s">
        <v>134</v>
      </c>
    </row>
    <row r="428" spans="1:65" s="2" customFormat="1" ht="16.5" customHeight="1">
      <c r="A428" s="39"/>
      <c r="B428" s="40"/>
      <c r="C428" s="219" t="s">
        <v>740</v>
      </c>
      <c r="D428" s="219" t="s">
        <v>137</v>
      </c>
      <c r="E428" s="220" t="s">
        <v>741</v>
      </c>
      <c r="F428" s="221" t="s">
        <v>742</v>
      </c>
      <c r="G428" s="222" t="s">
        <v>140</v>
      </c>
      <c r="H428" s="223">
        <v>18.5</v>
      </c>
      <c r="I428" s="224"/>
      <c r="J428" s="225">
        <f>ROUND(I428*H428,2)</f>
        <v>0</v>
      </c>
      <c r="K428" s="221" t="s">
        <v>159</v>
      </c>
      <c r="L428" s="45"/>
      <c r="M428" s="226" t="s">
        <v>19</v>
      </c>
      <c r="N428" s="227" t="s">
        <v>45</v>
      </c>
      <c r="O428" s="85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238</v>
      </c>
      <c r="AT428" s="230" t="s">
        <v>137</v>
      </c>
      <c r="AU428" s="230" t="s">
        <v>142</v>
      </c>
      <c r="AY428" s="18" t="s">
        <v>134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142</v>
      </c>
      <c r="BK428" s="231">
        <f>ROUND(I428*H428,2)</f>
        <v>0</v>
      </c>
      <c r="BL428" s="18" t="s">
        <v>238</v>
      </c>
      <c r="BM428" s="230" t="s">
        <v>743</v>
      </c>
    </row>
    <row r="429" spans="1:47" s="2" customFormat="1" ht="12">
      <c r="A429" s="39"/>
      <c r="B429" s="40"/>
      <c r="C429" s="41"/>
      <c r="D429" s="232" t="s">
        <v>144</v>
      </c>
      <c r="E429" s="41"/>
      <c r="F429" s="233" t="s">
        <v>744</v>
      </c>
      <c r="G429" s="41"/>
      <c r="H429" s="41"/>
      <c r="I429" s="137"/>
      <c r="J429" s="41"/>
      <c r="K429" s="41"/>
      <c r="L429" s="45"/>
      <c r="M429" s="234"/>
      <c r="N429" s="235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144</v>
      </c>
      <c r="AU429" s="18" t="s">
        <v>142</v>
      </c>
    </row>
    <row r="430" spans="1:51" s="13" customFormat="1" ht="12">
      <c r="A430" s="13"/>
      <c r="B430" s="236"/>
      <c r="C430" s="237"/>
      <c r="D430" s="232" t="s">
        <v>145</v>
      </c>
      <c r="E430" s="238" t="s">
        <v>19</v>
      </c>
      <c r="F430" s="239" t="s">
        <v>235</v>
      </c>
      <c r="G430" s="237"/>
      <c r="H430" s="240">
        <v>2.32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145</v>
      </c>
      <c r="AU430" s="246" t="s">
        <v>142</v>
      </c>
      <c r="AV430" s="13" t="s">
        <v>142</v>
      </c>
      <c r="AW430" s="13" t="s">
        <v>34</v>
      </c>
      <c r="AX430" s="13" t="s">
        <v>73</v>
      </c>
      <c r="AY430" s="246" t="s">
        <v>134</v>
      </c>
    </row>
    <row r="431" spans="1:51" s="13" customFormat="1" ht="12">
      <c r="A431" s="13"/>
      <c r="B431" s="236"/>
      <c r="C431" s="237"/>
      <c r="D431" s="232" t="s">
        <v>145</v>
      </c>
      <c r="E431" s="238" t="s">
        <v>19</v>
      </c>
      <c r="F431" s="239" t="s">
        <v>745</v>
      </c>
      <c r="G431" s="237"/>
      <c r="H431" s="240">
        <v>9.42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145</v>
      </c>
      <c r="AU431" s="246" t="s">
        <v>142</v>
      </c>
      <c r="AV431" s="13" t="s">
        <v>142</v>
      </c>
      <c r="AW431" s="13" t="s">
        <v>34</v>
      </c>
      <c r="AX431" s="13" t="s">
        <v>73</v>
      </c>
      <c r="AY431" s="246" t="s">
        <v>134</v>
      </c>
    </row>
    <row r="432" spans="1:51" s="13" customFormat="1" ht="12">
      <c r="A432" s="13"/>
      <c r="B432" s="236"/>
      <c r="C432" s="237"/>
      <c r="D432" s="232" t="s">
        <v>145</v>
      </c>
      <c r="E432" s="238" t="s">
        <v>19</v>
      </c>
      <c r="F432" s="239" t="s">
        <v>162</v>
      </c>
      <c r="G432" s="237"/>
      <c r="H432" s="240">
        <v>6.76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145</v>
      </c>
      <c r="AU432" s="246" t="s">
        <v>142</v>
      </c>
      <c r="AV432" s="13" t="s">
        <v>142</v>
      </c>
      <c r="AW432" s="13" t="s">
        <v>34</v>
      </c>
      <c r="AX432" s="13" t="s">
        <v>73</v>
      </c>
      <c r="AY432" s="246" t="s">
        <v>134</v>
      </c>
    </row>
    <row r="433" spans="1:51" s="15" customFormat="1" ht="12">
      <c r="A433" s="15"/>
      <c r="B433" s="257"/>
      <c r="C433" s="258"/>
      <c r="D433" s="232" t="s">
        <v>145</v>
      </c>
      <c r="E433" s="259" t="s">
        <v>19</v>
      </c>
      <c r="F433" s="260" t="s">
        <v>182</v>
      </c>
      <c r="G433" s="258"/>
      <c r="H433" s="261">
        <v>18.5</v>
      </c>
      <c r="I433" s="262"/>
      <c r="J433" s="258"/>
      <c r="K433" s="258"/>
      <c r="L433" s="263"/>
      <c r="M433" s="264"/>
      <c r="N433" s="265"/>
      <c r="O433" s="265"/>
      <c r="P433" s="265"/>
      <c r="Q433" s="265"/>
      <c r="R433" s="265"/>
      <c r="S433" s="265"/>
      <c r="T433" s="266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7" t="s">
        <v>145</v>
      </c>
      <c r="AU433" s="267" t="s">
        <v>142</v>
      </c>
      <c r="AV433" s="15" t="s">
        <v>141</v>
      </c>
      <c r="AW433" s="15" t="s">
        <v>34</v>
      </c>
      <c r="AX433" s="15" t="s">
        <v>81</v>
      </c>
      <c r="AY433" s="267" t="s">
        <v>134</v>
      </c>
    </row>
    <row r="434" spans="1:65" s="2" customFormat="1" ht="16.5" customHeight="1">
      <c r="A434" s="39"/>
      <c r="B434" s="40"/>
      <c r="C434" s="219" t="s">
        <v>746</v>
      </c>
      <c r="D434" s="219" t="s">
        <v>137</v>
      </c>
      <c r="E434" s="220" t="s">
        <v>747</v>
      </c>
      <c r="F434" s="221" t="s">
        <v>748</v>
      </c>
      <c r="G434" s="222" t="s">
        <v>140</v>
      </c>
      <c r="H434" s="223">
        <v>3.42</v>
      </c>
      <c r="I434" s="224"/>
      <c r="J434" s="225">
        <f>ROUND(I434*H434,2)</f>
        <v>0</v>
      </c>
      <c r="K434" s="221" t="s">
        <v>159</v>
      </c>
      <c r="L434" s="45"/>
      <c r="M434" s="226" t="s">
        <v>19</v>
      </c>
      <c r="N434" s="227" t="s">
        <v>45</v>
      </c>
      <c r="O434" s="85"/>
      <c r="P434" s="228">
        <f>O434*H434</f>
        <v>0</v>
      </c>
      <c r="Q434" s="228">
        <v>0.0015</v>
      </c>
      <c r="R434" s="228">
        <f>Q434*H434</f>
        <v>0.00513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238</v>
      </c>
      <c r="AT434" s="230" t="s">
        <v>137</v>
      </c>
      <c r="AU434" s="230" t="s">
        <v>142</v>
      </c>
      <c r="AY434" s="18" t="s">
        <v>134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142</v>
      </c>
      <c r="BK434" s="231">
        <f>ROUND(I434*H434,2)</f>
        <v>0</v>
      </c>
      <c r="BL434" s="18" t="s">
        <v>238</v>
      </c>
      <c r="BM434" s="230" t="s">
        <v>749</v>
      </c>
    </row>
    <row r="435" spans="1:47" s="2" customFormat="1" ht="12">
      <c r="A435" s="39"/>
      <c r="B435" s="40"/>
      <c r="C435" s="41"/>
      <c r="D435" s="232" t="s">
        <v>144</v>
      </c>
      <c r="E435" s="41"/>
      <c r="F435" s="233" t="s">
        <v>750</v>
      </c>
      <c r="G435" s="41"/>
      <c r="H435" s="41"/>
      <c r="I435" s="137"/>
      <c r="J435" s="41"/>
      <c r="K435" s="41"/>
      <c r="L435" s="45"/>
      <c r="M435" s="234"/>
      <c r="N435" s="235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144</v>
      </c>
      <c r="AU435" s="18" t="s">
        <v>142</v>
      </c>
    </row>
    <row r="436" spans="1:51" s="13" customFormat="1" ht="12">
      <c r="A436" s="13"/>
      <c r="B436" s="236"/>
      <c r="C436" s="237"/>
      <c r="D436" s="232" t="s">
        <v>145</v>
      </c>
      <c r="E436" s="238" t="s">
        <v>19</v>
      </c>
      <c r="F436" s="239" t="s">
        <v>751</v>
      </c>
      <c r="G436" s="237"/>
      <c r="H436" s="240">
        <v>3.42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145</v>
      </c>
      <c r="AU436" s="246" t="s">
        <v>142</v>
      </c>
      <c r="AV436" s="13" t="s">
        <v>142</v>
      </c>
      <c r="AW436" s="13" t="s">
        <v>34</v>
      </c>
      <c r="AX436" s="13" t="s">
        <v>81</v>
      </c>
      <c r="AY436" s="246" t="s">
        <v>134</v>
      </c>
    </row>
    <row r="437" spans="1:65" s="2" customFormat="1" ht="16.5" customHeight="1">
      <c r="A437" s="39"/>
      <c r="B437" s="40"/>
      <c r="C437" s="219" t="s">
        <v>752</v>
      </c>
      <c r="D437" s="219" t="s">
        <v>137</v>
      </c>
      <c r="E437" s="220" t="s">
        <v>753</v>
      </c>
      <c r="F437" s="221" t="s">
        <v>754</v>
      </c>
      <c r="G437" s="222" t="s">
        <v>213</v>
      </c>
      <c r="H437" s="223">
        <v>50</v>
      </c>
      <c r="I437" s="224"/>
      <c r="J437" s="225">
        <f>ROUND(I437*H437,2)</f>
        <v>0</v>
      </c>
      <c r="K437" s="221" t="s">
        <v>159</v>
      </c>
      <c r="L437" s="45"/>
      <c r="M437" s="226" t="s">
        <v>19</v>
      </c>
      <c r="N437" s="227" t="s">
        <v>45</v>
      </c>
      <c r="O437" s="85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238</v>
      </c>
      <c r="AT437" s="230" t="s">
        <v>137</v>
      </c>
      <c r="AU437" s="230" t="s">
        <v>142</v>
      </c>
      <c r="AY437" s="18" t="s">
        <v>134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142</v>
      </c>
      <c r="BK437" s="231">
        <f>ROUND(I437*H437,2)</f>
        <v>0</v>
      </c>
      <c r="BL437" s="18" t="s">
        <v>238</v>
      </c>
      <c r="BM437" s="230" t="s">
        <v>755</v>
      </c>
    </row>
    <row r="438" spans="1:47" s="2" customFormat="1" ht="12">
      <c r="A438" s="39"/>
      <c r="B438" s="40"/>
      <c r="C438" s="41"/>
      <c r="D438" s="232" t="s">
        <v>144</v>
      </c>
      <c r="E438" s="41"/>
      <c r="F438" s="233" t="s">
        <v>756</v>
      </c>
      <c r="G438" s="41"/>
      <c r="H438" s="41"/>
      <c r="I438" s="137"/>
      <c r="J438" s="41"/>
      <c r="K438" s="41"/>
      <c r="L438" s="45"/>
      <c r="M438" s="234"/>
      <c r="N438" s="235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144</v>
      </c>
      <c r="AU438" s="18" t="s">
        <v>142</v>
      </c>
    </row>
    <row r="439" spans="1:65" s="2" customFormat="1" ht="16.5" customHeight="1">
      <c r="A439" s="39"/>
      <c r="B439" s="40"/>
      <c r="C439" s="219" t="s">
        <v>757</v>
      </c>
      <c r="D439" s="219" t="s">
        <v>137</v>
      </c>
      <c r="E439" s="220" t="s">
        <v>758</v>
      </c>
      <c r="F439" s="221" t="s">
        <v>759</v>
      </c>
      <c r="G439" s="222" t="s">
        <v>140</v>
      </c>
      <c r="H439" s="223">
        <v>26.3</v>
      </c>
      <c r="I439" s="224"/>
      <c r="J439" s="225">
        <f>ROUND(I439*H439,2)</f>
        <v>0</v>
      </c>
      <c r="K439" s="221" t="s">
        <v>159</v>
      </c>
      <c r="L439" s="45"/>
      <c r="M439" s="226" t="s">
        <v>19</v>
      </c>
      <c r="N439" s="227" t="s">
        <v>45</v>
      </c>
      <c r="O439" s="85"/>
      <c r="P439" s="228">
        <f>O439*H439</f>
        <v>0</v>
      </c>
      <c r="Q439" s="228">
        <v>5E-05</v>
      </c>
      <c r="R439" s="228">
        <f>Q439*H439</f>
        <v>0.0013150000000000002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238</v>
      </c>
      <c r="AT439" s="230" t="s">
        <v>137</v>
      </c>
      <c r="AU439" s="230" t="s">
        <v>142</v>
      </c>
      <c r="AY439" s="18" t="s">
        <v>134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142</v>
      </c>
      <c r="BK439" s="231">
        <f>ROUND(I439*H439,2)</f>
        <v>0</v>
      </c>
      <c r="BL439" s="18" t="s">
        <v>238</v>
      </c>
      <c r="BM439" s="230" t="s">
        <v>760</v>
      </c>
    </row>
    <row r="440" spans="1:47" s="2" customFormat="1" ht="12">
      <c r="A440" s="39"/>
      <c r="B440" s="40"/>
      <c r="C440" s="41"/>
      <c r="D440" s="232" t="s">
        <v>144</v>
      </c>
      <c r="E440" s="41"/>
      <c r="F440" s="233" t="s">
        <v>761</v>
      </c>
      <c r="G440" s="41"/>
      <c r="H440" s="41"/>
      <c r="I440" s="137"/>
      <c r="J440" s="41"/>
      <c r="K440" s="41"/>
      <c r="L440" s="45"/>
      <c r="M440" s="234"/>
      <c r="N440" s="235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144</v>
      </c>
      <c r="AU440" s="18" t="s">
        <v>142</v>
      </c>
    </row>
    <row r="441" spans="1:65" s="2" customFormat="1" ht="16.5" customHeight="1">
      <c r="A441" s="39"/>
      <c r="B441" s="40"/>
      <c r="C441" s="219" t="s">
        <v>762</v>
      </c>
      <c r="D441" s="219" t="s">
        <v>137</v>
      </c>
      <c r="E441" s="220" t="s">
        <v>763</v>
      </c>
      <c r="F441" s="221" t="s">
        <v>764</v>
      </c>
      <c r="G441" s="222" t="s">
        <v>202</v>
      </c>
      <c r="H441" s="223">
        <v>3.89</v>
      </c>
      <c r="I441" s="224"/>
      <c r="J441" s="225">
        <f>ROUND(I441*H441,2)</f>
        <v>0</v>
      </c>
      <c r="K441" s="221" t="s">
        <v>159</v>
      </c>
      <c r="L441" s="45"/>
      <c r="M441" s="226" t="s">
        <v>19</v>
      </c>
      <c r="N441" s="227" t="s">
        <v>45</v>
      </c>
      <c r="O441" s="8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238</v>
      </c>
      <c r="AT441" s="230" t="s">
        <v>137</v>
      </c>
      <c r="AU441" s="230" t="s">
        <v>142</v>
      </c>
      <c r="AY441" s="18" t="s">
        <v>134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142</v>
      </c>
      <c r="BK441" s="231">
        <f>ROUND(I441*H441,2)</f>
        <v>0</v>
      </c>
      <c r="BL441" s="18" t="s">
        <v>238</v>
      </c>
      <c r="BM441" s="230" t="s">
        <v>765</v>
      </c>
    </row>
    <row r="442" spans="1:47" s="2" customFormat="1" ht="12">
      <c r="A442" s="39"/>
      <c r="B442" s="40"/>
      <c r="C442" s="41"/>
      <c r="D442" s="232" t="s">
        <v>144</v>
      </c>
      <c r="E442" s="41"/>
      <c r="F442" s="233" t="s">
        <v>766</v>
      </c>
      <c r="G442" s="41"/>
      <c r="H442" s="41"/>
      <c r="I442" s="137"/>
      <c r="J442" s="41"/>
      <c r="K442" s="41"/>
      <c r="L442" s="45"/>
      <c r="M442" s="234"/>
      <c r="N442" s="235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144</v>
      </c>
      <c r="AU442" s="18" t="s">
        <v>142</v>
      </c>
    </row>
    <row r="443" spans="1:51" s="13" customFormat="1" ht="12">
      <c r="A443" s="13"/>
      <c r="B443" s="236"/>
      <c r="C443" s="237"/>
      <c r="D443" s="232" t="s">
        <v>145</v>
      </c>
      <c r="E443" s="238" t="s">
        <v>19</v>
      </c>
      <c r="F443" s="239" t="s">
        <v>767</v>
      </c>
      <c r="G443" s="237"/>
      <c r="H443" s="240">
        <v>0.85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145</v>
      </c>
      <c r="AU443" s="246" t="s">
        <v>142</v>
      </c>
      <c r="AV443" s="13" t="s">
        <v>142</v>
      </c>
      <c r="AW443" s="13" t="s">
        <v>34</v>
      </c>
      <c r="AX443" s="13" t="s">
        <v>73</v>
      </c>
      <c r="AY443" s="246" t="s">
        <v>134</v>
      </c>
    </row>
    <row r="444" spans="1:51" s="13" customFormat="1" ht="12">
      <c r="A444" s="13"/>
      <c r="B444" s="236"/>
      <c r="C444" s="237"/>
      <c r="D444" s="232" t="s">
        <v>145</v>
      </c>
      <c r="E444" s="238" t="s">
        <v>19</v>
      </c>
      <c r="F444" s="239" t="s">
        <v>768</v>
      </c>
      <c r="G444" s="237"/>
      <c r="H444" s="240">
        <v>0.7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145</v>
      </c>
      <c r="AU444" s="246" t="s">
        <v>142</v>
      </c>
      <c r="AV444" s="13" t="s">
        <v>142</v>
      </c>
      <c r="AW444" s="13" t="s">
        <v>34</v>
      </c>
      <c r="AX444" s="13" t="s">
        <v>73</v>
      </c>
      <c r="AY444" s="246" t="s">
        <v>134</v>
      </c>
    </row>
    <row r="445" spans="1:51" s="13" customFormat="1" ht="12">
      <c r="A445" s="13"/>
      <c r="B445" s="236"/>
      <c r="C445" s="237"/>
      <c r="D445" s="232" t="s">
        <v>145</v>
      </c>
      <c r="E445" s="238" t="s">
        <v>19</v>
      </c>
      <c r="F445" s="239" t="s">
        <v>769</v>
      </c>
      <c r="G445" s="237"/>
      <c r="H445" s="240">
        <v>0.7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145</v>
      </c>
      <c r="AU445" s="246" t="s">
        <v>142</v>
      </c>
      <c r="AV445" s="13" t="s">
        <v>142</v>
      </c>
      <c r="AW445" s="13" t="s">
        <v>34</v>
      </c>
      <c r="AX445" s="13" t="s">
        <v>73</v>
      </c>
      <c r="AY445" s="246" t="s">
        <v>134</v>
      </c>
    </row>
    <row r="446" spans="1:51" s="13" customFormat="1" ht="12">
      <c r="A446" s="13"/>
      <c r="B446" s="236"/>
      <c r="C446" s="237"/>
      <c r="D446" s="232" t="s">
        <v>145</v>
      </c>
      <c r="E446" s="238" t="s">
        <v>19</v>
      </c>
      <c r="F446" s="239" t="s">
        <v>770</v>
      </c>
      <c r="G446" s="237"/>
      <c r="H446" s="240">
        <v>0.84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145</v>
      </c>
      <c r="AU446" s="246" t="s">
        <v>142</v>
      </c>
      <c r="AV446" s="13" t="s">
        <v>142</v>
      </c>
      <c r="AW446" s="13" t="s">
        <v>34</v>
      </c>
      <c r="AX446" s="13" t="s">
        <v>73</v>
      </c>
      <c r="AY446" s="246" t="s">
        <v>134</v>
      </c>
    </row>
    <row r="447" spans="1:51" s="13" customFormat="1" ht="12">
      <c r="A447" s="13"/>
      <c r="B447" s="236"/>
      <c r="C447" s="237"/>
      <c r="D447" s="232" t="s">
        <v>145</v>
      </c>
      <c r="E447" s="238" t="s">
        <v>19</v>
      </c>
      <c r="F447" s="239" t="s">
        <v>771</v>
      </c>
      <c r="G447" s="237"/>
      <c r="H447" s="240">
        <v>0.8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145</v>
      </c>
      <c r="AU447" s="246" t="s">
        <v>142</v>
      </c>
      <c r="AV447" s="13" t="s">
        <v>142</v>
      </c>
      <c r="AW447" s="13" t="s">
        <v>34</v>
      </c>
      <c r="AX447" s="13" t="s">
        <v>73</v>
      </c>
      <c r="AY447" s="246" t="s">
        <v>134</v>
      </c>
    </row>
    <row r="448" spans="1:51" s="15" customFormat="1" ht="12">
      <c r="A448" s="15"/>
      <c r="B448" s="257"/>
      <c r="C448" s="258"/>
      <c r="D448" s="232" t="s">
        <v>145</v>
      </c>
      <c r="E448" s="259" t="s">
        <v>19</v>
      </c>
      <c r="F448" s="260" t="s">
        <v>182</v>
      </c>
      <c r="G448" s="258"/>
      <c r="H448" s="261">
        <v>3.89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7" t="s">
        <v>145</v>
      </c>
      <c r="AU448" s="267" t="s">
        <v>142</v>
      </c>
      <c r="AV448" s="15" t="s">
        <v>141</v>
      </c>
      <c r="AW448" s="15" t="s">
        <v>34</v>
      </c>
      <c r="AX448" s="15" t="s">
        <v>81</v>
      </c>
      <c r="AY448" s="267" t="s">
        <v>134</v>
      </c>
    </row>
    <row r="449" spans="1:65" s="2" customFormat="1" ht="16.5" customHeight="1">
      <c r="A449" s="39"/>
      <c r="B449" s="40"/>
      <c r="C449" s="268" t="s">
        <v>772</v>
      </c>
      <c r="D449" s="268" t="s">
        <v>217</v>
      </c>
      <c r="E449" s="269" t="s">
        <v>773</v>
      </c>
      <c r="F449" s="270" t="s">
        <v>774</v>
      </c>
      <c r="G449" s="271" t="s">
        <v>202</v>
      </c>
      <c r="H449" s="272">
        <v>4.279</v>
      </c>
      <c r="I449" s="273"/>
      <c r="J449" s="274">
        <f>ROUND(I449*H449,2)</f>
        <v>0</v>
      </c>
      <c r="K449" s="270" t="s">
        <v>159</v>
      </c>
      <c r="L449" s="275"/>
      <c r="M449" s="276" t="s">
        <v>19</v>
      </c>
      <c r="N449" s="277" t="s">
        <v>45</v>
      </c>
      <c r="O449" s="85"/>
      <c r="P449" s="228">
        <f>O449*H449</f>
        <v>0</v>
      </c>
      <c r="Q449" s="228">
        <v>6E-05</v>
      </c>
      <c r="R449" s="228">
        <f>Q449*H449</f>
        <v>0.00025674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336</v>
      </c>
      <c r="AT449" s="230" t="s">
        <v>217</v>
      </c>
      <c r="AU449" s="230" t="s">
        <v>142</v>
      </c>
      <c r="AY449" s="18" t="s">
        <v>134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142</v>
      </c>
      <c r="BK449" s="231">
        <f>ROUND(I449*H449,2)</f>
        <v>0</v>
      </c>
      <c r="BL449" s="18" t="s">
        <v>238</v>
      </c>
      <c r="BM449" s="230" t="s">
        <v>775</v>
      </c>
    </row>
    <row r="450" spans="1:47" s="2" customFormat="1" ht="12">
      <c r="A450" s="39"/>
      <c r="B450" s="40"/>
      <c r="C450" s="41"/>
      <c r="D450" s="232" t="s">
        <v>144</v>
      </c>
      <c r="E450" s="41"/>
      <c r="F450" s="233" t="s">
        <v>774</v>
      </c>
      <c r="G450" s="41"/>
      <c r="H450" s="41"/>
      <c r="I450" s="137"/>
      <c r="J450" s="41"/>
      <c r="K450" s="41"/>
      <c r="L450" s="45"/>
      <c r="M450" s="234"/>
      <c r="N450" s="235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144</v>
      </c>
      <c r="AU450" s="18" t="s">
        <v>142</v>
      </c>
    </row>
    <row r="451" spans="1:51" s="13" customFormat="1" ht="12">
      <c r="A451" s="13"/>
      <c r="B451" s="236"/>
      <c r="C451" s="237"/>
      <c r="D451" s="232" t="s">
        <v>145</v>
      </c>
      <c r="E451" s="237"/>
      <c r="F451" s="239" t="s">
        <v>776</v>
      </c>
      <c r="G451" s="237"/>
      <c r="H451" s="240">
        <v>4.279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145</v>
      </c>
      <c r="AU451" s="246" t="s">
        <v>142</v>
      </c>
      <c r="AV451" s="13" t="s">
        <v>142</v>
      </c>
      <c r="AW451" s="13" t="s">
        <v>4</v>
      </c>
      <c r="AX451" s="13" t="s">
        <v>81</v>
      </c>
      <c r="AY451" s="246" t="s">
        <v>134</v>
      </c>
    </row>
    <row r="452" spans="1:65" s="2" customFormat="1" ht="16.5" customHeight="1">
      <c r="A452" s="39"/>
      <c r="B452" s="40"/>
      <c r="C452" s="219" t="s">
        <v>777</v>
      </c>
      <c r="D452" s="219" t="s">
        <v>137</v>
      </c>
      <c r="E452" s="220" t="s">
        <v>778</v>
      </c>
      <c r="F452" s="221" t="s">
        <v>779</v>
      </c>
      <c r="G452" s="222" t="s">
        <v>367</v>
      </c>
      <c r="H452" s="278"/>
      <c r="I452" s="224"/>
      <c r="J452" s="225">
        <f>ROUND(I452*H452,2)</f>
        <v>0</v>
      </c>
      <c r="K452" s="221" t="s">
        <v>159</v>
      </c>
      <c r="L452" s="45"/>
      <c r="M452" s="226" t="s">
        <v>19</v>
      </c>
      <c r="N452" s="227" t="s">
        <v>45</v>
      </c>
      <c r="O452" s="85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238</v>
      </c>
      <c r="AT452" s="230" t="s">
        <v>137</v>
      </c>
      <c r="AU452" s="230" t="s">
        <v>142</v>
      </c>
      <c r="AY452" s="18" t="s">
        <v>134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142</v>
      </c>
      <c r="BK452" s="231">
        <f>ROUND(I452*H452,2)</f>
        <v>0</v>
      </c>
      <c r="BL452" s="18" t="s">
        <v>238</v>
      </c>
      <c r="BM452" s="230" t="s">
        <v>780</v>
      </c>
    </row>
    <row r="453" spans="1:47" s="2" customFormat="1" ht="12">
      <c r="A453" s="39"/>
      <c r="B453" s="40"/>
      <c r="C453" s="41"/>
      <c r="D453" s="232" t="s">
        <v>144</v>
      </c>
      <c r="E453" s="41"/>
      <c r="F453" s="233" t="s">
        <v>781</v>
      </c>
      <c r="G453" s="41"/>
      <c r="H453" s="41"/>
      <c r="I453" s="137"/>
      <c r="J453" s="41"/>
      <c r="K453" s="41"/>
      <c r="L453" s="45"/>
      <c r="M453" s="234"/>
      <c r="N453" s="235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144</v>
      </c>
      <c r="AU453" s="18" t="s">
        <v>142</v>
      </c>
    </row>
    <row r="454" spans="1:63" s="12" customFormat="1" ht="22.8" customHeight="1">
      <c r="A454" s="12"/>
      <c r="B454" s="203"/>
      <c r="C454" s="204"/>
      <c r="D454" s="205" t="s">
        <v>72</v>
      </c>
      <c r="E454" s="217" t="s">
        <v>782</v>
      </c>
      <c r="F454" s="217" t="s">
        <v>783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SUM(P455:P517)</f>
        <v>0</v>
      </c>
      <c r="Q454" s="211"/>
      <c r="R454" s="212">
        <f>SUM(R455:R517)</f>
        <v>3.0224401999999997</v>
      </c>
      <c r="S454" s="211"/>
      <c r="T454" s="213">
        <f>SUM(T455:T517)</f>
        <v>6.5464875000000005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142</v>
      </c>
      <c r="AT454" s="215" t="s">
        <v>72</v>
      </c>
      <c r="AU454" s="215" t="s">
        <v>81</v>
      </c>
      <c r="AY454" s="214" t="s">
        <v>134</v>
      </c>
      <c r="BK454" s="216">
        <f>SUM(BK455:BK517)</f>
        <v>0</v>
      </c>
    </row>
    <row r="455" spans="1:65" s="2" customFormat="1" ht="16.5" customHeight="1">
      <c r="A455" s="39"/>
      <c r="B455" s="40"/>
      <c r="C455" s="219" t="s">
        <v>784</v>
      </c>
      <c r="D455" s="219" t="s">
        <v>137</v>
      </c>
      <c r="E455" s="220" t="s">
        <v>785</v>
      </c>
      <c r="F455" s="221" t="s">
        <v>786</v>
      </c>
      <c r="G455" s="222" t="s">
        <v>140</v>
      </c>
      <c r="H455" s="223">
        <v>98.256</v>
      </c>
      <c r="I455" s="224"/>
      <c r="J455" s="225">
        <f>ROUND(I455*H455,2)</f>
        <v>0</v>
      </c>
      <c r="K455" s="221" t="s">
        <v>159</v>
      </c>
      <c r="L455" s="45"/>
      <c r="M455" s="226" t="s">
        <v>19</v>
      </c>
      <c r="N455" s="227" t="s">
        <v>45</v>
      </c>
      <c r="O455" s="85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238</v>
      </c>
      <c r="AT455" s="230" t="s">
        <v>137</v>
      </c>
      <c r="AU455" s="230" t="s">
        <v>142</v>
      </c>
      <c r="AY455" s="18" t="s">
        <v>134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142</v>
      </c>
      <c r="BK455" s="231">
        <f>ROUND(I455*H455,2)</f>
        <v>0</v>
      </c>
      <c r="BL455" s="18" t="s">
        <v>238</v>
      </c>
      <c r="BM455" s="230" t="s">
        <v>787</v>
      </c>
    </row>
    <row r="456" spans="1:47" s="2" customFormat="1" ht="12">
      <c r="A456" s="39"/>
      <c r="B456" s="40"/>
      <c r="C456" s="41"/>
      <c r="D456" s="232" t="s">
        <v>144</v>
      </c>
      <c r="E456" s="41"/>
      <c r="F456" s="233" t="s">
        <v>788</v>
      </c>
      <c r="G456" s="41"/>
      <c r="H456" s="41"/>
      <c r="I456" s="137"/>
      <c r="J456" s="41"/>
      <c r="K456" s="41"/>
      <c r="L456" s="45"/>
      <c r="M456" s="234"/>
      <c r="N456" s="235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144</v>
      </c>
      <c r="AU456" s="18" t="s">
        <v>142</v>
      </c>
    </row>
    <row r="457" spans="1:51" s="13" customFormat="1" ht="12">
      <c r="A457" s="13"/>
      <c r="B457" s="236"/>
      <c r="C457" s="237"/>
      <c r="D457" s="232" t="s">
        <v>145</v>
      </c>
      <c r="E457" s="238" t="s">
        <v>19</v>
      </c>
      <c r="F457" s="239" t="s">
        <v>789</v>
      </c>
      <c r="G457" s="237"/>
      <c r="H457" s="240">
        <v>11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145</v>
      </c>
      <c r="AU457" s="246" t="s">
        <v>142</v>
      </c>
      <c r="AV457" s="13" t="s">
        <v>142</v>
      </c>
      <c r="AW457" s="13" t="s">
        <v>34</v>
      </c>
      <c r="AX457" s="13" t="s">
        <v>73</v>
      </c>
      <c r="AY457" s="246" t="s">
        <v>134</v>
      </c>
    </row>
    <row r="458" spans="1:51" s="13" customFormat="1" ht="12">
      <c r="A458" s="13"/>
      <c r="B458" s="236"/>
      <c r="C458" s="237"/>
      <c r="D458" s="232" t="s">
        <v>145</v>
      </c>
      <c r="E458" s="238" t="s">
        <v>19</v>
      </c>
      <c r="F458" s="239" t="s">
        <v>790</v>
      </c>
      <c r="G458" s="237"/>
      <c r="H458" s="240">
        <v>10.905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145</v>
      </c>
      <c r="AU458" s="246" t="s">
        <v>142</v>
      </c>
      <c r="AV458" s="13" t="s">
        <v>142</v>
      </c>
      <c r="AW458" s="13" t="s">
        <v>34</v>
      </c>
      <c r="AX458" s="13" t="s">
        <v>73</v>
      </c>
      <c r="AY458" s="246" t="s">
        <v>134</v>
      </c>
    </row>
    <row r="459" spans="1:51" s="13" customFormat="1" ht="12">
      <c r="A459" s="13"/>
      <c r="B459" s="236"/>
      <c r="C459" s="237"/>
      <c r="D459" s="232" t="s">
        <v>145</v>
      </c>
      <c r="E459" s="238" t="s">
        <v>19</v>
      </c>
      <c r="F459" s="239" t="s">
        <v>791</v>
      </c>
      <c r="G459" s="237"/>
      <c r="H459" s="240">
        <v>15.46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145</v>
      </c>
      <c r="AU459" s="246" t="s">
        <v>142</v>
      </c>
      <c r="AV459" s="13" t="s">
        <v>142</v>
      </c>
      <c r="AW459" s="13" t="s">
        <v>34</v>
      </c>
      <c r="AX459" s="13" t="s">
        <v>73</v>
      </c>
      <c r="AY459" s="246" t="s">
        <v>134</v>
      </c>
    </row>
    <row r="460" spans="1:51" s="13" customFormat="1" ht="12">
      <c r="A460" s="13"/>
      <c r="B460" s="236"/>
      <c r="C460" s="237"/>
      <c r="D460" s="232" t="s">
        <v>145</v>
      </c>
      <c r="E460" s="238" t="s">
        <v>19</v>
      </c>
      <c r="F460" s="239" t="s">
        <v>792</v>
      </c>
      <c r="G460" s="237"/>
      <c r="H460" s="240">
        <v>13.964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145</v>
      </c>
      <c r="AU460" s="246" t="s">
        <v>142</v>
      </c>
      <c r="AV460" s="13" t="s">
        <v>142</v>
      </c>
      <c r="AW460" s="13" t="s">
        <v>34</v>
      </c>
      <c r="AX460" s="13" t="s">
        <v>73</v>
      </c>
      <c r="AY460" s="246" t="s">
        <v>134</v>
      </c>
    </row>
    <row r="461" spans="1:51" s="13" customFormat="1" ht="12">
      <c r="A461" s="13"/>
      <c r="B461" s="236"/>
      <c r="C461" s="237"/>
      <c r="D461" s="232" t="s">
        <v>145</v>
      </c>
      <c r="E461" s="238" t="s">
        <v>19</v>
      </c>
      <c r="F461" s="239" t="s">
        <v>793</v>
      </c>
      <c r="G461" s="237"/>
      <c r="H461" s="240">
        <v>19.047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6" t="s">
        <v>145</v>
      </c>
      <c r="AU461" s="246" t="s">
        <v>142</v>
      </c>
      <c r="AV461" s="13" t="s">
        <v>142</v>
      </c>
      <c r="AW461" s="13" t="s">
        <v>34</v>
      </c>
      <c r="AX461" s="13" t="s">
        <v>73</v>
      </c>
      <c r="AY461" s="246" t="s">
        <v>134</v>
      </c>
    </row>
    <row r="462" spans="1:51" s="14" customFormat="1" ht="12">
      <c r="A462" s="14"/>
      <c r="B462" s="247"/>
      <c r="C462" s="248"/>
      <c r="D462" s="232" t="s">
        <v>145</v>
      </c>
      <c r="E462" s="249" t="s">
        <v>19</v>
      </c>
      <c r="F462" s="250" t="s">
        <v>179</v>
      </c>
      <c r="G462" s="248"/>
      <c r="H462" s="249" t="s">
        <v>19</v>
      </c>
      <c r="I462" s="251"/>
      <c r="J462" s="248"/>
      <c r="K462" s="248"/>
      <c r="L462" s="252"/>
      <c r="M462" s="253"/>
      <c r="N462" s="254"/>
      <c r="O462" s="254"/>
      <c r="P462" s="254"/>
      <c r="Q462" s="254"/>
      <c r="R462" s="254"/>
      <c r="S462" s="254"/>
      <c r="T462" s="25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6" t="s">
        <v>145</v>
      </c>
      <c r="AU462" s="256" t="s">
        <v>142</v>
      </c>
      <c r="AV462" s="14" t="s">
        <v>81</v>
      </c>
      <c r="AW462" s="14" t="s">
        <v>34</v>
      </c>
      <c r="AX462" s="14" t="s">
        <v>73</v>
      </c>
      <c r="AY462" s="256" t="s">
        <v>134</v>
      </c>
    </row>
    <row r="463" spans="1:51" s="13" customFormat="1" ht="12">
      <c r="A463" s="13"/>
      <c r="B463" s="236"/>
      <c r="C463" s="237"/>
      <c r="D463" s="232" t="s">
        <v>145</v>
      </c>
      <c r="E463" s="238" t="s">
        <v>19</v>
      </c>
      <c r="F463" s="239" t="s">
        <v>794</v>
      </c>
      <c r="G463" s="237"/>
      <c r="H463" s="240">
        <v>12.26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6" t="s">
        <v>145</v>
      </c>
      <c r="AU463" s="246" t="s">
        <v>142</v>
      </c>
      <c r="AV463" s="13" t="s">
        <v>142</v>
      </c>
      <c r="AW463" s="13" t="s">
        <v>34</v>
      </c>
      <c r="AX463" s="13" t="s">
        <v>73</v>
      </c>
      <c r="AY463" s="246" t="s">
        <v>134</v>
      </c>
    </row>
    <row r="464" spans="1:51" s="13" customFormat="1" ht="12">
      <c r="A464" s="13"/>
      <c r="B464" s="236"/>
      <c r="C464" s="237"/>
      <c r="D464" s="232" t="s">
        <v>145</v>
      </c>
      <c r="E464" s="238" t="s">
        <v>19</v>
      </c>
      <c r="F464" s="239" t="s">
        <v>795</v>
      </c>
      <c r="G464" s="237"/>
      <c r="H464" s="240">
        <v>15.62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145</v>
      </c>
      <c r="AU464" s="246" t="s">
        <v>142</v>
      </c>
      <c r="AV464" s="13" t="s">
        <v>142</v>
      </c>
      <c r="AW464" s="13" t="s">
        <v>34</v>
      </c>
      <c r="AX464" s="13" t="s">
        <v>73</v>
      </c>
      <c r="AY464" s="246" t="s">
        <v>134</v>
      </c>
    </row>
    <row r="465" spans="1:51" s="15" customFormat="1" ht="12">
      <c r="A465" s="15"/>
      <c r="B465" s="257"/>
      <c r="C465" s="258"/>
      <c r="D465" s="232" t="s">
        <v>145</v>
      </c>
      <c r="E465" s="259" t="s">
        <v>19</v>
      </c>
      <c r="F465" s="260" t="s">
        <v>182</v>
      </c>
      <c r="G465" s="258"/>
      <c r="H465" s="261">
        <v>98.256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7" t="s">
        <v>145</v>
      </c>
      <c r="AU465" s="267" t="s">
        <v>142</v>
      </c>
      <c r="AV465" s="15" t="s">
        <v>141</v>
      </c>
      <c r="AW465" s="15" t="s">
        <v>34</v>
      </c>
      <c r="AX465" s="15" t="s">
        <v>81</v>
      </c>
      <c r="AY465" s="267" t="s">
        <v>134</v>
      </c>
    </row>
    <row r="466" spans="1:65" s="2" customFormat="1" ht="16.5" customHeight="1">
      <c r="A466" s="39"/>
      <c r="B466" s="40"/>
      <c r="C466" s="219" t="s">
        <v>796</v>
      </c>
      <c r="D466" s="219" t="s">
        <v>137</v>
      </c>
      <c r="E466" s="220" t="s">
        <v>797</v>
      </c>
      <c r="F466" s="221" t="s">
        <v>798</v>
      </c>
      <c r="G466" s="222" t="s">
        <v>140</v>
      </c>
      <c r="H466" s="223">
        <v>98.256</v>
      </c>
      <c r="I466" s="224"/>
      <c r="J466" s="225">
        <f>ROUND(I466*H466,2)</f>
        <v>0</v>
      </c>
      <c r="K466" s="221" t="s">
        <v>159</v>
      </c>
      <c r="L466" s="45"/>
      <c r="M466" s="226" t="s">
        <v>19</v>
      </c>
      <c r="N466" s="227" t="s">
        <v>45</v>
      </c>
      <c r="O466" s="85"/>
      <c r="P466" s="228">
        <f>O466*H466</f>
        <v>0</v>
      </c>
      <c r="Q466" s="228">
        <v>0.0003</v>
      </c>
      <c r="R466" s="228">
        <f>Q466*H466</f>
        <v>0.029476799999999997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238</v>
      </c>
      <c r="AT466" s="230" t="s">
        <v>137</v>
      </c>
      <c r="AU466" s="230" t="s">
        <v>142</v>
      </c>
      <c r="AY466" s="18" t="s">
        <v>134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142</v>
      </c>
      <c r="BK466" s="231">
        <f>ROUND(I466*H466,2)</f>
        <v>0</v>
      </c>
      <c r="BL466" s="18" t="s">
        <v>238</v>
      </c>
      <c r="BM466" s="230" t="s">
        <v>799</v>
      </c>
    </row>
    <row r="467" spans="1:47" s="2" customFormat="1" ht="12">
      <c r="A467" s="39"/>
      <c r="B467" s="40"/>
      <c r="C467" s="41"/>
      <c r="D467" s="232" t="s">
        <v>144</v>
      </c>
      <c r="E467" s="41"/>
      <c r="F467" s="233" t="s">
        <v>800</v>
      </c>
      <c r="G467" s="41"/>
      <c r="H467" s="41"/>
      <c r="I467" s="137"/>
      <c r="J467" s="41"/>
      <c r="K467" s="41"/>
      <c r="L467" s="45"/>
      <c r="M467" s="234"/>
      <c r="N467" s="235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144</v>
      </c>
      <c r="AU467" s="18" t="s">
        <v>142</v>
      </c>
    </row>
    <row r="468" spans="1:65" s="2" customFormat="1" ht="16.5" customHeight="1">
      <c r="A468" s="39"/>
      <c r="B468" s="40"/>
      <c r="C468" s="219" t="s">
        <v>801</v>
      </c>
      <c r="D468" s="219" t="s">
        <v>137</v>
      </c>
      <c r="E468" s="220" t="s">
        <v>802</v>
      </c>
      <c r="F468" s="221" t="s">
        <v>803</v>
      </c>
      <c r="G468" s="222" t="s">
        <v>140</v>
      </c>
      <c r="H468" s="223">
        <v>29.452</v>
      </c>
      <c r="I468" s="224"/>
      <c r="J468" s="225">
        <f>ROUND(I468*H468,2)</f>
        <v>0</v>
      </c>
      <c r="K468" s="221" t="s">
        <v>159</v>
      </c>
      <c r="L468" s="45"/>
      <c r="M468" s="226" t="s">
        <v>19</v>
      </c>
      <c r="N468" s="227" t="s">
        <v>45</v>
      </c>
      <c r="O468" s="85"/>
      <c r="P468" s="228">
        <f>O468*H468</f>
        <v>0</v>
      </c>
      <c r="Q468" s="228">
        <v>0.0015</v>
      </c>
      <c r="R468" s="228">
        <f>Q468*H468</f>
        <v>0.044178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238</v>
      </c>
      <c r="AT468" s="230" t="s">
        <v>137</v>
      </c>
      <c r="AU468" s="230" t="s">
        <v>142</v>
      </c>
      <c r="AY468" s="18" t="s">
        <v>134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142</v>
      </c>
      <c r="BK468" s="231">
        <f>ROUND(I468*H468,2)</f>
        <v>0</v>
      </c>
      <c r="BL468" s="18" t="s">
        <v>238</v>
      </c>
      <c r="BM468" s="230" t="s">
        <v>804</v>
      </c>
    </row>
    <row r="469" spans="1:47" s="2" customFormat="1" ht="12">
      <c r="A469" s="39"/>
      <c r="B469" s="40"/>
      <c r="C469" s="41"/>
      <c r="D469" s="232" t="s">
        <v>144</v>
      </c>
      <c r="E469" s="41"/>
      <c r="F469" s="233" t="s">
        <v>805</v>
      </c>
      <c r="G469" s="41"/>
      <c r="H469" s="41"/>
      <c r="I469" s="137"/>
      <c r="J469" s="41"/>
      <c r="K469" s="41"/>
      <c r="L469" s="45"/>
      <c r="M469" s="234"/>
      <c r="N469" s="235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144</v>
      </c>
      <c r="AU469" s="18" t="s">
        <v>142</v>
      </c>
    </row>
    <row r="470" spans="1:51" s="13" customFormat="1" ht="12">
      <c r="A470" s="13"/>
      <c r="B470" s="236"/>
      <c r="C470" s="237"/>
      <c r="D470" s="232" t="s">
        <v>145</v>
      </c>
      <c r="E470" s="238" t="s">
        <v>19</v>
      </c>
      <c r="F470" s="239" t="s">
        <v>806</v>
      </c>
      <c r="G470" s="237"/>
      <c r="H470" s="240">
        <v>1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145</v>
      </c>
      <c r="AU470" s="246" t="s">
        <v>142</v>
      </c>
      <c r="AV470" s="13" t="s">
        <v>142</v>
      </c>
      <c r="AW470" s="13" t="s">
        <v>34</v>
      </c>
      <c r="AX470" s="13" t="s">
        <v>73</v>
      </c>
      <c r="AY470" s="246" t="s">
        <v>134</v>
      </c>
    </row>
    <row r="471" spans="1:51" s="13" customFormat="1" ht="12">
      <c r="A471" s="13"/>
      <c r="B471" s="236"/>
      <c r="C471" s="237"/>
      <c r="D471" s="232" t="s">
        <v>145</v>
      </c>
      <c r="E471" s="238" t="s">
        <v>19</v>
      </c>
      <c r="F471" s="239" t="s">
        <v>807</v>
      </c>
      <c r="G471" s="237"/>
      <c r="H471" s="240">
        <v>17.868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145</v>
      </c>
      <c r="AU471" s="246" t="s">
        <v>142</v>
      </c>
      <c r="AV471" s="13" t="s">
        <v>142</v>
      </c>
      <c r="AW471" s="13" t="s">
        <v>34</v>
      </c>
      <c r="AX471" s="13" t="s">
        <v>73</v>
      </c>
      <c r="AY471" s="246" t="s">
        <v>134</v>
      </c>
    </row>
    <row r="472" spans="1:51" s="13" customFormat="1" ht="12">
      <c r="A472" s="13"/>
      <c r="B472" s="236"/>
      <c r="C472" s="237"/>
      <c r="D472" s="232" t="s">
        <v>145</v>
      </c>
      <c r="E472" s="238" t="s">
        <v>19</v>
      </c>
      <c r="F472" s="239" t="s">
        <v>808</v>
      </c>
      <c r="G472" s="237"/>
      <c r="H472" s="240">
        <v>10.584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145</v>
      </c>
      <c r="AU472" s="246" t="s">
        <v>142</v>
      </c>
      <c r="AV472" s="13" t="s">
        <v>142</v>
      </c>
      <c r="AW472" s="13" t="s">
        <v>34</v>
      </c>
      <c r="AX472" s="13" t="s">
        <v>73</v>
      </c>
      <c r="AY472" s="246" t="s">
        <v>134</v>
      </c>
    </row>
    <row r="473" spans="1:51" s="15" customFormat="1" ht="12">
      <c r="A473" s="15"/>
      <c r="B473" s="257"/>
      <c r="C473" s="258"/>
      <c r="D473" s="232" t="s">
        <v>145</v>
      </c>
      <c r="E473" s="259" t="s">
        <v>19</v>
      </c>
      <c r="F473" s="260" t="s">
        <v>182</v>
      </c>
      <c r="G473" s="258"/>
      <c r="H473" s="261">
        <v>29.452</v>
      </c>
      <c r="I473" s="262"/>
      <c r="J473" s="258"/>
      <c r="K473" s="258"/>
      <c r="L473" s="263"/>
      <c r="M473" s="264"/>
      <c r="N473" s="265"/>
      <c r="O473" s="265"/>
      <c r="P473" s="265"/>
      <c r="Q473" s="265"/>
      <c r="R473" s="265"/>
      <c r="S473" s="265"/>
      <c r="T473" s="26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7" t="s">
        <v>145</v>
      </c>
      <c r="AU473" s="267" t="s">
        <v>142</v>
      </c>
      <c r="AV473" s="15" t="s">
        <v>141</v>
      </c>
      <c r="AW473" s="15" t="s">
        <v>34</v>
      </c>
      <c r="AX473" s="15" t="s">
        <v>81</v>
      </c>
      <c r="AY473" s="267" t="s">
        <v>134</v>
      </c>
    </row>
    <row r="474" spans="1:65" s="2" customFormat="1" ht="16.5" customHeight="1">
      <c r="A474" s="39"/>
      <c r="B474" s="40"/>
      <c r="C474" s="219" t="s">
        <v>809</v>
      </c>
      <c r="D474" s="219" t="s">
        <v>137</v>
      </c>
      <c r="E474" s="220" t="s">
        <v>810</v>
      </c>
      <c r="F474" s="221" t="s">
        <v>811</v>
      </c>
      <c r="G474" s="222" t="s">
        <v>140</v>
      </c>
      <c r="H474" s="223">
        <v>98.256</v>
      </c>
      <c r="I474" s="224"/>
      <c r="J474" s="225">
        <f>ROUND(I474*H474,2)</f>
        <v>0</v>
      </c>
      <c r="K474" s="221" t="s">
        <v>159</v>
      </c>
      <c r="L474" s="45"/>
      <c r="M474" s="226" t="s">
        <v>19</v>
      </c>
      <c r="N474" s="227" t="s">
        <v>45</v>
      </c>
      <c r="O474" s="85"/>
      <c r="P474" s="228">
        <f>O474*H474</f>
        <v>0</v>
      </c>
      <c r="Q474" s="228">
        <v>0.0045</v>
      </c>
      <c r="R474" s="228">
        <f>Q474*H474</f>
        <v>0.442152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238</v>
      </c>
      <c r="AT474" s="230" t="s">
        <v>137</v>
      </c>
      <c r="AU474" s="230" t="s">
        <v>142</v>
      </c>
      <c r="AY474" s="18" t="s">
        <v>134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142</v>
      </c>
      <c r="BK474" s="231">
        <f>ROUND(I474*H474,2)</f>
        <v>0</v>
      </c>
      <c r="BL474" s="18" t="s">
        <v>238</v>
      </c>
      <c r="BM474" s="230" t="s">
        <v>812</v>
      </c>
    </row>
    <row r="475" spans="1:47" s="2" customFormat="1" ht="12">
      <c r="A475" s="39"/>
      <c r="B475" s="40"/>
      <c r="C475" s="41"/>
      <c r="D475" s="232" t="s">
        <v>144</v>
      </c>
      <c r="E475" s="41"/>
      <c r="F475" s="233" t="s">
        <v>813</v>
      </c>
      <c r="G475" s="41"/>
      <c r="H475" s="41"/>
      <c r="I475" s="137"/>
      <c r="J475" s="41"/>
      <c r="K475" s="41"/>
      <c r="L475" s="45"/>
      <c r="M475" s="234"/>
      <c r="N475" s="235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144</v>
      </c>
      <c r="AU475" s="18" t="s">
        <v>142</v>
      </c>
    </row>
    <row r="476" spans="1:65" s="2" customFormat="1" ht="16.5" customHeight="1">
      <c r="A476" s="39"/>
      <c r="B476" s="40"/>
      <c r="C476" s="219" t="s">
        <v>814</v>
      </c>
      <c r="D476" s="219" t="s">
        <v>137</v>
      </c>
      <c r="E476" s="220" t="s">
        <v>815</v>
      </c>
      <c r="F476" s="221" t="s">
        <v>816</v>
      </c>
      <c r="G476" s="222" t="s">
        <v>140</v>
      </c>
      <c r="H476" s="223">
        <v>80.325</v>
      </c>
      <c r="I476" s="224"/>
      <c r="J476" s="225">
        <f>ROUND(I476*H476,2)</f>
        <v>0</v>
      </c>
      <c r="K476" s="221" t="s">
        <v>159</v>
      </c>
      <c r="L476" s="45"/>
      <c r="M476" s="226" t="s">
        <v>19</v>
      </c>
      <c r="N476" s="227" t="s">
        <v>45</v>
      </c>
      <c r="O476" s="85"/>
      <c r="P476" s="228">
        <f>O476*H476</f>
        <v>0</v>
      </c>
      <c r="Q476" s="228">
        <v>0</v>
      </c>
      <c r="R476" s="228">
        <f>Q476*H476</f>
        <v>0</v>
      </c>
      <c r="S476" s="228">
        <v>0.0815</v>
      </c>
      <c r="T476" s="229">
        <f>S476*H476</f>
        <v>6.5464875000000005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238</v>
      </c>
      <c r="AT476" s="230" t="s">
        <v>137</v>
      </c>
      <c r="AU476" s="230" t="s">
        <v>142</v>
      </c>
      <c r="AY476" s="18" t="s">
        <v>134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142</v>
      </c>
      <c r="BK476" s="231">
        <f>ROUND(I476*H476,2)</f>
        <v>0</v>
      </c>
      <c r="BL476" s="18" t="s">
        <v>238</v>
      </c>
      <c r="BM476" s="230" t="s">
        <v>817</v>
      </c>
    </row>
    <row r="477" spans="1:47" s="2" customFormat="1" ht="12">
      <c r="A477" s="39"/>
      <c r="B477" s="40"/>
      <c r="C477" s="41"/>
      <c r="D477" s="232" t="s">
        <v>144</v>
      </c>
      <c r="E477" s="41"/>
      <c r="F477" s="233" t="s">
        <v>818</v>
      </c>
      <c r="G477" s="41"/>
      <c r="H477" s="41"/>
      <c r="I477" s="137"/>
      <c r="J477" s="41"/>
      <c r="K477" s="41"/>
      <c r="L477" s="45"/>
      <c r="M477" s="234"/>
      <c r="N477" s="235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144</v>
      </c>
      <c r="AU477" s="18" t="s">
        <v>142</v>
      </c>
    </row>
    <row r="478" spans="1:51" s="13" customFormat="1" ht="12">
      <c r="A478" s="13"/>
      <c r="B478" s="236"/>
      <c r="C478" s="237"/>
      <c r="D478" s="232" t="s">
        <v>145</v>
      </c>
      <c r="E478" s="238" t="s">
        <v>19</v>
      </c>
      <c r="F478" s="239" t="s">
        <v>819</v>
      </c>
      <c r="G478" s="237"/>
      <c r="H478" s="240">
        <v>9.74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145</v>
      </c>
      <c r="AU478" s="246" t="s">
        <v>142</v>
      </c>
      <c r="AV478" s="13" t="s">
        <v>142</v>
      </c>
      <c r="AW478" s="13" t="s">
        <v>34</v>
      </c>
      <c r="AX478" s="13" t="s">
        <v>73</v>
      </c>
      <c r="AY478" s="246" t="s">
        <v>134</v>
      </c>
    </row>
    <row r="479" spans="1:51" s="13" customFormat="1" ht="12">
      <c r="A479" s="13"/>
      <c r="B479" s="236"/>
      <c r="C479" s="237"/>
      <c r="D479" s="232" t="s">
        <v>145</v>
      </c>
      <c r="E479" s="238" t="s">
        <v>19</v>
      </c>
      <c r="F479" s="239" t="s">
        <v>820</v>
      </c>
      <c r="G479" s="237"/>
      <c r="H479" s="240">
        <v>11.761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6" t="s">
        <v>145</v>
      </c>
      <c r="AU479" s="246" t="s">
        <v>142</v>
      </c>
      <c r="AV479" s="13" t="s">
        <v>142</v>
      </c>
      <c r="AW479" s="13" t="s">
        <v>34</v>
      </c>
      <c r="AX479" s="13" t="s">
        <v>73</v>
      </c>
      <c r="AY479" s="246" t="s">
        <v>134</v>
      </c>
    </row>
    <row r="480" spans="1:51" s="13" customFormat="1" ht="12">
      <c r="A480" s="13"/>
      <c r="B480" s="236"/>
      <c r="C480" s="237"/>
      <c r="D480" s="232" t="s">
        <v>145</v>
      </c>
      <c r="E480" s="238" t="s">
        <v>19</v>
      </c>
      <c r="F480" s="239" t="s">
        <v>821</v>
      </c>
      <c r="G480" s="237"/>
      <c r="H480" s="240">
        <v>13.869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145</v>
      </c>
      <c r="AU480" s="246" t="s">
        <v>142</v>
      </c>
      <c r="AV480" s="13" t="s">
        <v>142</v>
      </c>
      <c r="AW480" s="13" t="s">
        <v>34</v>
      </c>
      <c r="AX480" s="13" t="s">
        <v>73</v>
      </c>
      <c r="AY480" s="246" t="s">
        <v>134</v>
      </c>
    </row>
    <row r="481" spans="1:51" s="13" customFormat="1" ht="12">
      <c r="A481" s="13"/>
      <c r="B481" s="236"/>
      <c r="C481" s="237"/>
      <c r="D481" s="232" t="s">
        <v>145</v>
      </c>
      <c r="E481" s="238" t="s">
        <v>19</v>
      </c>
      <c r="F481" s="239" t="s">
        <v>822</v>
      </c>
      <c r="G481" s="237"/>
      <c r="H481" s="240">
        <v>18.837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145</v>
      </c>
      <c r="AU481" s="246" t="s">
        <v>142</v>
      </c>
      <c r="AV481" s="13" t="s">
        <v>142</v>
      </c>
      <c r="AW481" s="13" t="s">
        <v>34</v>
      </c>
      <c r="AX481" s="13" t="s">
        <v>73</v>
      </c>
      <c r="AY481" s="246" t="s">
        <v>134</v>
      </c>
    </row>
    <row r="482" spans="1:51" s="13" customFormat="1" ht="12">
      <c r="A482" s="13"/>
      <c r="B482" s="236"/>
      <c r="C482" s="237"/>
      <c r="D482" s="232" t="s">
        <v>145</v>
      </c>
      <c r="E482" s="238" t="s">
        <v>19</v>
      </c>
      <c r="F482" s="239" t="s">
        <v>823</v>
      </c>
      <c r="G482" s="237"/>
      <c r="H482" s="240">
        <v>10.962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145</v>
      </c>
      <c r="AU482" s="246" t="s">
        <v>142</v>
      </c>
      <c r="AV482" s="13" t="s">
        <v>142</v>
      </c>
      <c r="AW482" s="13" t="s">
        <v>34</v>
      </c>
      <c r="AX482" s="13" t="s">
        <v>73</v>
      </c>
      <c r="AY482" s="246" t="s">
        <v>134</v>
      </c>
    </row>
    <row r="483" spans="1:51" s="13" customFormat="1" ht="12">
      <c r="A483" s="13"/>
      <c r="B483" s="236"/>
      <c r="C483" s="237"/>
      <c r="D483" s="232" t="s">
        <v>145</v>
      </c>
      <c r="E483" s="238" t="s">
        <v>19</v>
      </c>
      <c r="F483" s="239" t="s">
        <v>824</v>
      </c>
      <c r="G483" s="237"/>
      <c r="H483" s="240">
        <v>15.156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145</v>
      </c>
      <c r="AU483" s="246" t="s">
        <v>142</v>
      </c>
      <c r="AV483" s="13" t="s">
        <v>142</v>
      </c>
      <c r="AW483" s="13" t="s">
        <v>34</v>
      </c>
      <c r="AX483" s="13" t="s">
        <v>73</v>
      </c>
      <c r="AY483" s="246" t="s">
        <v>134</v>
      </c>
    </row>
    <row r="484" spans="1:51" s="15" customFormat="1" ht="12">
      <c r="A484" s="15"/>
      <c r="B484" s="257"/>
      <c r="C484" s="258"/>
      <c r="D484" s="232" t="s">
        <v>145</v>
      </c>
      <c r="E484" s="259" t="s">
        <v>19</v>
      </c>
      <c r="F484" s="260" t="s">
        <v>182</v>
      </c>
      <c r="G484" s="258"/>
      <c r="H484" s="261">
        <v>80.325</v>
      </c>
      <c r="I484" s="262"/>
      <c r="J484" s="258"/>
      <c r="K484" s="258"/>
      <c r="L484" s="263"/>
      <c r="M484" s="264"/>
      <c r="N484" s="265"/>
      <c r="O484" s="265"/>
      <c r="P484" s="265"/>
      <c r="Q484" s="265"/>
      <c r="R484" s="265"/>
      <c r="S484" s="265"/>
      <c r="T484" s="26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7" t="s">
        <v>145</v>
      </c>
      <c r="AU484" s="267" t="s">
        <v>142</v>
      </c>
      <c r="AV484" s="15" t="s">
        <v>141</v>
      </c>
      <c r="AW484" s="15" t="s">
        <v>34</v>
      </c>
      <c r="AX484" s="15" t="s">
        <v>81</v>
      </c>
      <c r="AY484" s="267" t="s">
        <v>134</v>
      </c>
    </row>
    <row r="485" spans="1:65" s="2" customFormat="1" ht="16.5" customHeight="1">
      <c r="A485" s="39"/>
      <c r="B485" s="40"/>
      <c r="C485" s="219" t="s">
        <v>825</v>
      </c>
      <c r="D485" s="219" t="s">
        <v>137</v>
      </c>
      <c r="E485" s="220" t="s">
        <v>826</v>
      </c>
      <c r="F485" s="221" t="s">
        <v>827</v>
      </c>
      <c r="G485" s="222" t="s">
        <v>140</v>
      </c>
      <c r="H485" s="223">
        <v>98.256</v>
      </c>
      <c r="I485" s="224"/>
      <c r="J485" s="225">
        <f>ROUND(I485*H485,2)</f>
        <v>0</v>
      </c>
      <c r="K485" s="221" t="s">
        <v>159</v>
      </c>
      <c r="L485" s="45"/>
      <c r="M485" s="226" t="s">
        <v>19</v>
      </c>
      <c r="N485" s="227" t="s">
        <v>45</v>
      </c>
      <c r="O485" s="85"/>
      <c r="P485" s="228">
        <f>O485*H485</f>
        <v>0</v>
      </c>
      <c r="Q485" s="228">
        <v>0.009</v>
      </c>
      <c r="R485" s="228">
        <f>Q485*H485</f>
        <v>0.884304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238</v>
      </c>
      <c r="AT485" s="230" t="s">
        <v>137</v>
      </c>
      <c r="AU485" s="230" t="s">
        <v>142</v>
      </c>
      <c r="AY485" s="18" t="s">
        <v>134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142</v>
      </c>
      <c r="BK485" s="231">
        <f>ROUND(I485*H485,2)</f>
        <v>0</v>
      </c>
      <c r="BL485" s="18" t="s">
        <v>238</v>
      </c>
      <c r="BM485" s="230" t="s">
        <v>828</v>
      </c>
    </row>
    <row r="486" spans="1:47" s="2" customFormat="1" ht="12">
      <c r="A486" s="39"/>
      <c r="B486" s="40"/>
      <c r="C486" s="41"/>
      <c r="D486" s="232" t="s">
        <v>144</v>
      </c>
      <c r="E486" s="41"/>
      <c r="F486" s="233" t="s">
        <v>829</v>
      </c>
      <c r="G486" s="41"/>
      <c r="H486" s="41"/>
      <c r="I486" s="137"/>
      <c r="J486" s="41"/>
      <c r="K486" s="41"/>
      <c r="L486" s="45"/>
      <c r="M486" s="234"/>
      <c r="N486" s="235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144</v>
      </c>
      <c r="AU486" s="18" t="s">
        <v>142</v>
      </c>
    </row>
    <row r="487" spans="1:51" s="13" customFormat="1" ht="12">
      <c r="A487" s="13"/>
      <c r="B487" s="236"/>
      <c r="C487" s="237"/>
      <c r="D487" s="232" t="s">
        <v>145</v>
      </c>
      <c r="E487" s="238" t="s">
        <v>19</v>
      </c>
      <c r="F487" s="239" t="s">
        <v>789</v>
      </c>
      <c r="G487" s="237"/>
      <c r="H487" s="240">
        <v>11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6" t="s">
        <v>145</v>
      </c>
      <c r="AU487" s="246" t="s">
        <v>142</v>
      </c>
      <c r="AV487" s="13" t="s">
        <v>142</v>
      </c>
      <c r="AW487" s="13" t="s">
        <v>34</v>
      </c>
      <c r="AX487" s="13" t="s">
        <v>73</v>
      </c>
      <c r="AY487" s="246" t="s">
        <v>134</v>
      </c>
    </row>
    <row r="488" spans="1:51" s="13" customFormat="1" ht="12">
      <c r="A488" s="13"/>
      <c r="B488" s="236"/>
      <c r="C488" s="237"/>
      <c r="D488" s="232" t="s">
        <v>145</v>
      </c>
      <c r="E488" s="238" t="s">
        <v>19</v>
      </c>
      <c r="F488" s="239" t="s">
        <v>790</v>
      </c>
      <c r="G488" s="237"/>
      <c r="H488" s="240">
        <v>10.905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145</v>
      </c>
      <c r="AU488" s="246" t="s">
        <v>142</v>
      </c>
      <c r="AV488" s="13" t="s">
        <v>142</v>
      </c>
      <c r="AW488" s="13" t="s">
        <v>34</v>
      </c>
      <c r="AX488" s="13" t="s">
        <v>73</v>
      </c>
      <c r="AY488" s="246" t="s">
        <v>134</v>
      </c>
    </row>
    <row r="489" spans="1:51" s="13" customFormat="1" ht="12">
      <c r="A489" s="13"/>
      <c r="B489" s="236"/>
      <c r="C489" s="237"/>
      <c r="D489" s="232" t="s">
        <v>145</v>
      </c>
      <c r="E489" s="238" t="s">
        <v>19</v>
      </c>
      <c r="F489" s="239" t="s">
        <v>791</v>
      </c>
      <c r="G489" s="237"/>
      <c r="H489" s="240">
        <v>15.46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145</v>
      </c>
      <c r="AU489" s="246" t="s">
        <v>142</v>
      </c>
      <c r="AV489" s="13" t="s">
        <v>142</v>
      </c>
      <c r="AW489" s="13" t="s">
        <v>34</v>
      </c>
      <c r="AX489" s="13" t="s">
        <v>73</v>
      </c>
      <c r="AY489" s="246" t="s">
        <v>134</v>
      </c>
    </row>
    <row r="490" spans="1:51" s="13" customFormat="1" ht="12">
      <c r="A490" s="13"/>
      <c r="B490" s="236"/>
      <c r="C490" s="237"/>
      <c r="D490" s="232" t="s">
        <v>145</v>
      </c>
      <c r="E490" s="238" t="s">
        <v>19</v>
      </c>
      <c r="F490" s="239" t="s">
        <v>792</v>
      </c>
      <c r="G490" s="237"/>
      <c r="H490" s="240">
        <v>13.964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145</v>
      </c>
      <c r="AU490" s="246" t="s">
        <v>142</v>
      </c>
      <c r="AV490" s="13" t="s">
        <v>142</v>
      </c>
      <c r="AW490" s="13" t="s">
        <v>34</v>
      </c>
      <c r="AX490" s="13" t="s">
        <v>73</v>
      </c>
      <c r="AY490" s="246" t="s">
        <v>134</v>
      </c>
    </row>
    <row r="491" spans="1:51" s="13" customFormat="1" ht="12">
      <c r="A491" s="13"/>
      <c r="B491" s="236"/>
      <c r="C491" s="237"/>
      <c r="D491" s="232" t="s">
        <v>145</v>
      </c>
      <c r="E491" s="238" t="s">
        <v>19</v>
      </c>
      <c r="F491" s="239" t="s">
        <v>793</v>
      </c>
      <c r="G491" s="237"/>
      <c r="H491" s="240">
        <v>19.047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145</v>
      </c>
      <c r="AU491" s="246" t="s">
        <v>142</v>
      </c>
      <c r="AV491" s="13" t="s">
        <v>142</v>
      </c>
      <c r="AW491" s="13" t="s">
        <v>34</v>
      </c>
      <c r="AX491" s="13" t="s">
        <v>73</v>
      </c>
      <c r="AY491" s="246" t="s">
        <v>134</v>
      </c>
    </row>
    <row r="492" spans="1:51" s="14" customFormat="1" ht="12">
      <c r="A492" s="14"/>
      <c r="B492" s="247"/>
      <c r="C492" s="248"/>
      <c r="D492" s="232" t="s">
        <v>145</v>
      </c>
      <c r="E492" s="249" t="s">
        <v>19</v>
      </c>
      <c r="F492" s="250" t="s">
        <v>179</v>
      </c>
      <c r="G492" s="248"/>
      <c r="H492" s="249" t="s">
        <v>19</v>
      </c>
      <c r="I492" s="251"/>
      <c r="J492" s="248"/>
      <c r="K492" s="248"/>
      <c r="L492" s="252"/>
      <c r="M492" s="253"/>
      <c r="N492" s="254"/>
      <c r="O492" s="254"/>
      <c r="P492" s="254"/>
      <c r="Q492" s="254"/>
      <c r="R492" s="254"/>
      <c r="S492" s="254"/>
      <c r="T492" s="25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6" t="s">
        <v>145</v>
      </c>
      <c r="AU492" s="256" t="s">
        <v>142</v>
      </c>
      <c r="AV492" s="14" t="s">
        <v>81</v>
      </c>
      <c r="AW492" s="14" t="s">
        <v>34</v>
      </c>
      <c r="AX492" s="14" t="s">
        <v>73</v>
      </c>
      <c r="AY492" s="256" t="s">
        <v>134</v>
      </c>
    </row>
    <row r="493" spans="1:51" s="13" customFormat="1" ht="12">
      <c r="A493" s="13"/>
      <c r="B493" s="236"/>
      <c r="C493" s="237"/>
      <c r="D493" s="232" t="s">
        <v>145</v>
      </c>
      <c r="E493" s="238" t="s">
        <v>19</v>
      </c>
      <c r="F493" s="239" t="s">
        <v>794</v>
      </c>
      <c r="G493" s="237"/>
      <c r="H493" s="240">
        <v>12.26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145</v>
      </c>
      <c r="AU493" s="246" t="s">
        <v>142</v>
      </c>
      <c r="AV493" s="13" t="s">
        <v>142</v>
      </c>
      <c r="AW493" s="13" t="s">
        <v>34</v>
      </c>
      <c r="AX493" s="13" t="s">
        <v>73</v>
      </c>
      <c r="AY493" s="246" t="s">
        <v>134</v>
      </c>
    </row>
    <row r="494" spans="1:51" s="13" customFormat="1" ht="12">
      <c r="A494" s="13"/>
      <c r="B494" s="236"/>
      <c r="C494" s="237"/>
      <c r="D494" s="232" t="s">
        <v>145</v>
      </c>
      <c r="E494" s="238" t="s">
        <v>19</v>
      </c>
      <c r="F494" s="239" t="s">
        <v>795</v>
      </c>
      <c r="G494" s="237"/>
      <c r="H494" s="240">
        <v>15.62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145</v>
      </c>
      <c r="AU494" s="246" t="s">
        <v>142</v>
      </c>
      <c r="AV494" s="13" t="s">
        <v>142</v>
      </c>
      <c r="AW494" s="13" t="s">
        <v>34</v>
      </c>
      <c r="AX494" s="13" t="s">
        <v>73</v>
      </c>
      <c r="AY494" s="246" t="s">
        <v>134</v>
      </c>
    </row>
    <row r="495" spans="1:51" s="15" customFormat="1" ht="12">
      <c r="A495" s="15"/>
      <c r="B495" s="257"/>
      <c r="C495" s="258"/>
      <c r="D495" s="232" t="s">
        <v>145</v>
      </c>
      <c r="E495" s="259" t="s">
        <v>19</v>
      </c>
      <c r="F495" s="260" t="s">
        <v>182</v>
      </c>
      <c r="G495" s="258"/>
      <c r="H495" s="261">
        <v>98.256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7" t="s">
        <v>145</v>
      </c>
      <c r="AU495" s="267" t="s">
        <v>142</v>
      </c>
      <c r="AV495" s="15" t="s">
        <v>141</v>
      </c>
      <c r="AW495" s="15" t="s">
        <v>34</v>
      </c>
      <c r="AX495" s="15" t="s">
        <v>81</v>
      </c>
      <c r="AY495" s="267" t="s">
        <v>134</v>
      </c>
    </row>
    <row r="496" spans="1:65" s="2" customFormat="1" ht="16.5" customHeight="1">
      <c r="A496" s="39"/>
      <c r="B496" s="40"/>
      <c r="C496" s="268" t="s">
        <v>830</v>
      </c>
      <c r="D496" s="268" t="s">
        <v>217</v>
      </c>
      <c r="E496" s="269" t="s">
        <v>831</v>
      </c>
      <c r="F496" s="270" t="s">
        <v>832</v>
      </c>
      <c r="G496" s="271" t="s">
        <v>140</v>
      </c>
      <c r="H496" s="272">
        <v>112.994</v>
      </c>
      <c r="I496" s="273"/>
      <c r="J496" s="274">
        <f>ROUND(I496*H496,2)</f>
        <v>0</v>
      </c>
      <c r="K496" s="270" t="s">
        <v>159</v>
      </c>
      <c r="L496" s="275"/>
      <c r="M496" s="276" t="s">
        <v>19</v>
      </c>
      <c r="N496" s="277" t="s">
        <v>45</v>
      </c>
      <c r="O496" s="85"/>
      <c r="P496" s="228">
        <f>O496*H496</f>
        <v>0</v>
      </c>
      <c r="Q496" s="228">
        <v>0.0138</v>
      </c>
      <c r="R496" s="228">
        <f>Q496*H496</f>
        <v>1.5593172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336</v>
      </c>
      <c r="AT496" s="230" t="s">
        <v>217</v>
      </c>
      <c r="AU496" s="230" t="s">
        <v>142</v>
      </c>
      <c r="AY496" s="18" t="s">
        <v>134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142</v>
      </c>
      <c r="BK496" s="231">
        <f>ROUND(I496*H496,2)</f>
        <v>0</v>
      </c>
      <c r="BL496" s="18" t="s">
        <v>238</v>
      </c>
      <c r="BM496" s="230" t="s">
        <v>833</v>
      </c>
    </row>
    <row r="497" spans="1:47" s="2" customFormat="1" ht="12">
      <c r="A497" s="39"/>
      <c r="B497" s="40"/>
      <c r="C497" s="41"/>
      <c r="D497" s="232" t="s">
        <v>144</v>
      </c>
      <c r="E497" s="41"/>
      <c r="F497" s="233" t="s">
        <v>832</v>
      </c>
      <c r="G497" s="41"/>
      <c r="H497" s="41"/>
      <c r="I497" s="137"/>
      <c r="J497" s="41"/>
      <c r="K497" s="41"/>
      <c r="L497" s="45"/>
      <c r="M497" s="234"/>
      <c r="N497" s="235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144</v>
      </c>
      <c r="AU497" s="18" t="s">
        <v>142</v>
      </c>
    </row>
    <row r="498" spans="1:51" s="13" customFormat="1" ht="12">
      <c r="A498" s="13"/>
      <c r="B498" s="236"/>
      <c r="C498" s="237"/>
      <c r="D498" s="232" t="s">
        <v>145</v>
      </c>
      <c r="E498" s="237"/>
      <c r="F498" s="239" t="s">
        <v>834</v>
      </c>
      <c r="G498" s="237"/>
      <c r="H498" s="240">
        <v>112.994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145</v>
      </c>
      <c r="AU498" s="246" t="s">
        <v>142</v>
      </c>
      <c r="AV498" s="13" t="s">
        <v>142</v>
      </c>
      <c r="AW498" s="13" t="s">
        <v>4</v>
      </c>
      <c r="AX498" s="13" t="s">
        <v>81</v>
      </c>
      <c r="AY498" s="246" t="s">
        <v>134</v>
      </c>
    </row>
    <row r="499" spans="1:65" s="2" customFormat="1" ht="16.5" customHeight="1">
      <c r="A499" s="39"/>
      <c r="B499" s="40"/>
      <c r="C499" s="219" t="s">
        <v>835</v>
      </c>
      <c r="D499" s="219" t="s">
        <v>137</v>
      </c>
      <c r="E499" s="220" t="s">
        <v>836</v>
      </c>
      <c r="F499" s="221" t="s">
        <v>837</v>
      </c>
      <c r="G499" s="222" t="s">
        <v>202</v>
      </c>
      <c r="H499" s="223">
        <v>164.5</v>
      </c>
      <c r="I499" s="224"/>
      <c r="J499" s="225">
        <f>ROUND(I499*H499,2)</f>
        <v>0</v>
      </c>
      <c r="K499" s="221" t="s">
        <v>159</v>
      </c>
      <c r="L499" s="45"/>
      <c r="M499" s="226" t="s">
        <v>19</v>
      </c>
      <c r="N499" s="227" t="s">
        <v>45</v>
      </c>
      <c r="O499" s="85"/>
      <c r="P499" s="228">
        <f>O499*H499</f>
        <v>0</v>
      </c>
      <c r="Q499" s="228">
        <v>0.00031</v>
      </c>
      <c r="R499" s="228">
        <f>Q499*H499</f>
        <v>0.050995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238</v>
      </c>
      <c r="AT499" s="230" t="s">
        <v>137</v>
      </c>
      <c r="AU499" s="230" t="s">
        <v>142</v>
      </c>
      <c r="AY499" s="18" t="s">
        <v>134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142</v>
      </c>
      <c r="BK499" s="231">
        <f>ROUND(I499*H499,2)</f>
        <v>0</v>
      </c>
      <c r="BL499" s="18" t="s">
        <v>238</v>
      </c>
      <c r="BM499" s="230" t="s">
        <v>838</v>
      </c>
    </row>
    <row r="500" spans="1:47" s="2" customFormat="1" ht="12">
      <c r="A500" s="39"/>
      <c r="B500" s="40"/>
      <c r="C500" s="41"/>
      <c r="D500" s="232" t="s">
        <v>144</v>
      </c>
      <c r="E500" s="41"/>
      <c r="F500" s="233" t="s">
        <v>839</v>
      </c>
      <c r="G500" s="41"/>
      <c r="H500" s="41"/>
      <c r="I500" s="137"/>
      <c r="J500" s="41"/>
      <c r="K500" s="41"/>
      <c r="L500" s="45"/>
      <c r="M500" s="234"/>
      <c r="N500" s="235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144</v>
      </c>
      <c r="AU500" s="18" t="s">
        <v>142</v>
      </c>
    </row>
    <row r="501" spans="1:51" s="13" customFormat="1" ht="12">
      <c r="A501" s="13"/>
      <c r="B501" s="236"/>
      <c r="C501" s="237"/>
      <c r="D501" s="232" t="s">
        <v>145</v>
      </c>
      <c r="E501" s="238" t="s">
        <v>19</v>
      </c>
      <c r="F501" s="239" t="s">
        <v>840</v>
      </c>
      <c r="G501" s="237"/>
      <c r="H501" s="240">
        <v>16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6" t="s">
        <v>145</v>
      </c>
      <c r="AU501" s="246" t="s">
        <v>142</v>
      </c>
      <c r="AV501" s="13" t="s">
        <v>142</v>
      </c>
      <c r="AW501" s="13" t="s">
        <v>34</v>
      </c>
      <c r="AX501" s="13" t="s">
        <v>73</v>
      </c>
      <c r="AY501" s="246" t="s">
        <v>134</v>
      </c>
    </row>
    <row r="502" spans="1:51" s="13" customFormat="1" ht="12">
      <c r="A502" s="13"/>
      <c r="B502" s="236"/>
      <c r="C502" s="237"/>
      <c r="D502" s="232" t="s">
        <v>145</v>
      </c>
      <c r="E502" s="238" t="s">
        <v>19</v>
      </c>
      <c r="F502" s="239" t="s">
        <v>841</v>
      </c>
      <c r="G502" s="237"/>
      <c r="H502" s="240">
        <v>109.5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145</v>
      </c>
      <c r="AU502" s="246" t="s">
        <v>142</v>
      </c>
      <c r="AV502" s="13" t="s">
        <v>142</v>
      </c>
      <c r="AW502" s="13" t="s">
        <v>34</v>
      </c>
      <c r="AX502" s="13" t="s">
        <v>73</v>
      </c>
      <c r="AY502" s="246" t="s">
        <v>134</v>
      </c>
    </row>
    <row r="503" spans="1:51" s="13" customFormat="1" ht="12">
      <c r="A503" s="13"/>
      <c r="B503" s="236"/>
      <c r="C503" s="237"/>
      <c r="D503" s="232" t="s">
        <v>145</v>
      </c>
      <c r="E503" s="238" t="s">
        <v>19</v>
      </c>
      <c r="F503" s="239" t="s">
        <v>842</v>
      </c>
      <c r="G503" s="237"/>
      <c r="H503" s="240">
        <v>39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145</v>
      </c>
      <c r="AU503" s="246" t="s">
        <v>142</v>
      </c>
      <c r="AV503" s="13" t="s">
        <v>142</v>
      </c>
      <c r="AW503" s="13" t="s">
        <v>34</v>
      </c>
      <c r="AX503" s="13" t="s">
        <v>73</v>
      </c>
      <c r="AY503" s="246" t="s">
        <v>134</v>
      </c>
    </row>
    <row r="504" spans="1:51" s="15" customFormat="1" ht="12">
      <c r="A504" s="15"/>
      <c r="B504" s="257"/>
      <c r="C504" s="258"/>
      <c r="D504" s="232" t="s">
        <v>145</v>
      </c>
      <c r="E504" s="259" t="s">
        <v>19</v>
      </c>
      <c r="F504" s="260" t="s">
        <v>182</v>
      </c>
      <c r="G504" s="258"/>
      <c r="H504" s="261">
        <v>164.5</v>
      </c>
      <c r="I504" s="262"/>
      <c r="J504" s="258"/>
      <c r="K504" s="258"/>
      <c r="L504" s="263"/>
      <c r="M504" s="264"/>
      <c r="N504" s="265"/>
      <c r="O504" s="265"/>
      <c r="P504" s="265"/>
      <c r="Q504" s="265"/>
      <c r="R504" s="265"/>
      <c r="S504" s="265"/>
      <c r="T504" s="266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7" t="s">
        <v>145</v>
      </c>
      <c r="AU504" s="267" t="s">
        <v>142</v>
      </c>
      <c r="AV504" s="15" t="s">
        <v>141</v>
      </c>
      <c r="AW504" s="15" t="s">
        <v>34</v>
      </c>
      <c r="AX504" s="15" t="s">
        <v>81</v>
      </c>
      <c r="AY504" s="267" t="s">
        <v>134</v>
      </c>
    </row>
    <row r="505" spans="1:65" s="2" customFormat="1" ht="16.5" customHeight="1">
      <c r="A505" s="39"/>
      <c r="B505" s="40"/>
      <c r="C505" s="219" t="s">
        <v>843</v>
      </c>
      <c r="D505" s="219" t="s">
        <v>137</v>
      </c>
      <c r="E505" s="220" t="s">
        <v>844</v>
      </c>
      <c r="F505" s="221" t="s">
        <v>845</v>
      </c>
      <c r="G505" s="222" t="s">
        <v>202</v>
      </c>
      <c r="H505" s="223">
        <v>46.22</v>
      </c>
      <c r="I505" s="224"/>
      <c r="J505" s="225">
        <f>ROUND(I505*H505,2)</f>
        <v>0</v>
      </c>
      <c r="K505" s="221" t="s">
        <v>159</v>
      </c>
      <c r="L505" s="45"/>
      <c r="M505" s="226" t="s">
        <v>19</v>
      </c>
      <c r="N505" s="227" t="s">
        <v>45</v>
      </c>
      <c r="O505" s="85"/>
      <c r="P505" s="228">
        <f>O505*H505</f>
        <v>0</v>
      </c>
      <c r="Q505" s="228">
        <v>0.00026</v>
      </c>
      <c r="R505" s="228">
        <f>Q505*H505</f>
        <v>0.012017199999999999</v>
      </c>
      <c r="S505" s="228">
        <v>0</v>
      </c>
      <c r="T505" s="22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0" t="s">
        <v>238</v>
      </c>
      <c r="AT505" s="230" t="s">
        <v>137</v>
      </c>
      <c r="AU505" s="230" t="s">
        <v>142</v>
      </c>
      <c r="AY505" s="18" t="s">
        <v>134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18" t="s">
        <v>142</v>
      </c>
      <c r="BK505" s="231">
        <f>ROUND(I505*H505,2)</f>
        <v>0</v>
      </c>
      <c r="BL505" s="18" t="s">
        <v>238</v>
      </c>
      <c r="BM505" s="230" t="s">
        <v>846</v>
      </c>
    </row>
    <row r="506" spans="1:47" s="2" customFormat="1" ht="12">
      <c r="A506" s="39"/>
      <c r="B506" s="40"/>
      <c r="C506" s="41"/>
      <c r="D506" s="232" t="s">
        <v>144</v>
      </c>
      <c r="E506" s="41"/>
      <c r="F506" s="233" t="s">
        <v>847</v>
      </c>
      <c r="G506" s="41"/>
      <c r="H506" s="41"/>
      <c r="I506" s="137"/>
      <c r="J506" s="41"/>
      <c r="K506" s="41"/>
      <c r="L506" s="45"/>
      <c r="M506" s="234"/>
      <c r="N506" s="235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144</v>
      </c>
      <c r="AU506" s="18" t="s">
        <v>142</v>
      </c>
    </row>
    <row r="507" spans="1:51" s="13" customFormat="1" ht="12">
      <c r="A507" s="13"/>
      <c r="B507" s="236"/>
      <c r="C507" s="237"/>
      <c r="D507" s="232" t="s">
        <v>145</v>
      </c>
      <c r="E507" s="238" t="s">
        <v>19</v>
      </c>
      <c r="F507" s="239" t="s">
        <v>848</v>
      </c>
      <c r="G507" s="237"/>
      <c r="H507" s="240">
        <v>6.3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145</v>
      </c>
      <c r="AU507" s="246" t="s">
        <v>142</v>
      </c>
      <c r="AV507" s="13" t="s">
        <v>142</v>
      </c>
      <c r="AW507" s="13" t="s">
        <v>34</v>
      </c>
      <c r="AX507" s="13" t="s">
        <v>73</v>
      </c>
      <c r="AY507" s="246" t="s">
        <v>134</v>
      </c>
    </row>
    <row r="508" spans="1:51" s="13" customFormat="1" ht="12">
      <c r="A508" s="13"/>
      <c r="B508" s="236"/>
      <c r="C508" s="237"/>
      <c r="D508" s="232" t="s">
        <v>145</v>
      </c>
      <c r="E508" s="238" t="s">
        <v>19</v>
      </c>
      <c r="F508" s="239" t="s">
        <v>849</v>
      </c>
      <c r="G508" s="237"/>
      <c r="H508" s="240">
        <v>5.19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145</v>
      </c>
      <c r="AU508" s="246" t="s">
        <v>142</v>
      </c>
      <c r="AV508" s="13" t="s">
        <v>142</v>
      </c>
      <c r="AW508" s="13" t="s">
        <v>34</v>
      </c>
      <c r="AX508" s="13" t="s">
        <v>73</v>
      </c>
      <c r="AY508" s="246" t="s">
        <v>134</v>
      </c>
    </row>
    <row r="509" spans="1:51" s="13" customFormat="1" ht="12">
      <c r="A509" s="13"/>
      <c r="B509" s="236"/>
      <c r="C509" s="237"/>
      <c r="D509" s="232" t="s">
        <v>145</v>
      </c>
      <c r="E509" s="238" t="s">
        <v>19</v>
      </c>
      <c r="F509" s="239" t="s">
        <v>850</v>
      </c>
      <c r="G509" s="237"/>
      <c r="H509" s="240">
        <v>7.73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145</v>
      </c>
      <c r="AU509" s="246" t="s">
        <v>142</v>
      </c>
      <c r="AV509" s="13" t="s">
        <v>142</v>
      </c>
      <c r="AW509" s="13" t="s">
        <v>34</v>
      </c>
      <c r="AX509" s="13" t="s">
        <v>73</v>
      </c>
      <c r="AY509" s="246" t="s">
        <v>134</v>
      </c>
    </row>
    <row r="510" spans="1:51" s="13" customFormat="1" ht="12">
      <c r="A510" s="13"/>
      <c r="B510" s="236"/>
      <c r="C510" s="237"/>
      <c r="D510" s="232" t="s">
        <v>145</v>
      </c>
      <c r="E510" s="238" t="s">
        <v>19</v>
      </c>
      <c r="F510" s="239" t="s">
        <v>851</v>
      </c>
      <c r="G510" s="237"/>
      <c r="H510" s="240">
        <v>5.98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145</v>
      </c>
      <c r="AU510" s="246" t="s">
        <v>142</v>
      </c>
      <c r="AV510" s="13" t="s">
        <v>142</v>
      </c>
      <c r="AW510" s="13" t="s">
        <v>34</v>
      </c>
      <c r="AX510" s="13" t="s">
        <v>73</v>
      </c>
      <c r="AY510" s="246" t="s">
        <v>134</v>
      </c>
    </row>
    <row r="511" spans="1:51" s="13" customFormat="1" ht="12">
      <c r="A511" s="13"/>
      <c r="B511" s="236"/>
      <c r="C511" s="237"/>
      <c r="D511" s="232" t="s">
        <v>145</v>
      </c>
      <c r="E511" s="238" t="s">
        <v>19</v>
      </c>
      <c r="F511" s="239" t="s">
        <v>852</v>
      </c>
      <c r="G511" s="237"/>
      <c r="H511" s="240">
        <v>8.19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145</v>
      </c>
      <c r="AU511" s="246" t="s">
        <v>142</v>
      </c>
      <c r="AV511" s="13" t="s">
        <v>142</v>
      </c>
      <c r="AW511" s="13" t="s">
        <v>34</v>
      </c>
      <c r="AX511" s="13" t="s">
        <v>73</v>
      </c>
      <c r="AY511" s="246" t="s">
        <v>134</v>
      </c>
    </row>
    <row r="512" spans="1:51" s="14" customFormat="1" ht="12">
      <c r="A512" s="14"/>
      <c r="B512" s="247"/>
      <c r="C512" s="248"/>
      <c r="D512" s="232" t="s">
        <v>145</v>
      </c>
      <c r="E512" s="249" t="s">
        <v>19</v>
      </c>
      <c r="F512" s="250" t="s">
        <v>179</v>
      </c>
      <c r="G512" s="248"/>
      <c r="H512" s="249" t="s">
        <v>19</v>
      </c>
      <c r="I512" s="251"/>
      <c r="J512" s="248"/>
      <c r="K512" s="248"/>
      <c r="L512" s="252"/>
      <c r="M512" s="253"/>
      <c r="N512" s="254"/>
      <c r="O512" s="254"/>
      <c r="P512" s="254"/>
      <c r="Q512" s="254"/>
      <c r="R512" s="254"/>
      <c r="S512" s="254"/>
      <c r="T512" s="25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6" t="s">
        <v>145</v>
      </c>
      <c r="AU512" s="256" t="s">
        <v>142</v>
      </c>
      <c r="AV512" s="14" t="s">
        <v>81</v>
      </c>
      <c r="AW512" s="14" t="s">
        <v>34</v>
      </c>
      <c r="AX512" s="14" t="s">
        <v>73</v>
      </c>
      <c r="AY512" s="256" t="s">
        <v>134</v>
      </c>
    </row>
    <row r="513" spans="1:51" s="13" customFormat="1" ht="12">
      <c r="A513" s="13"/>
      <c r="B513" s="236"/>
      <c r="C513" s="237"/>
      <c r="D513" s="232" t="s">
        <v>145</v>
      </c>
      <c r="E513" s="238" t="s">
        <v>19</v>
      </c>
      <c r="F513" s="239" t="s">
        <v>853</v>
      </c>
      <c r="G513" s="237"/>
      <c r="H513" s="240">
        <v>6.13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145</v>
      </c>
      <c r="AU513" s="246" t="s">
        <v>142</v>
      </c>
      <c r="AV513" s="13" t="s">
        <v>142</v>
      </c>
      <c r="AW513" s="13" t="s">
        <v>34</v>
      </c>
      <c r="AX513" s="13" t="s">
        <v>73</v>
      </c>
      <c r="AY513" s="246" t="s">
        <v>134</v>
      </c>
    </row>
    <row r="514" spans="1:51" s="13" customFormat="1" ht="12">
      <c r="A514" s="13"/>
      <c r="B514" s="236"/>
      <c r="C514" s="237"/>
      <c r="D514" s="232" t="s">
        <v>145</v>
      </c>
      <c r="E514" s="238" t="s">
        <v>19</v>
      </c>
      <c r="F514" s="239" t="s">
        <v>854</v>
      </c>
      <c r="G514" s="237"/>
      <c r="H514" s="240">
        <v>6.7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145</v>
      </c>
      <c r="AU514" s="246" t="s">
        <v>142</v>
      </c>
      <c r="AV514" s="13" t="s">
        <v>142</v>
      </c>
      <c r="AW514" s="13" t="s">
        <v>34</v>
      </c>
      <c r="AX514" s="13" t="s">
        <v>73</v>
      </c>
      <c r="AY514" s="246" t="s">
        <v>134</v>
      </c>
    </row>
    <row r="515" spans="1:51" s="15" customFormat="1" ht="12">
      <c r="A515" s="15"/>
      <c r="B515" s="257"/>
      <c r="C515" s="258"/>
      <c r="D515" s="232" t="s">
        <v>145</v>
      </c>
      <c r="E515" s="259" t="s">
        <v>19</v>
      </c>
      <c r="F515" s="260" t="s">
        <v>182</v>
      </c>
      <c r="G515" s="258"/>
      <c r="H515" s="261">
        <v>46.22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7" t="s">
        <v>145</v>
      </c>
      <c r="AU515" s="267" t="s">
        <v>142</v>
      </c>
      <c r="AV515" s="15" t="s">
        <v>141</v>
      </c>
      <c r="AW515" s="15" t="s">
        <v>34</v>
      </c>
      <c r="AX515" s="15" t="s">
        <v>81</v>
      </c>
      <c r="AY515" s="267" t="s">
        <v>134</v>
      </c>
    </row>
    <row r="516" spans="1:65" s="2" customFormat="1" ht="16.5" customHeight="1">
      <c r="A516" s="39"/>
      <c r="B516" s="40"/>
      <c r="C516" s="219" t="s">
        <v>855</v>
      </c>
      <c r="D516" s="219" t="s">
        <v>137</v>
      </c>
      <c r="E516" s="220" t="s">
        <v>856</v>
      </c>
      <c r="F516" s="221" t="s">
        <v>857</v>
      </c>
      <c r="G516" s="222" t="s">
        <v>367</v>
      </c>
      <c r="H516" s="278"/>
      <c r="I516" s="224"/>
      <c r="J516" s="225">
        <f>ROUND(I516*H516,2)</f>
        <v>0</v>
      </c>
      <c r="K516" s="221" t="s">
        <v>159</v>
      </c>
      <c r="L516" s="45"/>
      <c r="M516" s="226" t="s">
        <v>19</v>
      </c>
      <c r="N516" s="227" t="s">
        <v>45</v>
      </c>
      <c r="O516" s="85"/>
      <c r="P516" s="228">
        <f>O516*H516</f>
        <v>0</v>
      </c>
      <c r="Q516" s="228">
        <v>0</v>
      </c>
      <c r="R516" s="228">
        <f>Q516*H516</f>
        <v>0</v>
      </c>
      <c r="S516" s="228">
        <v>0</v>
      </c>
      <c r="T516" s="22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0" t="s">
        <v>238</v>
      </c>
      <c r="AT516" s="230" t="s">
        <v>137</v>
      </c>
      <c r="AU516" s="230" t="s">
        <v>142</v>
      </c>
      <c r="AY516" s="18" t="s">
        <v>134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8" t="s">
        <v>142</v>
      </c>
      <c r="BK516" s="231">
        <f>ROUND(I516*H516,2)</f>
        <v>0</v>
      </c>
      <c r="BL516" s="18" t="s">
        <v>238</v>
      </c>
      <c r="BM516" s="230" t="s">
        <v>858</v>
      </c>
    </row>
    <row r="517" spans="1:47" s="2" customFormat="1" ht="12">
      <c r="A517" s="39"/>
      <c r="B517" s="40"/>
      <c r="C517" s="41"/>
      <c r="D517" s="232" t="s">
        <v>144</v>
      </c>
      <c r="E517" s="41"/>
      <c r="F517" s="233" t="s">
        <v>859</v>
      </c>
      <c r="G517" s="41"/>
      <c r="H517" s="41"/>
      <c r="I517" s="137"/>
      <c r="J517" s="41"/>
      <c r="K517" s="41"/>
      <c r="L517" s="45"/>
      <c r="M517" s="234"/>
      <c r="N517" s="235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144</v>
      </c>
      <c r="AU517" s="18" t="s">
        <v>142</v>
      </c>
    </row>
    <row r="518" spans="1:63" s="12" customFormat="1" ht="22.8" customHeight="1">
      <c r="A518" s="12"/>
      <c r="B518" s="203"/>
      <c r="C518" s="204"/>
      <c r="D518" s="205" t="s">
        <v>72</v>
      </c>
      <c r="E518" s="217" t="s">
        <v>860</v>
      </c>
      <c r="F518" s="217" t="s">
        <v>861</v>
      </c>
      <c r="G518" s="204"/>
      <c r="H518" s="204"/>
      <c r="I518" s="207"/>
      <c r="J518" s="218">
        <f>BK518</f>
        <v>0</v>
      </c>
      <c r="K518" s="204"/>
      <c r="L518" s="209"/>
      <c r="M518" s="210"/>
      <c r="N518" s="211"/>
      <c r="O518" s="211"/>
      <c r="P518" s="212">
        <f>SUM(P519:P547)</f>
        <v>0</v>
      </c>
      <c r="Q518" s="211"/>
      <c r="R518" s="212">
        <f>SUM(R519:R547)</f>
        <v>0.011443120000000003</v>
      </c>
      <c r="S518" s="211"/>
      <c r="T518" s="213">
        <f>SUM(T519:T547)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4" t="s">
        <v>142</v>
      </c>
      <c r="AT518" s="215" t="s">
        <v>72</v>
      </c>
      <c r="AU518" s="215" t="s">
        <v>81</v>
      </c>
      <c r="AY518" s="214" t="s">
        <v>134</v>
      </c>
      <c r="BK518" s="216">
        <f>SUM(BK519:BK547)</f>
        <v>0</v>
      </c>
    </row>
    <row r="519" spans="1:65" s="2" customFormat="1" ht="16.5" customHeight="1">
      <c r="A519" s="39"/>
      <c r="B519" s="40"/>
      <c r="C519" s="219" t="s">
        <v>862</v>
      </c>
      <c r="D519" s="219" t="s">
        <v>137</v>
      </c>
      <c r="E519" s="220" t="s">
        <v>863</v>
      </c>
      <c r="F519" s="221" t="s">
        <v>864</v>
      </c>
      <c r="G519" s="222" t="s">
        <v>140</v>
      </c>
      <c r="H519" s="223">
        <v>10.492</v>
      </c>
      <c r="I519" s="224"/>
      <c r="J519" s="225">
        <f>ROUND(I519*H519,2)</f>
        <v>0</v>
      </c>
      <c r="K519" s="221" t="s">
        <v>159</v>
      </c>
      <c r="L519" s="45"/>
      <c r="M519" s="226" t="s">
        <v>19</v>
      </c>
      <c r="N519" s="227" t="s">
        <v>45</v>
      </c>
      <c r="O519" s="85"/>
      <c r="P519" s="228">
        <f>O519*H519</f>
        <v>0</v>
      </c>
      <c r="Q519" s="228">
        <v>2E-05</v>
      </c>
      <c r="R519" s="228">
        <f>Q519*H519</f>
        <v>0.00020984000000000004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238</v>
      </c>
      <c r="AT519" s="230" t="s">
        <v>137</v>
      </c>
      <c r="AU519" s="230" t="s">
        <v>142</v>
      </c>
      <c r="AY519" s="18" t="s">
        <v>134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142</v>
      </c>
      <c r="BK519" s="231">
        <f>ROUND(I519*H519,2)</f>
        <v>0</v>
      </c>
      <c r="BL519" s="18" t="s">
        <v>238</v>
      </c>
      <c r="BM519" s="230" t="s">
        <v>865</v>
      </c>
    </row>
    <row r="520" spans="1:47" s="2" customFormat="1" ht="12">
      <c r="A520" s="39"/>
      <c r="B520" s="40"/>
      <c r="C520" s="41"/>
      <c r="D520" s="232" t="s">
        <v>144</v>
      </c>
      <c r="E520" s="41"/>
      <c r="F520" s="233" t="s">
        <v>866</v>
      </c>
      <c r="G520" s="41"/>
      <c r="H520" s="41"/>
      <c r="I520" s="137"/>
      <c r="J520" s="41"/>
      <c r="K520" s="41"/>
      <c r="L520" s="45"/>
      <c r="M520" s="234"/>
      <c r="N520" s="235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144</v>
      </c>
      <c r="AU520" s="18" t="s">
        <v>142</v>
      </c>
    </row>
    <row r="521" spans="1:65" s="2" customFormat="1" ht="16.5" customHeight="1">
      <c r="A521" s="39"/>
      <c r="B521" s="40"/>
      <c r="C521" s="219" t="s">
        <v>867</v>
      </c>
      <c r="D521" s="219" t="s">
        <v>137</v>
      </c>
      <c r="E521" s="220" t="s">
        <v>868</v>
      </c>
      <c r="F521" s="221" t="s">
        <v>869</v>
      </c>
      <c r="G521" s="222" t="s">
        <v>140</v>
      </c>
      <c r="H521" s="223">
        <v>10.492</v>
      </c>
      <c r="I521" s="224"/>
      <c r="J521" s="225">
        <f>ROUND(I521*H521,2)</f>
        <v>0</v>
      </c>
      <c r="K521" s="221" t="s">
        <v>159</v>
      </c>
      <c r="L521" s="45"/>
      <c r="M521" s="226" t="s">
        <v>19</v>
      </c>
      <c r="N521" s="227" t="s">
        <v>45</v>
      </c>
      <c r="O521" s="85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238</v>
      </c>
      <c r="AT521" s="230" t="s">
        <v>137</v>
      </c>
      <c r="AU521" s="230" t="s">
        <v>142</v>
      </c>
      <c r="AY521" s="18" t="s">
        <v>134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142</v>
      </c>
      <c r="BK521" s="231">
        <f>ROUND(I521*H521,2)</f>
        <v>0</v>
      </c>
      <c r="BL521" s="18" t="s">
        <v>238</v>
      </c>
      <c r="BM521" s="230" t="s">
        <v>870</v>
      </c>
    </row>
    <row r="522" spans="1:47" s="2" customFormat="1" ht="12">
      <c r="A522" s="39"/>
      <c r="B522" s="40"/>
      <c r="C522" s="41"/>
      <c r="D522" s="232" t="s">
        <v>144</v>
      </c>
      <c r="E522" s="41"/>
      <c r="F522" s="233" t="s">
        <v>871</v>
      </c>
      <c r="G522" s="41"/>
      <c r="H522" s="41"/>
      <c r="I522" s="137"/>
      <c r="J522" s="41"/>
      <c r="K522" s="41"/>
      <c r="L522" s="45"/>
      <c r="M522" s="234"/>
      <c r="N522" s="235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144</v>
      </c>
      <c r="AU522" s="18" t="s">
        <v>142</v>
      </c>
    </row>
    <row r="523" spans="1:51" s="14" customFormat="1" ht="12">
      <c r="A523" s="14"/>
      <c r="B523" s="247"/>
      <c r="C523" s="248"/>
      <c r="D523" s="232" t="s">
        <v>145</v>
      </c>
      <c r="E523" s="249" t="s">
        <v>19</v>
      </c>
      <c r="F523" s="250" t="s">
        <v>872</v>
      </c>
      <c r="G523" s="248"/>
      <c r="H523" s="249" t="s">
        <v>19</v>
      </c>
      <c r="I523" s="251"/>
      <c r="J523" s="248"/>
      <c r="K523" s="248"/>
      <c r="L523" s="252"/>
      <c r="M523" s="253"/>
      <c r="N523" s="254"/>
      <c r="O523" s="254"/>
      <c r="P523" s="254"/>
      <c r="Q523" s="254"/>
      <c r="R523" s="254"/>
      <c r="S523" s="254"/>
      <c r="T523" s="25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6" t="s">
        <v>145</v>
      </c>
      <c r="AU523" s="256" t="s">
        <v>142</v>
      </c>
      <c r="AV523" s="14" t="s">
        <v>81</v>
      </c>
      <c r="AW523" s="14" t="s">
        <v>34</v>
      </c>
      <c r="AX523" s="14" t="s">
        <v>73</v>
      </c>
      <c r="AY523" s="256" t="s">
        <v>134</v>
      </c>
    </row>
    <row r="524" spans="1:51" s="13" customFormat="1" ht="12">
      <c r="A524" s="13"/>
      <c r="B524" s="236"/>
      <c r="C524" s="237"/>
      <c r="D524" s="232" t="s">
        <v>145</v>
      </c>
      <c r="E524" s="238" t="s">
        <v>19</v>
      </c>
      <c r="F524" s="239" t="s">
        <v>873</v>
      </c>
      <c r="G524" s="237"/>
      <c r="H524" s="240">
        <v>3.06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145</v>
      </c>
      <c r="AU524" s="246" t="s">
        <v>142</v>
      </c>
      <c r="AV524" s="13" t="s">
        <v>142</v>
      </c>
      <c r="AW524" s="13" t="s">
        <v>34</v>
      </c>
      <c r="AX524" s="13" t="s">
        <v>73</v>
      </c>
      <c r="AY524" s="246" t="s">
        <v>134</v>
      </c>
    </row>
    <row r="525" spans="1:51" s="13" customFormat="1" ht="12">
      <c r="A525" s="13"/>
      <c r="B525" s="236"/>
      <c r="C525" s="237"/>
      <c r="D525" s="232" t="s">
        <v>145</v>
      </c>
      <c r="E525" s="238" t="s">
        <v>19</v>
      </c>
      <c r="F525" s="239" t="s">
        <v>874</v>
      </c>
      <c r="G525" s="237"/>
      <c r="H525" s="240">
        <v>3.716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6" t="s">
        <v>145</v>
      </c>
      <c r="AU525" s="246" t="s">
        <v>142</v>
      </c>
      <c r="AV525" s="13" t="s">
        <v>142</v>
      </c>
      <c r="AW525" s="13" t="s">
        <v>34</v>
      </c>
      <c r="AX525" s="13" t="s">
        <v>73</v>
      </c>
      <c r="AY525" s="246" t="s">
        <v>134</v>
      </c>
    </row>
    <row r="526" spans="1:51" s="13" customFormat="1" ht="12">
      <c r="A526" s="13"/>
      <c r="B526" s="236"/>
      <c r="C526" s="237"/>
      <c r="D526" s="232" t="s">
        <v>145</v>
      </c>
      <c r="E526" s="238" t="s">
        <v>19</v>
      </c>
      <c r="F526" s="239" t="s">
        <v>875</v>
      </c>
      <c r="G526" s="237"/>
      <c r="H526" s="240">
        <v>3.716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145</v>
      </c>
      <c r="AU526" s="246" t="s">
        <v>142</v>
      </c>
      <c r="AV526" s="13" t="s">
        <v>142</v>
      </c>
      <c r="AW526" s="13" t="s">
        <v>34</v>
      </c>
      <c r="AX526" s="13" t="s">
        <v>73</v>
      </c>
      <c r="AY526" s="246" t="s">
        <v>134</v>
      </c>
    </row>
    <row r="527" spans="1:51" s="15" customFormat="1" ht="12">
      <c r="A527" s="15"/>
      <c r="B527" s="257"/>
      <c r="C527" s="258"/>
      <c r="D527" s="232" t="s">
        <v>145</v>
      </c>
      <c r="E527" s="259" t="s">
        <v>19</v>
      </c>
      <c r="F527" s="260" t="s">
        <v>182</v>
      </c>
      <c r="G527" s="258"/>
      <c r="H527" s="261">
        <v>10.492</v>
      </c>
      <c r="I527" s="262"/>
      <c r="J527" s="258"/>
      <c r="K527" s="258"/>
      <c r="L527" s="263"/>
      <c r="M527" s="264"/>
      <c r="N527" s="265"/>
      <c r="O527" s="265"/>
      <c r="P527" s="265"/>
      <c r="Q527" s="265"/>
      <c r="R527" s="265"/>
      <c r="S527" s="265"/>
      <c r="T527" s="26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7" t="s">
        <v>145</v>
      </c>
      <c r="AU527" s="267" t="s">
        <v>142</v>
      </c>
      <c r="AV527" s="15" t="s">
        <v>141</v>
      </c>
      <c r="AW527" s="15" t="s">
        <v>34</v>
      </c>
      <c r="AX527" s="15" t="s">
        <v>81</v>
      </c>
      <c r="AY527" s="267" t="s">
        <v>134</v>
      </c>
    </row>
    <row r="528" spans="1:65" s="2" customFormat="1" ht="16.5" customHeight="1">
      <c r="A528" s="39"/>
      <c r="B528" s="40"/>
      <c r="C528" s="219" t="s">
        <v>876</v>
      </c>
      <c r="D528" s="219" t="s">
        <v>137</v>
      </c>
      <c r="E528" s="220" t="s">
        <v>877</v>
      </c>
      <c r="F528" s="221" t="s">
        <v>878</v>
      </c>
      <c r="G528" s="222" t="s">
        <v>140</v>
      </c>
      <c r="H528" s="223">
        <v>10.492</v>
      </c>
      <c r="I528" s="224"/>
      <c r="J528" s="225">
        <f>ROUND(I528*H528,2)</f>
        <v>0</v>
      </c>
      <c r="K528" s="221" t="s">
        <v>159</v>
      </c>
      <c r="L528" s="45"/>
      <c r="M528" s="226" t="s">
        <v>19</v>
      </c>
      <c r="N528" s="227" t="s">
        <v>45</v>
      </c>
      <c r="O528" s="85"/>
      <c r="P528" s="228">
        <f>O528*H528</f>
        <v>0</v>
      </c>
      <c r="Q528" s="228">
        <v>0.00017</v>
      </c>
      <c r="R528" s="228">
        <f>Q528*H528</f>
        <v>0.0017836400000000002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238</v>
      </c>
      <c r="AT528" s="230" t="s">
        <v>137</v>
      </c>
      <c r="AU528" s="230" t="s">
        <v>142</v>
      </c>
      <c r="AY528" s="18" t="s">
        <v>134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142</v>
      </c>
      <c r="BK528" s="231">
        <f>ROUND(I528*H528,2)</f>
        <v>0</v>
      </c>
      <c r="BL528" s="18" t="s">
        <v>238</v>
      </c>
      <c r="BM528" s="230" t="s">
        <v>879</v>
      </c>
    </row>
    <row r="529" spans="1:47" s="2" customFormat="1" ht="12">
      <c r="A529" s="39"/>
      <c r="B529" s="40"/>
      <c r="C529" s="41"/>
      <c r="D529" s="232" t="s">
        <v>144</v>
      </c>
      <c r="E529" s="41"/>
      <c r="F529" s="233" t="s">
        <v>880</v>
      </c>
      <c r="G529" s="41"/>
      <c r="H529" s="41"/>
      <c r="I529" s="137"/>
      <c r="J529" s="41"/>
      <c r="K529" s="41"/>
      <c r="L529" s="45"/>
      <c r="M529" s="234"/>
      <c r="N529" s="235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144</v>
      </c>
      <c r="AU529" s="18" t="s">
        <v>142</v>
      </c>
    </row>
    <row r="530" spans="1:65" s="2" customFormat="1" ht="16.5" customHeight="1">
      <c r="A530" s="39"/>
      <c r="B530" s="40"/>
      <c r="C530" s="219" t="s">
        <v>881</v>
      </c>
      <c r="D530" s="219" t="s">
        <v>137</v>
      </c>
      <c r="E530" s="220" t="s">
        <v>882</v>
      </c>
      <c r="F530" s="221" t="s">
        <v>883</v>
      </c>
      <c r="G530" s="222" t="s">
        <v>140</v>
      </c>
      <c r="H530" s="223">
        <v>10.492</v>
      </c>
      <c r="I530" s="224"/>
      <c r="J530" s="225">
        <f>ROUND(I530*H530,2)</f>
        <v>0</v>
      </c>
      <c r="K530" s="221" t="s">
        <v>159</v>
      </c>
      <c r="L530" s="45"/>
      <c r="M530" s="226" t="s">
        <v>19</v>
      </c>
      <c r="N530" s="227" t="s">
        <v>45</v>
      </c>
      <c r="O530" s="85"/>
      <c r="P530" s="228">
        <f>O530*H530</f>
        <v>0</v>
      </c>
      <c r="Q530" s="228">
        <v>0.00013</v>
      </c>
      <c r="R530" s="228">
        <f>Q530*H530</f>
        <v>0.00136396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238</v>
      </c>
      <c r="AT530" s="230" t="s">
        <v>137</v>
      </c>
      <c r="AU530" s="230" t="s">
        <v>142</v>
      </c>
      <c r="AY530" s="18" t="s">
        <v>134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142</v>
      </c>
      <c r="BK530" s="231">
        <f>ROUND(I530*H530,2)</f>
        <v>0</v>
      </c>
      <c r="BL530" s="18" t="s">
        <v>238</v>
      </c>
      <c r="BM530" s="230" t="s">
        <v>884</v>
      </c>
    </row>
    <row r="531" spans="1:47" s="2" customFormat="1" ht="12">
      <c r="A531" s="39"/>
      <c r="B531" s="40"/>
      <c r="C531" s="41"/>
      <c r="D531" s="232" t="s">
        <v>144</v>
      </c>
      <c r="E531" s="41"/>
      <c r="F531" s="233" t="s">
        <v>885</v>
      </c>
      <c r="G531" s="41"/>
      <c r="H531" s="41"/>
      <c r="I531" s="137"/>
      <c r="J531" s="41"/>
      <c r="K531" s="41"/>
      <c r="L531" s="45"/>
      <c r="M531" s="234"/>
      <c r="N531" s="235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144</v>
      </c>
      <c r="AU531" s="18" t="s">
        <v>142</v>
      </c>
    </row>
    <row r="532" spans="1:65" s="2" customFormat="1" ht="16.5" customHeight="1">
      <c r="A532" s="39"/>
      <c r="B532" s="40"/>
      <c r="C532" s="219" t="s">
        <v>886</v>
      </c>
      <c r="D532" s="219" t="s">
        <v>137</v>
      </c>
      <c r="E532" s="220" t="s">
        <v>887</v>
      </c>
      <c r="F532" s="221" t="s">
        <v>888</v>
      </c>
      <c r="G532" s="222" t="s">
        <v>140</v>
      </c>
      <c r="H532" s="223">
        <v>10.492</v>
      </c>
      <c r="I532" s="224"/>
      <c r="J532" s="225">
        <f>ROUND(I532*H532,2)</f>
        <v>0</v>
      </c>
      <c r="K532" s="221" t="s">
        <v>159</v>
      </c>
      <c r="L532" s="45"/>
      <c r="M532" s="226" t="s">
        <v>19</v>
      </c>
      <c r="N532" s="227" t="s">
        <v>45</v>
      </c>
      <c r="O532" s="85"/>
      <c r="P532" s="228">
        <f>O532*H532</f>
        <v>0</v>
      </c>
      <c r="Q532" s="228">
        <v>0.00012</v>
      </c>
      <c r="R532" s="228">
        <f>Q532*H532</f>
        <v>0.0012590400000000001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238</v>
      </c>
      <c r="AT532" s="230" t="s">
        <v>137</v>
      </c>
      <c r="AU532" s="230" t="s">
        <v>142</v>
      </c>
      <c r="AY532" s="18" t="s">
        <v>134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142</v>
      </c>
      <c r="BK532" s="231">
        <f>ROUND(I532*H532,2)</f>
        <v>0</v>
      </c>
      <c r="BL532" s="18" t="s">
        <v>238</v>
      </c>
      <c r="BM532" s="230" t="s">
        <v>889</v>
      </c>
    </row>
    <row r="533" spans="1:47" s="2" customFormat="1" ht="12">
      <c r="A533" s="39"/>
      <c r="B533" s="40"/>
      <c r="C533" s="41"/>
      <c r="D533" s="232" t="s">
        <v>144</v>
      </c>
      <c r="E533" s="41"/>
      <c r="F533" s="233" t="s">
        <v>890</v>
      </c>
      <c r="G533" s="41"/>
      <c r="H533" s="41"/>
      <c r="I533" s="137"/>
      <c r="J533" s="41"/>
      <c r="K533" s="41"/>
      <c r="L533" s="45"/>
      <c r="M533" s="234"/>
      <c r="N533" s="235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144</v>
      </c>
      <c r="AU533" s="18" t="s">
        <v>142</v>
      </c>
    </row>
    <row r="534" spans="1:65" s="2" customFormat="1" ht="16.5" customHeight="1">
      <c r="A534" s="39"/>
      <c r="B534" s="40"/>
      <c r="C534" s="219" t="s">
        <v>891</v>
      </c>
      <c r="D534" s="219" t="s">
        <v>137</v>
      </c>
      <c r="E534" s="220" t="s">
        <v>892</v>
      </c>
      <c r="F534" s="221" t="s">
        <v>893</v>
      </c>
      <c r="G534" s="222" t="s">
        <v>140</v>
      </c>
      <c r="H534" s="223">
        <v>10.492</v>
      </c>
      <c r="I534" s="224"/>
      <c r="J534" s="225">
        <f>ROUND(I534*H534,2)</f>
        <v>0</v>
      </c>
      <c r="K534" s="221" t="s">
        <v>159</v>
      </c>
      <c r="L534" s="45"/>
      <c r="M534" s="226" t="s">
        <v>19</v>
      </c>
      <c r="N534" s="227" t="s">
        <v>45</v>
      </c>
      <c r="O534" s="85"/>
      <c r="P534" s="228">
        <f>O534*H534</f>
        <v>0</v>
      </c>
      <c r="Q534" s="228">
        <v>0.00032</v>
      </c>
      <c r="R534" s="228">
        <f>Q534*H534</f>
        <v>0.0033574400000000006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238</v>
      </c>
      <c r="AT534" s="230" t="s">
        <v>137</v>
      </c>
      <c r="AU534" s="230" t="s">
        <v>142</v>
      </c>
      <c r="AY534" s="18" t="s">
        <v>134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142</v>
      </c>
      <c r="BK534" s="231">
        <f>ROUND(I534*H534,2)</f>
        <v>0</v>
      </c>
      <c r="BL534" s="18" t="s">
        <v>238</v>
      </c>
      <c r="BM534" s="230" t="s">
        <v>894</v>
      </c>
    </row>
    <row r="535" spans="1:47" s="2" customFormat="1" ht="12">
      <c r="A535" s="39"/>
      <c r="B535" s="40"/>
      <c r="C535" s="41"/>
      <c r="D535" s="232" t="s">
        <v>144</v>
      </c>
      <c r="E535" s="41"/>
      <c r="F535" s="233" t="s">
        <v>895</v>
      </c>
      <c r="G535" s="41"/>
      <c r="H535" s="41"/>
      <c r="I535" s="137"/>
      <c r="J535" s="41"/>
      <c r="K535" s="41"/>
      <c r="L535" s="45"/>
      <c r="M535" s="234"/>
      <c r="N535" s="235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144</v>
      </c>
      <c r="AU535" s="18" t="s">
        <v>142</v>
      </c>
    </row>
    <row r="536" spans="1:65" s="2" customFormat="1" ht="16.5" customHeight="1">
      <c r="A536" s="39"/>
      <c r="B536" s="40"/>
      <c r="C536" s="219" t="s">
        <v>896</v>
      </c>
      <c r="D536" s="219" t="s">
        <v>137</v>
      </c>
      <c r="E536" s="220" t="s">
        <v>897</v>
      </c>
      <c r="F536" s="221" t="s">
        <v>898</v>
      </c>
      <c r="G536" s="222" t="s">
        <v>140</v>
      </c>
      <c r="H536" s="223">
        <v>7.08</v>
      </c>
      <c r="I536" s="224"/>
      <c r="J536" s="225">
        <f>ROUND(I536*H536,2)</f>
        <v>0</v>
      </c>
      <c r="K536" s="221" t="s">
        <v>159</v>
      </c>
      <c r="L536" s="45"/>
      <c r="M536" s="226" t="s">
        <v>19</v>
      </c>
      <c r="N536" s="227" t="s">
        <v>45</v>
      </c>
      <c r="O536" s="85"/>
      <c r="P536" s="228">
        <f>O536*H536</f>
        <v>0</v>
      </c>
      <c r="Q536" s="228">
        <v>8E-05</v>
      </c>
      <c r="R536" s="228">
        <f>Q536*H536</f>
        <v>0.0005664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238</v>
      </c>
      <c r="AT536" s="230" t="s">
        <v>137</v>
      </c>
      <c r="AU536" s="230" t="s">
        <v>142</v>
      </c>
      <c r="AY536" s="18" t="s">
        <v>134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142</v>
      </c>
      <c r="BK536" s="231">
        <f>ROUND(I536*H536,2)</f>
        <v>0</v>
      </c>
      <c r="BL536" s="18" t="s">
        <v>238</v>
      </c>
      <c r="BM536" s="230" t="s">
        <v>899</v>
      </c>
    </row>
    <row r="537" spans="1:47" s="2" customFormat="1" ht="12">
      <c r="A537" s="39"/>
      <c r="B537" s="40"/>
      <c r="C537" s="41"/>
      <c r="D537" s="232" t="s">
        <v>144</v>
      </c>
      <c r="E537" s="41"/>
      <c r="F537" s="233" t="s">
        <v>900</v>
      </c>
      <c r="G537" s="41"/>
      <c r="H537" s="41"/>
      <c r="I537" s="137"/>
      <c r="J537" s="41"/>
      <c r="K537" s="41"/>
      <c r="L537" s="45"/>
      <c r="M537" s="234"/>
      <c r="N537" s="235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144</v>
      </c>
      <c r="AU537" s="18" t="s">
        <v>142</v>
      </c>
    </row>
    <row r="538" spans="1:51" s="14" customFormat="1" ht="12">
      <c r="A538" s="14"/>
      <c r="B538" s="247"/>
      <c r="C538" s="248"/>
      <c r="D538" s="232" t="s">
        <v>145</v>
      </c>
      <c r="E538" s="249" t="s">
        <v>19</v>
      </c>
      <c r="F538" s="250" t="s">
        <v>901</v>
      </c>
      <c r="G538" s="248"/>
      <c r="H538" s="249" t="s">
        <v>19</v>
      </c>
      <c r="I538" s="251"/>
      <c r="J538" s="248"/>
      <c r="K538" s="248"/>
      <c r="L538" s="252"/>
      <c r="M538" s="253"/>
      <c r="N538" s="254"/>
      <c r="O538" s="254"/>
      <c r="P538" s="254"/>
      <c r="Q538" s="254"/>
      <c r="R538" s="254"/>
      <c r="S538" s="254"/>
      <c r="T538" s="25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6" t="s">
        <v>145</v>
      </c>
      <c r="AU538" s="256" t="s">
        <v>142</v>
      </c>
      <c r="AV538" s="14" t="s">
        <v>81</v>
      </c>
      <c r="AW538" s="14" t="s">
        <v>34</v>
      </c>
      <c r="AX538" s="14" t="s">
        <v>73</v>
      </c>
      <c r="AY538" s="256" t="s">
        <v>134</v>
      </c>
    </row>
    <row r="539" spans="1:51" s="13" customFormat="1" ht="12">
      <c r="A539" s="13"/>
      <c r="B539" s="236"/>
      <c r="C539" s="237"/>
      <c r="D539" s="232" t="s">
        <v>145</v>
      </c>
      <c r="E539" s="238" t="s">
        <v>19</v>
      </c>
      <c r="F539" s="239" t="s">
        <v>902</v>
      </c>
      <c r="G539" s="237"/>
      <c r="H539" s="240">
        <v>5.64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6" t="s">
        <v>145</v>
      </c>
      <c r="AU539" s="246" t="s">
        <v>142</v>
      </c>
      <c r="AV539" s="13" t="s">
        <v>142</v>
      </c>
      <c r="AW539" s="13" t="s">
        <v>34</v>
      </c>
      <c r="AX539" s="13" t="s">
        <v>73</v>
      </c>
      <c r="AY539" s="246" t="s">
        <v>134</v>
      </c>
    </row>
    <row r="540" spans="1:51" s="13" customFormat="1" ht="12">
      <c r="A540" s="13"/>
      <c r="B540" s="236"/>
      <c r="C540" s="237"/>
      <c r="D540" s="232" t="s">
        <v>145</v>
      </c>
      <c r="E540" s="238" t="s">
        <v>19</v>
      </c>
      <c r="F540" s="239" t="s">
        <v>903</v>
      </c>
      <c r="G540" s="237"/>
      <c r="H540" s="240">
        <v>1.44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6" t="s">
        <v>145</v>
      </c>
      <c r="AU540" s="246" t="s">
        <v>142</v>
      </c>
      <c r="AV540" s="13" t="s">
        <v>142</v>
      </c>
      <c r="AW540" s="13" t="s">
        <v>34</v>
      </c>
      <c r="AX540" s="13" t="s">
        <v>73</v>
      </c>
      <c r="AY540" s="246" t="s">
        <v>134</v>
      </c>
    </row>
    <row r="541" spans="1:51" s="15" customFormat="1" ht="12">
      <c r="A541" s="15"/>
      <c r="B541" s="257"/>
      <c r="C541" s="258"/>
      <c r="D541" s="232" t="s">
        <v>145</v>
      </c>
      <c r="E541" s="259" t="s">
        <v>19</v>
      </c>
      <c r="F541" s="260" t="s">
        <v>182</v>
      </c>
      <c r="G541" s="258"/>
      <c r="H541" s="261">
        <v>7.08</v>
      </c>
      <c r="I541" s="262"/>
      <c r="J541" s="258"/>
      <c r="K541" s="258"/>
      <c r="L541" s="263"/>
      <c r="M541" s="264"/>
      <c r="N541" s="265"/>
      <c r="O541" s="265"/>
      <c r="P541" s="265"/>
      <c r="Q541" s="265"/>
      <c r="R541" s="265"/>
      <c r="S541" s="265"/>
      <c r="T541" s="266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7" t="s">
        <v>145</v>
      </c>
      <c r="AU541" s="267" t="s">
        <v>142</v>
      </c>
      <c r="AV541" s="15" t="s">
        <v>141</v>
      </c>
      <c r="AW541" s="15" t="s">
        <v>34</v>
      </c>
      <c r="AX541" s="15" t="s">
        <v>81</v>
      </c>
      <c r="AY541" s="267" t="s">
        <v>134</v>
      </c>
    </row>
    <row r="542" spans="1:65" s="2" customFormat="1" ht="16.5" customHeight="1">
      <c r="A542" s="39"/>
      <c r="B542" s="40"/>
      <c r="C542" s="219" t="s">
        <v>904</v>
      </c>
      <c r="D542" s="219" t="s">
        <v>137</v>
      </c>
      <c r="E542" s="220" t="s">
        <v>905</v>
      </c>
      <c r="F542" s="221" t="s">
        <v>906</v>
      </c>
      <c r="G542" s="222" t="s">
        <v>140</v>
      </c>
      <c r="H542" s="223">
        <v>7.08</v>
      </c>
      <c r="I542" s="224"/>
      <c r="J542" s="225">
        <f>ROUND(I542*H542,2)</f>
        <v>0</v>
      </c>
      <c r="K542" s="221" t="s">
        <v>159</v>
      </c>
      <c r="L542" s="45"/>
      <c r="M542" s="226" t="s">
        <v>19</v>
      </c>
      <c r="N542" s="227" t="s">
        <v>45</v>
      </c>
      <c r="O542" s="85"/>
      <c r="P542" s="228">
        <f>O542*H542</f>
        <v>0</v>
      </c>
      <c r="Q542" s="228">
        <v>0.00017</v>
      </c>
      <c r="R542" s="228">
        <f>Q542*H542</f>
        <v>0.0012036000000000002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238</v>
      </c>
      <c r="AT542" s="230" t="s">
        <v>137</v>
      </c>
      <c r="AU542" s="230" t="s">
        <v>142</v>
      </c>
      <c r="AY542" s="18" t="s">
        <v>134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142</v>
      </c>
      <c r="BK542" s="231">
        <f>ROUND(I542*H542,2)</f>
        <v>0</v>
      </c>
      <c r="BL542" s="18" t="s">
        <v>238</v>
      </c>
      <c r="BM542" s="230" t="s">
        <v>907</v>
      </c>
    </row>
    <row r="543" spans="1:47" s="2" customFormat="1" ht="12">
      <c r="A543" s="39"/>
      <c r="B543" s="40"/>
      <c r="C543" s="41"/>
      <c r="D543" s="232" t="s">
        <v>144</v>
      </c>
      <c r="E543" s="41"/>
      <c r="F543" s="233" t="s">
        <v>908</v>
      </c>
      <c r="G543" s="41"/>
      <c r="H543" s="41"/>
      <c r="I543" s="137"/>
      <c r="J543" s="41"/>
      <c r="K543" s="41"/>
      <c r="L543" s="45"/>
      <c r="M543" s="234"/>
      <c r="N543" s="235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144</v>
      </c>
      <c r="AU543" s="18" t="s">
        <v>142</v>
      </c>
    </row>
    <row r="544" spans="1:65" s="2" customFormat="1" ht="16.5" customHeight="1">
      <c r="A544" s="39"/>
      <c r="B544" s="40"/>
      <c r="C544" s="219" t="s">
        <v>909</v>
      </c>
      <c r="D544" s="219" t="s">
        <v>137</v>
      </c>
      <c r="E544" s="220" t="s">
        <v>910</v>
      </c>
      <c r="F544" s="221" t="s">
        <v>911</v>
      </c>
      <c r="G544" s="222" t="s">
        <v>140</v>
      </c>
      <c r="H544" s="223">
        <v>7.08</v>
      </c>
      <c r="I544" s="224"/>
      <c r="J544" s="225">
        <f>ROUND(I544*H544,2)</f>
        <v>0</v>
      </c>
      <c r="K544" s="221" t="s">
        <v>159</v>
      </c>
      <c r="L544" s="45"/>
      <c r="M544" s="226" t="s">
        <v>19</v>
      </c>
      <c r="N544" s="227" t="s">
        <v>45</v>
      </c>
      <c r="O544" s="85"/>
      <c r="P544" s="228">
        <f>O544*H544</f>
        <v>0</v>
      </c>
      <c r="Q544" s="228">
        <v>0.00012</v>
      </c>
      <c r="R544" s="228">
        <f>Q544*H544</f>
        <v>0.0008496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238</v>
      </c>
      <c r="AT544" s="230" t="s">
        <v>137</v>
      </c>
      <c r="AU544" s="230" t="s">
        <v>142</v>
      </c>
      <c r="AY544" s="18" t="s">
        <v>134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142</v>
      </c>
      <c r="BK544" s="231">
        <f>ROUND(I544*H544,2)</f>
        <v>0</v>
      </c>
      <c r="BL544" s="18" t="s">
        <v>238</v>
      </c>
      <c r="BM544" s="230" t="s">
        <v>912</v>
      </c>
    </row>
    <row r="545" spans="1:47" s="2" customFormat="1" ht="12">
      <c r="A545" s="39"/>
      <c r="B545" s="40"/>
      <c r="C545" s="41"/>
      <c r="D545" s="232" t="s">
        <v>144</v>
      </c>
      <c r="E545" s="41"/>
      <c r="F545" s="233" t="s">
        <v>913</v>
      </c>
      <c r="G545" s="41"/>
      <c r="H545" s="41"/>
      <c r="I545" s="137"/>
      <c r="J545" s="41"/>
      <c r="K545" s="41"/>
      <c r="L545" s="45"/>
      <c r="M545" s="234"/>
      <c r="N545" s="235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144</v>
      </c>
      <c r="AU545" s="18" t="s">
        <v>142</v>
      </c>
    </row>
    <row r="546" spans="1:65" s="2" customFormat="1" ht="16.5" customHeight="1">
      <c r="A546" s="39"/>
      <c r="B546" s="40"/>
      <c r="C546" s="219" t="s">
        <v>914</v>
      </c>
      <c r="D546" s="219" t="s">
        <v>137</v>
      </c>
      <c r="E546" s="220" t="s">
        <v>915</v>
      </c>
      <c r="F546" s="221" t="s">
        <v>916</v>
      </c>
      <c r="G546" s="222" t="s">
        <v>140</v>
      </c>
      <c r="H546" s="223">
        <v>7.08</v>
      </c>
      <c r="I546" s="224"/>
      <c r="J546" s="225">
        <f>ROUND(I546*H546,2)</f>
        <v>0</v>
      </c>
      <c r="K546" s="221" t="s">
        <v>159</v>
      </c>
      <c r="L546" s="45"/>
      <c r="M546" s="226" t="s">
        <v>19</v>
      </c>
      <c r="N546" s="227" t="s">
        <v>45</v>
      </c>
      <c r="O546" s="85"/>
      <c r="P546" s="228">
        <f>O546*H546</f>
        <v>0</v>
      </c>
      <c r="Q546" s="228">
        <v>0.00012</v>
      </c>
      <c r="R546" s="228">
        <f>Q546*H546</f>
        <v>0.0008496</v>
      </c>
      <c r="S546" s="228">
        <v>0</v>
      </c>
      <c r="T546" s="22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238</v>
      </c>
      <c r="AT546" s="230" t="s">
        <v>137</v>
      </c>
      <c r="AU546" s="230" t="s">
        <v>142</v>
      </c>
      <c r="AY546" s="18" t="s">
        <v>134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142</v>
      </c>
      <c r="BK546" s="231">
        <f>ROUND(I546*H546,2)</f>
        <v>0</v>
      </c>
      <c r="BL546" s="18" t="s">
        <v>238</v>
      </c>
      <c r="BM546" s="230" t="s">
        <v>917</v>
      </c>
    </row>
    <row r="547" spans="1:47" s="2" customFormat="1" ht="12">
      <c r="A547" s="39"/>
      <c r="B547" s="40"/>
      <c r="C547" s="41"/>
      <c r="D547" s="232" t="s">
        <v>144</v>
      </c>
      <c r="E547" s="41"/>
      <c r="F547" s="233" t="s">
        <v>918</v>
      </c>
      <c r="G547" s="41"/>
      <c r="H547" s="41"/>
      <c r="I547" s="137"/>
      <c r="J547" s="41"/>
      <c r="K547" s="41"/>
      <c r="L547" s="45"/>
      <c r="M547" s="234"/>
      <c r="N547" s="235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144</v>
      </c>
      <c r="AU547" s="18" t="s">
        <v>142</v>
      </c>
    </row>
    <row r="548" spans="1:63" s="12" customFormat="1" ht="22.8" customHeight="1">
      <c r="A548" s="12"/>
      <c r="B548" s="203"/>
      <c r="C548" s="204"/>
      <c r="D548" s="205" t="s">
        <v>72</v>
      </c>
      <c r="E548" s="217" t="s">
        <v>919</v>
      </c>
      <c r="F548" s="217" t="s">
        <v>920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SUM(P549:P571)</f>
        <v>0</v>
      </c>
      <c r="Q548" s="211"/>
      <c r="R548" s="212">
        <f>SUM(R549:R571)</f>
        <v>1.3837124699999999</v>
      </c>
      <c r="S548" s="211"/>
      <c r="T548" s="213">
        <f>SUM(T549:T571)</f>
        <v>0.010530149999999999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142</v>
      </c>
      <c r="AT548" s="215" t="s">
        <v>72</v>
      </c>
      <c r="AU548" s="215" t="s">
        <v>81</v>
      </c>
      <c r="AY548" s="214" t="s">
        <v>134</v>
      </c>
      <c r="BK548" s="216">
        <f>SUM(BK549:BK571)</f>
        <v>0</v>
      </c>
    </row>
    <row r="549" spans="1:65" s="2" customFormat="1" ht="16.5" customHeight="1">
      <c r="A549" s="39"/>
      <c r="B549" s="40"/>
      <c r="C549" s="219" t="s">
        <v>921</v>
      </c>
      <c r="D549" s="219" t="s">
        <v>137</v>
      </c>
      <c r="E549" s="220" t="s">
        <v>922</v>
      </c>
      <c r="F549" s="221" t="s">
        <v>923</v>
      </c>
      <c r="G549" s="222" t="s">
        <v>140</v>
      </c>
      <c r="H549" s="223">
        <v>2823.903</v>
      </c>
      <c r="I549" s="224"/>
      <c r="J549" s="225">
        <f>ROUND(I549*H549,2)</f>
        <v>0</v>
      </c>
      <c r="K549" s="221" t="s">
        <v>159</v>
      </c>
      <c r="L549" s="45"/>
      <c r="M549" s="226" t="s">
        <v>19</v>
      </c>
      <c r="N549" s="227" t="s">
        <v>45</v>
      </c>
      <c r="O549" s="85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238</v>
      </c>
      <c r="AT549" s="230" t="s">
        <v>137</v>
      </c>
      <c r="AU549" s="230" t="s">
        <v>142</v>
      </c>
      <c r="AY549" s="18" t="s">
        <v>134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142</v>
      </c>
      <c r="BK549" s="231">
        <f>ROUND(I549*H549,2)</f>
        <v>0</v>
      </c>
      <c r="BL549" s="18" t="s">
        <v>238</v>
      </c>
      <c r="BM549" s="230" t="s">
        <v>924</v>
      </c>
    </row>
    <row r="550" spans="1:47" s="2" customFormat="1" ht="12">
      <c r="A550" s="39"/>
      <c r="B550" s="40"/>
      <c r="C550" s="41"/>
      <c r="D550" s="232" t="s">
        <v>144</v>
      </c>
      <c r="E550" s="41"/>
      <c r="F550" s="233" t="s">
        <v>925</v>
      </c>
      <c r="G550" s="41"/>
      <c r="H550" s="41"/>
      <c r="I550" s="137"/>
      <c r="J550" s="41"/>
      <c r="K550" s="41"/>
      <c r="L550" s="45"/>
      <c r="M550" s="234"/>
      <c r="N550" s="235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144</v>
      </c>
      <c r="AU550" s="18" t="s">
        <v>142</v>
      </c>
    </row>
    <row r="551" spans="1:51" s="13" customFormat="1" ht="12">
      <c r="A551" s="13"/>
      <c r="B551" s="236"/>
      <c r="C551" s="237"/>
      <c r="D551" s="232" t="s">
        <v>145</v>
      </c>
      <c r="E551" s="238" t="s">
        <v>19</v>
      </c>
      <c r="F551" s="239" t="s">
        <v>926</v>
      </c>
      <c r="G551" s="237"/>
      <c r="H551" s="240">
        <v>70.201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145</v>
      </c>
      <c r="AU551" s="246" t="s">
        <v>142</v>
      </c>
      <c r="AV551" s="13" t="s">
        <v>142</v>
      </c>
      <c r="AW551" s="13" t="s">
        <v>34</v>
      </c>
      <c r="AX551" s="13" t="s">
        <v>73</v>
      </c>
      <c r="AY551" s="246" t="s">
        <v>134</v>
      </c>
    </row>
    <row r="552" spans="1:51" s="13" customFormat="1" ht="12">
      <c r="A552" s="13"/>
      <c r="B552" s="236"/>
      <c r="C552" s="237"/>
      <c r="D552" s="232" t="s">
        <v>145</v>
      </c>
      <c r="E552" s="238" t="s">
        <v>19</v>
      </c>
      <c r="F552" s="239" t="s">
        <v>927</v>
      </c>
      <c r="G552" s="237"/>
      <c r="H552" s="240">
        <v>118.702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145</v>
      </c>
      <c r="AU552" s="246" t="s">
        <v>142</v>
      </c>
      <c r="AV552" s="13" t="s">
        <v>142</v>
      </c>
      <c r="AW552" s="13" t="s">
        <v>34</v>
      </c>
      <c r="AX552" s="13" t="s">
        <v>73</v>
      </c>
      <c r="AY552" s="246" t="s">
        <v>134</v>
      </c>
    </row>
    <row r="553" spans="1:51" s="13" customFormat="1" ht="12">
      <c r="A553" s="13"/>
      <c r="B553" s="236"/>
      <c r="C553" s="237"/>
      <c r="D553" s="232" t="s">
        <v>145</v>
      </c>
      <c r="E553" s="238" t="s">
        <v>19</v>
      </c>
      <c r="F553" s="239" t="s">
        <v>928</v>
      </c>
      <c r="G553" s="237"/>
      <c r="H553" s="240">
        <v>2635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145</v>
      </c>
      <c r="AU553" s="246" t="s">
        <v>142</v>
      </c>
      <c r="AV553" s="13" t="s">
        <v>142</v>
      </c>
      <c r="AW553" s="13" t="s">
        <v>34</v>
      </c>
      <c r="AX553" s="13" t="s">
        <v>73</v>
      </c>
      <c r="AY553" s="246" t="s">
        <v>134</v>
      </c>
    </row>
    <row r="554" spans="1:51" s="15" customFormat="1" ht="12">
      <c r="A554" s="15"/>
      <c r="B554" s="257"/>
      <c r="C554" s="258"/>
      <c r="D554" s="232" t="s">
        <v>145</v>
      </c>
      <c r="E554" s="259" t="s">
        <v>19</v>
      </c>
      <c r="F554" s="260" t="s">
        <v>182</v>
      </c>
      <c r="G554" s="258"/>
      <c r="H554" s="261">
        <v>2823.903</v>
      </c>
      <c r="I554" s="262"/>
      <c r="J554" s="258"/>
      <c r="K554" s="258"/>
      <c r="L554" s="263"/>
      <c r="M554" s="264"/>
      <c r="N554" s="265"/>
      <c r="O554" s="265"/>
      <c r="P554" s="265"/>
      <c r="Q554" s="265"/>
      <c r="R554" s="265"/>
      <c r="S554" s="265"/>
      <c r="T554" s="26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7" t="s">
        <v>145</v>
      </c>
      <c r="AU554" s="267" t="s">
        <v>142</v>
      </c>
      <c r="AV554" s="15" t="s">
        <v>141</v>
      </c>
      <c r="AW554" s="15" t="s">
        <v>34</v>
      </c>
      <c r="AX554" s="15" t="s">
        <v>81</v>
      </c>
      <c r="AY554" s="267" t="s">
        <v>134</v>
      </c>
    </row>
    <row r="555" spans="1:65" s="2" customFormat="1" ht="16.5" customHeight="1">
      <c r="A555" s="39"/>
      <c r="B555" s="40"/>
      <c r="C555" s="219" t="s">
        <v>929</v>
      </c>
      <c r="D555" s="219" t="s">
        <v>137</v>
      </c>
      <c r="E555" s="220" t="s">
        <v>930</v>
      </c>
      <c r="F555" s="221" t="s">
        <v>931</v>
      </c>
      <c r="G555" s="222" t="s">
        <v>140</v>
      </c>
      <c r="H555" s="223">
        <v>70.201</v>
      </c>
      <c r="I555" s="224"/>
      <c r="J555" s="225">
        <f>ROUND(I555*H555,2)</f>
        <v>0</v>
      </c>
      <c r="K555" s="221" t="s">
        <v>159</v>
      </c>
      <c r="L555" s="45"/>
      <c r="M555" s="226" t="s">
        <v>19</v>
      </c>
      <c r="N555" s="227" t="s">
        <v>45</v>
      </c>
      <c r="O555" s="85"/>
      <c r="P555" s="228">
        <f>O555*H555</f>
        <v>0</v>
      </c>
      <c r="Q555" s="228">
        <v>0</v>
      </c>
      <c r="R555" s="228">
        <f>Q555*H555</f>
        <v>0</v>
      </c>
      <c r="S555" s="228">
        <v>0.00015</v>
      </c>
      <c r="T555" s="229">
        <f>S555*H555</f>
        <v>0.010530149999999999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238</v>
      </c>
      <c r="AT555" s="230" t="s">
        <v>137</v>
      </c>
      <c r="AU555" s="230" t="s">
        <v>142</v>
      </c>
      <c r="AY555" s="18" t="s">
        <v>134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142</v>
      </c>
      <c r="BK555" s="231">
        <f>ROUND(I555*H555,2)</f>
        <v>0</v>
      </c>
      <c r="BL555" s="18" t="s">
        <v>238</v>
      </c>
      <c r="BM555" s="230" t="s">
        <v>932</v>
      </c>
    </row>
    <row r="556" spans="1:47" s="2" customFormat="1" ht="12">
      <c r="A556" s="39"/>
      <c r="B556" s="40"/>
      <c r="C556" s="41"/>
      <c r="D556" s="232" t="s">
        <v>144</v>
      </c>
      <c r="E556" s="41"/>
      <c r="F556" s="233" t="s">
        <v>933</v>
      </c>
      <c r="G556" s="41"/>
      <c r="H556" s="41"/>
      <c r="I556" s="137"/>
      <c r="J556" s="41"/>
      <c r="K556" s="41"/>
      <c r="L556" s="45"/>
      <c r="M556" s="234"/>
      <c r="N556" s="235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144</v>
      </c>
      <c r="AU556" s="18" t="s">
        <v>142</v>
      </c>
    </row>
    <row r="557" spans="1:51" s="13" customFormat="1" ht="12">
      <c r="A557" s="13"/>
      <c r="B557" s="236"/>
      <c r="C557" s="237"/>
      <c r="D557" s="232" t="s">
        <v>145</v>
      </c>
      <c r="E557" s="238" t="s">
        <v>19</v>
      </c>
      <c r="F557" s="239" t="s">
        <v>934</v>
      </c>
      <c r="G557" s="237"/>
      <c r="H557" s="240">
        <v>70.201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145</v>
      </c>
      <c r="AU557" s="246" t="s">
        <v>142</v>
      </c>
      <c r="AV557" s="13" t="s">
        <v>142</v>
      </c>
      <c r="AW557" s="13" t="s">
        <v>34</v>
      </c>
      <c r="AX557" s="13" t="s">
        <v>81</v>
      </c>
      <c r="AY557" s="246" t="s">
        <v>134</v>
      </c>
    </row>
    <row r="558" spans="1:65" s="2" customFormat="1" ht="16.5" customHeight="1">
      <c r="A558" s="39"/>
      <c r="B558" s="40"/>
      <c r="C558" s="219" t="s">
        <v>935</v>
      </c>
      <c r="D558" s="219" t="s">
        <v>137</v>
      </c>
      <c r="E558" s="220" t="s">
        <v>936</v>
      </c>
      <c r="F558" s="221" t="s">
        <v>937</v>
      </c>
      <c r="G558" s="222" t="s">
        <v>140</v>
      </c>
      <c r="H558" s="223">
        <v>2823.903</v>
      </c>
      <c r="I558" s="224"/>
      <c r="J558" s="225">
        <f>ROUND(I558*H558,2)</f>
        <v>0</v>
      </c>
      <c r="K558" s="221" t="s">
        <v>159</v>
      </c>
      <c r="L558" s="45"/>
      <c r="M558" s="226" t="s">
        <v>19</v>
      </c>
      <c r="N558" s="227" t="s">
        <v>45</v>
      </c>
      <c r="O558" s="85"/>
      <c r="P558" s="228">
        <f>O558*H558</f>
        <v>0</v>
      </c>
      <c r="Q558" s="228">
        <v>0.0002</v>
      </c>
      <c r="R558" s="228">
        <f>Q558*H558</f>
        <v>0.5647806</v>
      </c>
      <c r="S558" s="228">
        <v>0</v>
      </c>
      <c r="T558" s="22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0" t="s">
        <v>238</v>
      </c>
      <c r="AT558" s="230" t="s">
        <v>137</v>
      </c>
      <c r="AU558" s="230" t="s">
        <v>142</v>
      </c>
      <c r="AY558" s="18" t="s">
        <v>134</v>
      </c>
      <c r="BE558" s="231">
        <f>IF(N558="základní",J558,0)</f>
        <v>0</v>
      </c>
      <c r="BF558" s="231">
        <f>IF(N558="snížená",J558,0)</f>
        <v>0</v>
      </c>
      <c r="BG558" s="231">
        <f>IF(N558="zákl. přenesená",J558,0)</f>
        <v>0</v>
      </c>
      <c r="BH558" s="231">
        <f>IF(N558="sníž. přenesená",J558,0)</f>
        <v>0</v>
      </c>
      <c r="BI558" s="231">
        <f>IF(N558="nulová",J558,0)</f>
        <v>0</v>
      </c>
      <c r="BJ558" s="18" t="s">
        <v>142</v>
      </c>
      <c r="BK558" s="231">
        <f>ROUND(I558*H558,2)</f>
        <v>0</v>
      </c>
      <c r="BL558" s="18" t="s">
        <v>238</v>
      </c>
      <c r="BM558" s="230" t="s">
        <v>938</v>
      </c>
    </row>
    <row r="559" spans="1:47" s="2" customFormat="1" ht="12">
      <c r="A559" s="39"/>
      <c r="B559" s="40"/>
      <c r="C559" s="41"/>
      <c r="D559" s="232" t="s">
        <v>144</v>
      </c>
      <c r="E559" s="41"/>
      <c r="F559" s="233" t="s">
        <v>939</v>
      </c>
      <c r="G559" s="41"/>
      <c r="H559" s="41"/>
      <c r="I559" s="137"/>
      <c r="J559" s="41"/>
      <c r="K559" s="41"/>
      <c r="L559" s="45"/>
      <c r="M559" s="234"/>
      <c r="N559" s="235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144</v>
      </c>
      <c r="AU559" s="18" t="s">
        <v>142</v>
      </c>
    </row>
    <row r="560" spans="1:51" s="13" customFormat="1" ht="12">
      <c r="A560" s="13"/>
      <c r="B560" s="236"/>
      <c r="C560" s="237"/>
      <c r="D560" s="232" t="s">
        <v>145</v>
      </c>
      <c r="E560" s="238" t="s">
        <v>19</v>
      </c>
      <c r="F560" s="239" t="s">
        <v>940</v>
      </c>
      <c r="G560" s="237"/>
      <c r="H560" s="240">
        <v>188.903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145</v>
      </c>
      <c r="AU560" s="246" t="s">
        <v>142</v>
      </c>
      <c r="AV560" s="13" t="s">
        <v>142</v>
      </c>
      <c r="AW560" s="13" t="s">
        <v>34</v>
      </c>
      <c r="AX560" s="13" t="s">
        <v>73</v>
      </c>
      <c r="AY560" s="246" t="s">
        <v>134</v>
      </c>
    </row>
    <row r="561" spans="1:51" s="13" customFormat="1" ht="12">
      <c r="A561" s="13"/>
      <c r="B561" s="236"/>
      <c r="C561" s="237"/>
      <c r="D561" s="232" t="s">
        <v>145</v>
      </c>
      <c r="E561" s="238" t="s">
        <v>19</v>
      </c>
      <c r="F561" s="239" t="s">
        <v>941</v>
      </c>
      <c r="G561" s="237"/>
      <c r="H561" s="240">
        <v>2635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145</v>
      </c>
      <c r="AU561" s="246" t="s">
        <v>142</v>
      </c>
      <c r="AV561" s="13" t="s">
        <v>142</v>
      </c>
      <c r="AW561" s="13" t="s">
        <v>34</v>
      </c>
      <c r="AX561" s="13" t="s">
        <v>73</v>
      </c>
      <c r="AY561" s="246" t="s">
        <v>134</v>
      </c>
    </row>
    <row r="562" spans="1:51" s="15" customFormat="1" ht="12">
      <c r="A562" s="15"/>
      <c r="B562" s="257"/>
      <c r="C562" s="258"/>
      <c r="D562" s="232" t="s">
        <v>145</v>
      </c>
      <c r="E562" s="259" t="s">
        <v>19</v>
      </c>
      <c r="F562" s="260" t="s">
        <v>182</v>
      </c>
      <c r="G562" s="258"/>
      <c r="H562" s="261">
        <v>2823.903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7" t="s">
        <v>145</v>
      </c>
      <c r="AU562" s="267" t="s">
        <v>142</v>
      </c>
      <c r="AV562" s="15" t="s">
        <v>141</v>
      </c>
      <c r="AW562" s="15" t="s">
        <v>34</v>
      </c>
      <c r="AX562" s="15" t="s">
        <v>81</v>
      </c>
      <c r="AY562" s="267" t="s">
        <v>134</v>
      </c>
    </row>
    <row r="563" spans="1:65" s="2" customFormat="1" ht="16.5" customHeight="1">
      <c r="A563" s="39"/>
      <c r="B563" s="40"/>
      <c r="C563" s="219" t="s">
        <v>942</v>
      </c>
      <c r="D563" s="219" t="s">
        <v>137</v>
      </c>
      <c r="E563" s="220" t="s">
        <v>943</v>
      </c>
      <c r="F563" s="221" t="s">
        <v>944</v>
      </c>
      <c r="G563" s="222" t="s">
        <v>140</v>
      </c>
      <c r="H563" s="223">
        <v>2823.903</v>
      </c>
      <c r="I563" s="224"/>
      <c r="J563" s="225">
        <f>ROUND(I563*H563,2)</f>
        <v>0</v>
      </c>
      <c r="K563" s="221" t="s">
        <v>159</v>
      </c>
      <c r="L563" s="45"/>
      <c r="M563" s="226" t="s">
        <v>19</v>
      </c>
      <c r="N563" s="227" t="s">
        <v>45</v>
      </c>
      <c r="O563" s="85"/>
      <c r="P563" s="228">
        <f>O563*H563</f>
        <v>0</v>
      </c>
      <c r="Q563" s="228">
        <v>0.00026</v>
      </c>
      <c r="R563" s="228">
        <f>Q563*H563</f>
        <v>0.7342147799999998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238</v>
      </c>
      <c r="AT563" s="230" t="s">
        <v>137</v>
      </c>
      <c r="AU563" s="230" t="s">
        <v>142</v>
      </c>
      <c r="AY563" s="18" t="s">
        <v>134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142</v>
      </c>
      <c r="BK563" s="231">
        <f>ROUND(I563*H563,2)</f>
        <v>0</v>
      </c>
      <c r="BL563" s="18" t="s">
        <v>238</v>
      </c>
      <c r="BM563" s="230" t="s">
        <v>945</v>
      </c>
    </row>
    <row r="564" spans="1:47" s="2" customFormat="1" ht="12">
      <c r="A564" s="39"/>
      <c r="B564" s="40"/>
      <c r="C564" s="41"/>
      <c r="D564" s="232" t="s">
        <v>144</v>
      </c>
      <c r="E564" s="41"/>
      <c r="F564" s="233" t="s">
        <v>946</v>
      </c>
      <c r="G564" s="41"/>
      <c r="H564" s="41"/>
      <c r="I564" s="137"/>
      <c r="J564" s="41"/>
      <c r="K564" s="41"/>
      <c r="L564" s="45"/>
      <c r="M564" s="234"/>
      <c r="N564" s="235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144</v>
      </c>
      <c r="AU564" s="18" t="s">
        <v>142</v>
      </c>
    </row>
    <row r="565" spans="1:65" s="2" customFormat="1" ht="16.5" customHeight="1">
      <c r="A565" s="39"/>
      <c r="B565" s="40"/>
      <c r="C565" s="219" t="s">
        <v>947</v>
      </c>
      <c r="D565" s="219" t="s">
        <v>137</v>
      </c>
      <c r="E565" s="220" t="s">
        <v>948</v>
      </c>
      <c r="F565" s="221" t="s">
        <v>949</v>
      </c>
      <c r="G565" s="222" t="s">
        <v>140</v>
      </c>
      <c r="H565" s="223">
        <v>188.903</v>
      </c>
      <c r="I565" s="224"/>
      <c r="J565" s="225">
        <f>ROUND(I565*H565,2)</f>
        <v>0</v>
      </c>
      <c r="K565" s="221" t="s">
        <v>159</v>
      </c>
      <c r="L565" s="45"/>
      <c r="M565" s="226" t="s">
        <v>19</v>
      </c>
      <c r="N565" s="227" t="s">
        <v>45</v>
      </c>
      <c r="O565" s="85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238</v>
      </c>
      <c r="AT565" s="230" t="s">
        <v>137</v>
      </c>
      <c r="AU565" s="230" t="s">
        <v>142</v>
      </c>
      <c r="AY565" s="18" t="s">
        <v>134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142</v>
      </c>
      <c r="BK565" s="231">
        <f>ROUND(I565*H565,2)</f>
        <v>0</v>
      </c>
      <c r="BL565" s="18" t="s">
        <v>238</v>
      </c>
      <c r="BM565" s="230" t="s">
        <v>950</v>
      </c>
    </row>
    <row r="566" spans="1:47" s="2" customFormat="1" ht="12">
      <c r="A566" s="39"/>
      <c r="B566" s="40"/>
      <c r="C566" s="41"/>
      <c r="D566" s="232" t="s">
        <v>144</v>
      </c>
      <c r="E566" s="41"/>
      <c r="F566" s="233" t="s">
        <v>951</v>
      </c>
      <c r="G566" s="41"/>
      <c r="H566" s="41"/>
      <c r="I566" s="137"/>
      <c r="J566" s="41"/>
      <c r="K566" s="41"/>
      <c r="L566" s="45"/>
      <c r="M566" s="234"/>
      <c r="N566" s="235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144</v>
      </c>
      <c r="AU566" s="18" t="s">
        <v>142</v>
      </c>
    </row>
    <row r="567" spans="1:51" s="13" customFormat="1" ht="12">
      <c r="A567" s="13"/>
      <c r="B567" s="236"/>
      <c r="C567" s="237"/>
      <c r="D567" s="232" t="s">
        <v>145</v>
      </c>
      <c r="E567" s="238" t="s">
        <v>19</v>
      </c>
      <c r="F567" s="239" t="s">
        <v>926</v>
      </c>
      <c r="G567" s="237"/>
      <c r="H567" s="240">
        <v>70.201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6" t="s">
        <v>145</v>
      </c>
      <c r="AU567" s="246" t="s">
        <v>142</v>
      </c>
      <c r="AV567" s="13" t="s">
        <v>142</v>
      </c>
      <c r="AW567" s="13" t="s">
        <v>34</v>
      </c>
      <c r="AX567" s="13" t="s">
        <v>73</v>
      </c>
      <c r="AY567" s="246" t="s">
        <v>134</v>
      </c>
    </row>
    <row r="568" spans="1:51" s="13" customFormat="1" ht="12">
      <c r="A568" s="13"/>
      <c r="B568" s="236"/>
      <c r="C568" s="237"/>
      <c r="D568" s="232" t="s">
        <v>145</v>
      </c>
      <c r="E568" s="238" t="s">
        <v>19</v>
      </c>
      <c r="F568" s="239" t="s">
        <v>927</v>
      </c>
      <c r="G568" s="237"/>
      <c r="H568" s="240">
        <v>118.702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145</v>
      </c>
      <c r="AU568" s="246" t="s">
        <v>142</v>
      </c>
      <c r="AV568" s="13" t="s">
        <v>142</v>
      </c>
      <c r="AW568" s="13" t="s">
        <v>34</v>
      </c>
      <c r="AX568" s="13" t="s">
        <v>73</v>
      </c>
      <c r="AY568" s="246" t="s">
        <v>134</v>
      </c>
    </row>
    <row r="569" spans="1:51" s="15" customFormat="1" ht="12">
      <c r="A569" s="15"/>
      <c r="B569" s="257"/>
      <c r="C569" s="258"/>
      <c r="D569" s="232" t="s">
        <v>145</v>
      </c>
      <c r="E569" s="259" t="s">
        <v>19</v>
      </c>
      <c r="F569" s="260" t="s">
        <v>182</v>
      </c>
      <c r="G569" s="258"/>
      <c r="H569" s="261">
        <v>188.903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7" t="s">
        <v>145</v>
      </c>
      <c r="AU569" s="267" t="s">
        <v>142</v>
      </c>
      <c r="AV569" s="15" t="s">
        <v>141</v>
      </c>
      <c r="AW569" s="15" t="s">
        <v>34</v>
      </c>
      <c r="AX569" s="15" t="s">
        <v>81</v>
      </c>
      <c r="AY569" s="267" t="s">
        <v>134</v>
      </c>
    </row>
    <row r="570" spans="1:65" s="2" customFormat="1" ht="16.5" customHeight="1">
      <c r="A570" s="39"/>
      <c r="B570" s="40"/>
      <c r="C570" s="219" t="s">
        <v>952</v>
      </c>
      <c r="D570" s="219" t="s">
        <v>137</v>
      </c>
      <c r="E570" s="220" t="s">
        <v>953</v>
      </c>
      <c r="F570" s="221" t="s">
        <v>954</v>
      </c>
      <c r="G570" s="222" t="s">
        <v>140</v>
      </c>
      <c r="H570" s="223">
        <v>2823.903</v>
      </c>
      <c r="I570" s="224"/>
      <c r="J570" s="225">
        <f>ROUND(I570*H570,2)</f>
        <v>0</v>
      </c>
      <c r="K570" s="221" t="s">
        <v>159</v>
      </c>
      <c r="L570" s="45"/>
      <c r="M570" s="226" t="s">
        <v>19</v>
      </c>
      <c r="N570" s="227" t="s">
        <v>45</v>
      </c>
      <c r="O570" s="85"/>
      <c r="P570" s="228">
        <f>O570*H570</f>
        <v>0</v>
      </c>
      <c r="Q570" s="228">
        <v>3E-05</v>
      </c>
      <c r="R570" s="228">
        <f>Q570*H570</f>
        <v>0.08471709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238</v>
      </c>
      <c r="AT570" s="230" t="s">
        <v>137</v>
      </c>
      <c r="AU570" s="230" t="s">
        <v>142</v>
      </c>
      <c r="AY570" s="18" t="s">
        <v>134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142</v>
      </c>
      <c r="BK570" s="231">
        <f>ROUND(I570*H570,2)</f>
        <v>0</v>
      </c>
      <c r="BL570" s="18" t="s">
        <v>238</v>
      </c>
      <c r="BM570" s="230" t="s">
        <v>955</v>
      </c>
    </row>
    <row r="571" spans="1:47" s="2" customFormat="1" ht="12">
      <c r="A571" s="39"/>
      <c r="B571" s="40"/>
      <c r="C571" s="41"/>
      <c r="D571" s="232" t="s">
        <v>144</v>
      </c>
      <c r="E571" s="41"/>
      <c r="F571" s="233" t="s">
        <v>956</v>
      </c>
      <c r="G571" s="41"/>
      <c r="H571" s="41"/>
      <c r="I571" s="137"/>
      <c r="J571" s="41"/>
      <c r="K571" s="41"/>
      <c r="L571" s="45"/>
      <c r="M571" s="279"/>
      <c r="N571" s="280"/>
      <c r="O571" s="281"/>
      <c r="P571" s="281"/>
      <c r="Q571" s="281"/>
      <c r="R571" s="281"/>
      <c r="S571" s="281"/>
      <c r="T571" s="282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144</v>
      </c>
      <c r="AU571" s="18" t="s">
        <v>142</v>
      </c>
    </row>
    <row r="572" spans="1:31" s="2" customFormat="1" ht="6.95" customHeight="1">
      <c r="A572" s="39"/>
      <c r="B572" s="60"/>
      <c r="C572" s="61"/>
      <c r="D572" s="61"/>
      <c r="E572" s="61"/>
      <c r="F572" s="61"/>
      <c r="G572" s="61"/>
      <c r="H572" s="61"/>
      <c r="I572" s="167"/>
      <c r="J572" s="61"/>
      <c r="K572" s="61"/>
      <c r="L572" s="45"/>
      <c r="M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</row>
  </sheetData>
  <sheetProtection password="CC35" sheet="1" objects="1" scenarios="1" formatColumns="0" formatRows="0" autoFilter="0"/>
  <autoFilter ref="C97:K571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93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Rekonstrukce elektroinstalace a sociálního zařízení v budově Na Vrchu 1207/26 Aš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94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957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18. 12. 2019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32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958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ROUND(J88,2)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ROUND((SUM(BE88:BE284)),2)</f>
        <v>0</v>
      </c>
      <c r="G33" s="39"/>
      <c r="H33" s="39"/>
      <c r="I33" s="156">
        <v>0.21</v>
      </c>
      <c r="J33" s="155">
        <f>ROUND(((SUM(BE88:BE284))*I33),2)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ROUND((SUM(BF88:BF284)),2)</f>
        <v>0</v>
      </c>
      <c r="G34" s="39"/>
      <c r="H34" s="39"/>
      <c r="I34" s="156">
        <v>0.15</v>
      </c>
      <c r="J34" s="155">
        <f>ROUND(((SUM(BF88:BF284))*I34),2)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ROUND((SUM(BG88:BG284)),2)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ROUND((SUM(BH88:BH284)),2)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ROUND((SUM(BI88:BI284)),2)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elektroinstalace a sociálního zařízení v budově Na Vrchu 1207/26 Aš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Zdravotně technické instalace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Aš</v>
      </c>
      <c r="G52" s="41"/>
      <c r="H52" s="41"/>
      <c r="I52" s="141" t="s">
        <v>23</v>
      </c>
      <c r="J52" s="73" t="str">
        <f>IF(J12="","",J12)</f>
        <v>18. 12. 2019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7.9" customHeight="1">
      <c r="A54" s="39"/>
      <c r="B54" s="40"/>
      <c r="C54" s="33" t="s">
        <v>25</v>
      </c>
      <c r="D54" s="41"/>
      <c r="E54" s="41"/>
      <c r="F54" s="28" t="str">
        <f>E15</f>
        <v>DD Mariánské Lázně a Aš,p.o.,Mariánské Lázně</v>
      </c>
      <c r="G54" s="41"/>
      <c r="H54" s="41"/>
      <c r="I54" s="141" t="s">
        <v>31</v>
      </c>
      <c r="J54" s="37" t="str">
        <f>E21</f>
        <v>Miroslava Klimešová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Sylva Kubová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97</v>
      </c>
      <c r="D57" s="173"/>
      <c r="E57" s="173"/>
      <c r="F57" s="173"/>
      <c r="G57" s="173"/>
      <c r="H57" s="173"/>
      <c r="I57" s="174"/>
      <c r="J57" s="175" t="s">
        <v>98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J88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77"/>
      <c r="C60" s="178"/>
      <c r="D60" s="179" t="s">
        <v>100</v>
      </c>
      <c r="E60" s="180"/>
      <c r="F60" s="180"/>
      <c r="G60" s="180"/>
      <c r="H60" s="180"/>
      <c r="I60" s="181"/>
      <c r="J60" s="182">
        <f>J89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104</v>
      </c>
      <c r="E61" s="187"/>
      <c r="F61" s="187"/>
      <c r="G61" s="187"/>
      <c r="H61" s="187"/>
      <c r="I61" s="188"/>
      <c r="J61" s="189">
        <f>J90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106</v>
      </c>
      <c r="E62" s="180"/>
      <c r="F62" s="180"/>
      <c r="G62" s="180"/>
      <c r="H62" s="180"/>
      <c r="I62" s="181"/>
      <c r="J62" s="182">
        <f>J100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959</v>
      </c>
      <c r="E63" s="187"/>
      <c r="F63" s="187"/>
      <c r="G63" s="187"/>
      <c r="H63" s="187"/>
      <c r="I63" s="188"/>
      <c r="J63" s="189">
        <f>J101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960</v>
      </c>
      <c r="E64" s="187"/>
      <c r="F64" s="187"/>
      <c r="G64" s="187"/>
      <c r="H64" s="187"/>
      <c r="I64" s="188"/>
      <c r="J64" s="189">
        <f>J149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961</v>
      </c>
      <c r="E65" s="187"/>
      <c r="F65" s="187"/>
      <c r="G65" s="187"/>
      <c r="H65" s="187"/>
      <c r="I65" s="188"/>
      <c r="J65" s="189">
        <f>J196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962</v>
      </c>
      <c r="E66" s="187"/>
      <c r="F66" s="187"/>
      <c r="G66" s="187"/>
      <c r="H66" s="187"/>
      <c r="I66" s="188"/>
      <c r="J66" s="189">
        <f>J266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114</v>
      </c>
      <c r="E67" s="187"/>
      <c r="F67" s="187"/>
      <c r="G67" s="187"/>
      <c r="H67" s="187"/>
      <c r="I67" s="188"/>
      <c r="J67" s="189">
        <f>J275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963</v>
      </c>
      <c r="E68" s="180"/>
      <c r="F68" s="180"/>
      <c r="G68" s="180"/>
      <c r="H68" s="180"/>
      <c r="I68" s="181"/>
      <c r="J68" s="182">
        <f>J282</f>
        <v>0</v>
      </c>
      <c r="K68" s="178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167"/>
      <c r="J70" s="61"/>
      <c r="K70" s="6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170"/>
      <c r="J74" s="63"/>
      <c r="K74" s="63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119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1" t="str">
        <f>E7</f>
        <v>Rekonstrukce elektroinstalace a sociálního zařízení v budově Na Vrchu 1207/26 Aš</v>
      </c>
      <c r="F78" s="33"/>
      <c r="G78" s="33"/>
      <c r="H78" s="33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94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02 - Zdravotně technické instalace</v>
      </c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Aš</v>
      </c>
      <c r="G82" s="41"/>
      <c r="H82" s="41"/>
      <c r="I82" s="141" t="s">
        <v>23</v>
      </c>
      <c r="J82" s="73" t="str">
        <f>IF(J12="","",J12)</f>
        <v>18. 12. 2019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7.9" customHeight="1">
      <c r="A84" s="39"/>
      <c r="B84" s="40"/>
      <c r="C84" s="33" t="s">
        <v>25</v>
      </c>
      <c r="D84" s="41"/>
      <c r="E84" s="41"/>
      <c r="F84" s="28" t="str">
        <f>E15</f>
        <v>DD Mariánské Lázně a Aš,p.o.,Mariánské Lázně</v>
      </c>
      <c r="G84" s="41"/>
      <c r="H84" s="41"/>
      <c r="I84" s="141" t="s">
        <v>31</v>
      </c>
      <c r="J84" s="37" t="str">
        <f>E21</f>
        <v>Miroslava Klimešová</v>
      </c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141" t="s">
        <v>35</v>
      </c>
      <c r="J85" s="37" t="str">
        <f>E24</f>
        <v>Sylva Kubová</v>
      </c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91"/>
      <c r="B87" s="192"/>
      <c r="C87" s="193" t="s">
        <v>120</v>
      </c>
      <c r="D87" s="194" t="s">
        <v>58</v>
      </c>
      <c r="E87" s="194" t="s">
        <v>54</v>
      </c>
      <c r="F87" s="194" t="s">
        <v>55</v>
      </c>
      <c r="G87" s="194" t="s">
        <v>121</v>
      </c>
      <c r="H87" s="194" t="s">
        <v>122</v>
      </c>
      <c r="I87" s="195" t="s">
        <v>123</v>
      </c>
      <c r="J87" s="194" t="s">
        <v>98</v>
      </c>
      <c r="K87" s="196" t="s">
        <v>124</v>
      </c>
      <c r="L87" s="197"/>
      <c r="M87" s="93" t="s">
        <v>19</v>
      </c>
      <c r="N87" s="94" t="s">
        <v>43</v>
      </c>
      <c r="O87" s="94" t="s">
        <v>125</v>
      </c>
      <c r="P87" s="94" t="s">
        <v>126</v>
      </c>
      <c r="Q87" s="94" t="s">
        <v>127</v>
      </c>
      <c r="R87" s="94" t="s">
        <v>128</v>
      </c>
      <c r="S87" s="94" t="s">
        <v>129</v>
      </c>
      <c r="T87" s="95" t="s">
        <v>130</v>
      </c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</row>
    <row r="88" spans="1:63" s="2" customFormat="1" ht="22.8" customHeight="1">
      <c r="A88" s="39"/>
      <c r="B88" s="40"/>
      <c r="C88" s="100" t="s">
        <v>131</v>
      </c>
      <c r="D88" s="41"/>
      <c r="E88" s="41"/>
      <c r="F88" s="41"/>
      <c r="G88" s="41"/>
      <c r="H88" s="41"/>
      <c r="I88" s="137"/>
      <c r="J88" s="198">
        <f>BK88</f>
        <v>0</v>
      </c>
      <c r="K88" s="41"/>
      <c r="L88" s="45"/>
      <c r="M88" s="96"/>
      <c r="N88" s="199"/>
      <c r="O88" s="97"/>
      <c r="P88" s="200">
        <f>P89+P100+P282</f>
        <v>0</v>
      </c>
      <c r="Q88" s="97"/>
      <c r="R88" s="200">
        <f>R89+R100+R282</f>
        <v>0.4594500000000001</v>
      </c>
      <c r="S88" s="97"/>
      <c r="T88" s="201">
        <f>T89+T100+T282</f>
        <v>1.02061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72</v>
      </c>
      <c r="AU88" s="18" t="s">
        <v>99</v>
      </c>
      <c r="BK88" s="202">
        <f>BK89+BK100+BK282</f>
        <v>0</v>
      </c>
    </row>
    <row r="89" spans="1:63" s="12" customFormat="1" ht="25.9" customHeight="1">
      <c r="A89" s="12"/>
      <c r="B89" s="203"/>
      <c r="C89" s="204"/>
      <c r="D89" s="205" t="s">
        <v>72</v>
      </c>
      <c r="E89" s="206" t="s">
        <v>132</v>
      </c>
      <c r="F89" s="206" t="s">
        <v>133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</f>
        <v>0</v>
      </c>
      <c r="Q89" s="211"/>
      <c r="R89" s="212">
        <f>R90</f>
        <v>0</v>
      </c>
      <c r="S89" s="211"/>
      <c r="T89" s="213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4" t="s">
        <v>81</v>
      </c>
      <c r="AT89" s="215" t="s">
        <v>72</v>
      </c>
      <c r="AU89" s="215" t="s">
        <v>73</v>
      </c>
      <c r="AY89" s="214" t="s">
        <v>134</v>
      </c>
      <c r="BK89" s="216">
        <f>BK90</f>
        <v>0</v>
      </c>
    </row>
    <row r="90" spans="1:63" s="12" customFormat="1" ht="22.8" customHeight="1">
      <c r="A90" s="12"/>
      <c r="B90" s="203"/>
      <c r="C90" s="204"/>
      <c r="D90" s="205" t="s">
        <v>72</v>
      </c>
      <c r="E90" s="217" t="s">
        <v>317</v>
      </c>
      <c r="F90" s="217" t="s">
        <v>318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SUM(P91:P99)</f>
        <v>0</v>
      </c>
      <c r="Q90" s="211"/>
      <c r="R90" s="212">
        <f>SUM(R91:R99)</f>
        <v>0</v>
      </c>
      <c r="S90" s="211"/>
      <c r="T90" s="213">
        <f>SUM(T91:T99)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81</v>
      </c>
      <c r="AT90" s="215" t="s">
        <v>72</v>
      </c>
      <c r="AU90" s="215" t="s">
        <v>81</v>
      </c>
      <c r="AY90" s="214" t="s">
        <v>134</v>
      </c>
      <c r="BK90" s="216">
        <f>SUM(BK91:BK99)</f>
        <v>0</v>
      </c>
    </row>
    <row r="91" spans="1:65" s="2" customFormat="1" ht="16.5" customHeight="1">
      <c r="A91" s="39"/>
      <c r="B91" s="40"/>
      <c r="C91" s="219" t="s">
        <v>81</v>
      </c>
      <c r="D91" s="219" t="s">
        <v>137</v>
      </c>
      <c r="E91" s="220" t="s">
        <v>320</v>
      </c>
      <c r="F91" s="221" t="s">
        <v>321</v>
      </c>
      <c r="G91" s="222" t="s">
        <v>322</v>
      </c>
      <c r="H91" s="223">
        <v>1.021</v>
      </c>
      <c r="I91" s="224"/>
      <c r="J91" s="225">
        <f>ROUND(I91*H91,2)</f>
        <v>0</v>
      </c>
      <c r="K91" s="221" t="s">
        <v>159</v>
      </c>
      <c r="L91" s="45"/>
      <c r="M91" s="226" t="s">
        <v>19</v>
      </c>
      <c r="N91" s="227" t="s">
        <v>45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141</v>
      </c>
      <c r="AT91" s="230" t="s">
        <v>137</v>
      </c>
      <c r="AU91" s="230" t="s">
        <v>142</v>
      </c>
      <c r="AY91" s="18" t="s">
        <v>134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142</v>
      </c>
      <c r="BK91" s="231">
        <f>ROUND(I91*H91,2)</f>
        <v>0</v>
      </c>
      <c r="BL91" s="18" t="s">
        <v>141</v>
      </c>
      <c r="BM91" s="230" t="s">
        <v>964</v>
      </c>
    </row>
    <row r="92" spans="1:47" s="2" customFormat="1" ht="12">
      <c r="A92" s="39"/>
      <c r="B92" s="40"/>
      <c r="C92" s="41"/>
      <c r="D92" s="232" t="s">
        <v>144</v>
      </c>
      <c r="E92" s="41"/>
      <c r="F92" s="233" t="s">
        <v>324</v>
      </c>
      <c r="G92" s="41"/>
      <c r="H92" s="41"/>
      <c r="I92" s="137"/>
      <c r="J92" s="41"/>
      <c r="K92" s="41"/>
      <c r="L92" s="45"/>
      <c r="M92" s="234"/>
      <c r="N92" s="23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144</v>
      </c>
      <c r="AU92" s="18" t="s">
        <v>142</v>
      </c>
    </row>
    <row r="93" spans="1:65" s="2" customFormat="1" ht="16.5" customHeight="1">
      <c r="A93" s="39"/>
      <c r="B93" s="40"/>
      <c r="C93" s="219" t="s">
        <v>142</v>
      </c>
      <c r="D93" s="219" t="s">
        <v>137</v>
      </c>
      <c r="E93" s="220" t="s">
        <v>326</v>
      </c>
      <c r="F93" s="221" t="s">
        <v>327</v>
      </c>
      <c r="G93" s="222" t="s">
        <v>322</v>
      </c>
      <c r="H93" s="223">
        <v>1.021</v>
      </c>
      <c r="I93" s="224"/>
      <c r="J93" s="225">
        <f>ROUND(I93*H93,2)</f>
        <v>0</v>
      </c>
      <c r="K93" s="221" t="s">
        <v>159</v>
      </c>
      <c r="L93" s="45"/>
      <c r="M93" s="226" t="s">
        <v>19</v>
      </c>
      <c r="N93" s="227" t="s">
        <v>45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141</v>
      </c>
      <c r="AT93" s="230" t="s">
        <v>137</v>
      </c>
      <c r="AU93" s="230" t="s">
        <v>142</v>
      </c>
      <c r="AY93" s="18" t="s">
        <v>134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142</v>
      </c>
      <c r="BK93" s="231">
        <f>ROUND(I93*H93,2)</f>
        <v>0</v>
      </c>
      <c r="BL93" s="18" t="s">
        <v>141</v>
      </c>
      <c r="BM93" s="230" t="s">
        <v>965</v>
      </c>
    </row>
    <row r="94" spans="1:47" s="2" customFormat="1" ht="12">
      <c r="A94" s="39"/>
      <c r="B94" s="40"/>
      <c r="C94" s="41"/>
      <c r="D94" s="232" t="s">
        <v>144</v>
      </c>
      <c r="E94" s="41"/>
      <c r="F94" s="233" t="s">
        <v>329</v>
      </c>
      <c r="G94" s="41"/>
      <c r="H94" s="41"/>
      <c r="I94" s="137"/>
      <c r="J94" s="41"/>
      <c r="K94" s="41"/>
      <c r="L94" s="45"/>
      <c r="M94" s="234"/>
      <c r="N94" s="235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144</v>
      </c>
      <c r="AU94" s="18" t="s">
        <v>142</v>
      </c>
    </row>
    <row r="95" spans="1:65" s="2" customFormat="1" ht="16.5" customHeight="1">
      <c r="A95" s="39"/>
      <c r="B95" s="40"/>
      <c r="C95" s="219" t="s">
        <v>135</v>
      </c>
      <c r="D95" s="219" t="s">
        <v>137</v>
      </c>
      <c r="E95" s="220" t="s">
        <v>331</v>
      </c>
      <c r="F95" s="221" t="s">
        <v>332</v>
      </c>
      <c r="G95" s="222" t="s">
        <v>322</v>
      </c>
      <c r="H95" s="223">
        <v>25.525</v>
      </c>
      <c r="I95" s="224"/>
      <c r="J95" s="225">
        <f>ROUND(I95*H95,2)</f>
        <v>0</v>
      </c>
      <c r="K95" s="221" t="s">
        <v>159</v>
      </c>
      <c r="L95" s="45"/>
      <c r="M95" s="226" t="s">
        <v>19</v>
      </c>
      <c r="N95" s="227" t="s">
        <v>45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141</v>
      </c>
      <c r="AT95" s="230" t="s">
        <v>137</v>
      </c>
      <c r="AU95" s="230" t="s">
        <v>142</v>
      </c>
      <c r="AY95" s="18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142</v>
      </c>
      <c r="BK95" s="231">
        <f>ROUND(I95*H95,2)</f>
        <v>0</v>
      </c>
      <c r="BL95" s="18" t="s">
        <v>141</v>
      </c>
      <c r="BM95" s="230" t="s">
        <v>966</v>
      </c>
    </row>
    <row r="96" spans="1:47" s="2" customFormat="1" ht="12">
      <c r="A96" s="39"/>
      <c r="B96" s="40"/>
      <c r="C96" s="41"/>
      <c r="D96" s="232" t="s">
        <v>144</v>
      </c>
      <c r="E96" s="41"/>
      <c r="F96" s="233" t="s">
        <v>334</v>
      </c>
      <c r="G96" s="41"/>
      <c r="H96" s="41"/>
      <c r="I96" s="137"/>
      <c r="J96" s="41"/>
      <c r="K96" s="41"/>
      <c r="L96" s="45"/>
      <c r="M96" s="234"/>
      <c r="N96" s="23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144</v>
      </c>
      <c r="AU96" s="18" t="s">
        <v>142</v>
      </c>
    </row>
    <row r="97" spans="1:51" s="13" customFormat="1" ht="12">
      <c r="A97" s="13"/>
      <c r="B97" s="236"/>
      <c r="C97" s="237"/>
      <c r="D97" s="232" t="s">
        <v>145</v>
      </c>
      <c r="E97" s="237"/>
      <c r="F97" s="239" t="s">
        <v>967</v>
      </c>
      <c r="G97" s="237"/>
      <c r="H97" s="240">
        <v>25.525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145</v>
      </c>
      <c r="AU97" s="246" t="s">
        <v>142</v>
      </c>
      <c r="AV97" s="13" t="s">
        <v>142</v>
      </c>
      <c r="AW97" s="13" t="s">
        <v>4</v>
      </c>
      <c r="AX97" s="13" t="s">
        <v>81</v>
      </c>
      <c r="AY97" s="246" t="s">
        <v>134</v>
      </c>
    </row>
    <row r="98" spans="1:65" s="2" customFormat="1" ht="16.5" customHeight="1">
      <c r="A98" s="39"/>
      <c r="B98" s="40"/>
      <c r="C98" s="219" t="s">
        <v>141</v>
      </c>
      <c r="D98" s="219" t="s">
        <v>137</v>
      </c>
      <c r="E98" s="220" t="s">
        <v>337</v>
      </c>
      <c r="F98" s="221" t="s">
        <v>338</v>
      </c>
      <c r="G98" s="222" t="s">
        <v>322</v>
      </c>
      <c r="H98" s="223">
        <v>1.021</v>
      </c>
      <c r="I98" s="224"/>
      <c r="J98" s="225">
        <f>ROUND(I98*H98,2)</f>
        <v>0</v>
      </c>
      <c r="K98" s="221" t="s">
        <v>159</v>
      </c>
      <c r="L98" s="45"/>
      <c r="M98" s="226" t="s">
        <v>19</v>
      </c>
      <c r="N98" s="227" t="s">
        <v>45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141</v>
      </c>
      <c r="AT98" s="230" t="s">
        <v>137</v>
      </c>
      <c r="AU98" s="230" t="s">
        <v>142</v>
      </c>
      <c r="AY98" s="18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142</v>
      </c>
      <c r="BK98" s="231">
        <f>ROUND(I98*H98,2)</f>
        <v>0</v>
      </c>
      <c r="BL98" s="18" t="s">
        <v>141</v>
      </c>
      <c r="BM98" s="230" t="s">
        <v>968</v>
      </c>
    </row>
    <row r="99" spans="1:47" s="2" customFormat="1" ht="12">
      <c r="A99" s="39"/>
      <c r="B99" s="40"/>
      <c r="C99" s="41"/>
      <c r="D99" s="232" t="s">
        <v>144</v>
      </c>
      <c r="E99" s="41"/>
      <c r="F99" s="233" t="s">
        <v>340</v>
      </c>
      <c r="G99" s="41"/>
      <c r="H99" s="41"/>
      <c r="I99" s="137"/>
      <c r="J99" s="41"/>
      <c r="K99" s="41"/>
      <c r="L99" s="45"/>
      <c r="M99" s="234"/>
      <c r="N99" s="23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144</v>
      </c>
      <c r="AU99" s="18" t="s">
        <v>142</v>
      </c>
    </row>
    <row r="100" spans="1:63" s="12" customFormat="1" ht="25.9" customHeight="1">
      <c r="A100" s="12"/>
      <c r="B100" s="203"/>
      <c r="C100" s="204"/>
      <c r="D100" s="205" t="s">
        <v>72</v>
      </c>
      <c r="E100" s="206" t="s">
        <v>348</v>
      </c>
      <c r="F100" s="206" t="s">
        <v>349</v>
      </c>
      <c r="G100" s="204"/>
      <c r="H100" s="204"/>
      <c r="I100" s="207"/>
      <c r="J100" s="208">
        <f>BK100</f>
        <v>0</v>
      </c>
      <c r="K100" s="204"/>
      <c r="L100" s="209"/>
      <c r="M100" s="210"/>
      <c r="N100" s="211"/>
      <c r="O100" s="211"/>
      <c r="P100" s="212">
        <f>P101+P149+P196+P266+P275</f>
        <v>0</v>
      </c>
      <c r="Q100" s="211"/>
      <c r="R100" s="212">
        <f>R101+R149+R196+R266+R275</f>
        <v>0.4594500000000001</v>
      </c>
      <c r="S100" s="211"/>
      <c r="T100" s="213">
        <f>T101+T149+T196+T266+T275</f>
        <v>1.02061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142</v>
      </c>
      <c r="AT100" s="215" t="s">
        <v>72</v>
      </c>
      <c r="AU100" s="215" t="s">
        <v>73</v>
      </c>
      <c r="AY100" s="214" t="s">
        <v>134</v>
      </c>
      <c r="BK100" s="216">
        <f>BK101+BK149+BK196+BK266+BK275</f>
        <v>0</v>
      </c>
    </row>
    <row r="101" spans="1:63" s="12" customFormat="1" ht="22.8" customHeight="1">
      <c r="A101" s="12"/>
      <c r="B101" s="203"/>
      <c r="C101" s="204"/>
      <c r="D101" s="205" t="s">
        <v>72</v>
      </c>
      <c r="E101" s="217" t="s">
        <v>969</v>
      </c>
      <c r="F101" s="217" t="s">
        <v>970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SUM(P102:P148)</f>
        <v>0</v>
      </c>
      <c r="Q101" s="211"/>
      <c r="R101" s="212">
        <f>SUM(R102:R148)</f>
        <v>0.0653</v>
      </c>
      <c r="S101" s="211"/>
      <c r="T101" s="213">
        <f>SUM(T102:T148)</f>
        <v>0.04524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4" t="s">
        <v>142</v>
      </c>
      <c r="AT101" s="215" t="s">
        <v>72</v>
      </c>
      <c r="AU101" s="215" t="s">
        <v>81</v>
      </c>
      <c r="AY101" s="214" t="s">
        <v>134</v>
      </c>
      <c r="BK101" s="216">
        <f>SUM(BK102:BK148)</f>
        <v>0</v>
      </c>
    </row>
    <row r="102" spans="1:65" s="2" customFormat="1" ht="16.5" customHeight="1">
      <c r="A102" s="39"/>
      <c r="B102" s="40"/>
      <c r="C102" s="219" t="s">
        <v>163</v>
      </c>
      <c r="D102" s="219" t="s">
        <v>137</v>
      </c>
      <c r="E102" s="220" t="s">
        <v>971</v>
      </c>
      <c r="F102" s="221" t="s">
        <v>972</v>
      </c>
      <c r="G102" s="222" t="s">
        <v>213</v>
      </c>
      <c r="H102" s="223">
        <v>12</v>
      </c>
      <c r="I102" s="224"/>
      <c r="J102" s="225">
        <f>ROUND(I102*H102,2)</f>
        <v>0</v>
      </c>
      <c r="K102" s="221" t="s">
        <v>159</v>
      </c>
      <c r="L102" s="45"/>
      <c r="M102" s="226" t="s">
        <v>19</v>
      </c>
      <c r="N102" s="227" t="s">
        <v>45</v>
      </c>
      <c r="O102" s="85"/>
      <c r="P102" s="228">
        <f>O102*H102</f>
        <v>0</v>
      </c>
      <c r="Q102" s="228">
        <v>0.00184</v>
      </c>
      <c r="R102" s="228">
        <f>Q102*H102</f>
        <v>0.022080000000000002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238</v>
      </c>
      <c r="AT102" s="230" t="s">
        <v>137</v>
      </c>
      <c r="AU102" s="230" t="s">
        <v>142</v>
      </c>
      <c r="AY102" s="18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142</v>
      </c>
      <c r="BK102" s="231">
        <f>ROUND(I102*H102,2)</f>
        <v>0</v>
      </c>
      <c r="BL102" s="18" t="s">
        <v>238</v>
      </c>
      <c r="BM102" s="230" t="s">
        <v>973</v>
      </c>
    </row>
    <row r="103" spans="1:47" s="2" customFormat="1" ht="12">
      <c r="A103" s="39"/>
      <c r="B103" s="40"/>
      <c r="C103" s="41"/>
      <c r="D103" s="232" t="s">
        <v>144</v>
      </c>
      <c r="E103" s="41"/>
      <c r="F103" s="233" t="s">
        <v>974</v>
      </c>
      <c r="G103" s="41"/>
      <c r="H103" s="41"/>
      <c r="I103" s="137"/>
      <c r="J103" s="41"/>
      <c r="K103" s="41"/>
      <c r="L103" s="45"/>
      <c r="M103" s="234"/>
      <c r="N103" s="23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144</v>
      </c>
      <c r="AU103" s="18" t="s">
        <v>142</v>
      </c>
    </row>
    <row r="104" spans="1:65" s="2" customFormat="1" ht="16.5" customHeight="1">
      <c r="A104" s="39"/>
      <c r="B104" s="40"/>
      <c r="C104" s="219" t="s">
        <v>155</v>
      </c>
      <c r="D104" s="219" t="s">
        <v>137</v>
      </c>
      <c r="E104" s="220" t="s">
        <v>975</v>
      </c>
      <c r="F104" s="221" t="s">
        <v>976</v>
      </c>
      <c r="G104" s="222" t="s">
        <v>213</v>
      </c>
      <c r="H104" s="223">
        <v>5</v>
      </c>
      <c r="I104" s="224"/>
      <c r="J104" s="225">
        <f>ROUND(I104*H104,2)</f>
        <v>0</v>
      </c>
      <c r="K104" s="221" t="s">
        <v>159</v>
      </c>
      <c r="L104" s="45"/>
      <c r="M104" s="226" t="s">
        <v>19</v>
      </c>
      <c r="N104" s="227" t="s">
        <v>45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238</v>
      </c>
      <c r="AT104" s="230" t="s">
        <v>137</v>
      </c>
      <c r="AU104" s="230" t="s">
        <v>142</v>
      </c>
      <c r="AY104" s="18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142</v>
      </c>
      <c r="BK104" s="231">
        <f>ROUND(I104*H104,2)</f>
        <v>0</v>
      </c>
      <c r="BL104" s="18" t="s">
        <v>238</v>
      </c>
      <c r="BM104" s="230" t="s">
        <v>977</v>
      </c>
    </row>
    <row r="105" spans="1:47" s="2" customFormat="1" ht="12">
      <c r="A105" s="39"/>
      <c r="B105" s="40"/>
      <c r="C105" s="41"/>
      <c r="D105" s="232" t="s">
        <v>144</v>
      </c>
      <c r="E105" s="41"/>
      <c r="F105" s="233" t="s">
        <v>978</v>
      </c>
      <c r="G105" s="41"/>
      <c r="H105" s="41"/>
      <c r="I105" s="137"/>
      <c r="J105" s="41"/>
      <c r="K105" s="41"/>
      <c r="L105" s="45"/>
      <c r="M105" s="234"/>
      <c r="N105" s="23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144</v>
      </c>
      <c r="AU105" s="18" t="s">
        <v>142</v>
      </c>
    </row>
    <row r="106" spans="1:65" s="2" customFormat="1" ht="16.5" customHeight="1">
      <c r="A106" s="39"/>
      <c r="B106" s="40"/>
      <c r="C106" s="219" t="s">
        <v>183</v>
      </c>
      <c r="D106" s="219" t="s">
        <v>137</v>
      </c>
      <c r="E106" s="220" t="s">
        <v>979</v>
      </c>
      <c r="F106" s="221" t="s">
        <v>980</v>
      </c>
      <c r="G106" s="222" t="s">
        <v>202</v>
      </c>
      <c r="H106" s="223">
        <v>14</v>
      </c>
      <c r="I106" s="224"/>
      <c r="J106" s="225">
        <f>ROUND(I106*H106,2)</f>
        <v>0</v>
      </c>
      <c r="K106" s="221" t="s">
        <v>159</v>
      </c>
      <c r="L106" s="45"/>
      <c r="M106" s="226" t="s">
        <v>19</v>
      </c>
      <c r="N106" s="227" t="s">
        <v>45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0.0021</v>
      </c>
      <c r="T106" s="229">
        <f>S106*H106</f>
        <v>0.0294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238</v>
      </c>
      <c r="AT106" s="230" t="s">
        <v>137</v>
      </c>
      <c r="AU106" s="230" t="s">
        <v>142</v>
      </c>
      <c r="AY106" s="18" t="s">
        <v>134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142</v>
      </c>
      <c r="BK106" s="231">
        <f>ROUND(I106*H106,2)</f>
        <v>0</v>
      </c>
      <c r="BL106" s="18" t="s">
        <v>238</v>
      </c>
      <c r="BM106" s="230" t="s">
        <v>981</v>
      </c>
    </row>
    <row r="107" spans="1:47" s="2" customFormat="1" ht="12">
      <c r="A107" s="39"/>
      <c r="B107" s="40"/>
      <c r="C107" s="41"/>
      <c r="D107" s="232" t="s">
        <v>144</v>
      </c>
      <c r="E107" s="41"/>
      <c r="F107" s="233" t="s">
        <v>982</v>
      </c>
      <c r="G107" s="41"/>
      <c r="H107" s="41"/>
      <c r="I107" s="137"/>
      <c r="J107" s="41"/>
      <c r="K107" s="41"/>
      <c r="L107" s="45"/>
      <c r="M107" s="234"/>
      <c r="N107" s="23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144</v>
      </c>
      <c r="AU107" s="18" t="s">
        <v>142</v>
      </c>
    </row>
    <row r="108" spans="1:65" s="2" customFormat="1" ht="16.5" customHeight="1">
      <c r="A108" s="39"/>
      <c r="B108" s="40"/>
      <c r="C108" s="219" t="s">
        <v>190</v>
      </c>
      <c r="D108" s="219" t="s">
        <v>137</v>
      </c>
      <c r="E108" s="220" t="s">
        <v>983</v>
      </c>
      <c r="F108" s="221" t="s">
        <v>984</v>
      </c>
      <c r="G108" s="222" t="s">
        <v>202</v>
      </c>
      <c r="H108" s="223">
        <v>8</v>
      </c>
      <c r="I108" s="224"/>
      <c r="J108" s="225">
        <f>ROUND(I108*H108,2)</f>
        <v>0</v>
      </c>
      <c r="K108" s="221" t="s">
        <v>159</v>
      </c>
      <c r="L108" s="45"/>
      <c r="M108" s="226" t="s">
        <v>19</v>
      </c>
      <c r="N108" s="227" t="s">
        <v>45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0.00198</v>
      </c>
      <c r="T108" s="229">
        <f>S108*H108</f>
        <v>0.01584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238</v>
      </c>
      <c r="AT108" s="230" t="s">
        <v>137</v>
      </c>
      <c r="AU108" s="230" t="s">
        <v>142</v>
      </c>
      <c r="AY108" s="18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142</v>
      </c>
      <c r="BK108" s="231">
        <f>ROUND(I108*H108,2)</f>
        <v>0</v>
      </c>
      <c r="BL108" s="18" t="s">
        <v>238</v>
      </c>
      <c r="BM108" s="230" t="s">
        <v>985</v>
      </c>
    </row>
    <row r="109" spans="1:47" s="2" customFormat="1" ht="12">
      <c r="A109" s="39"/>
      <c r="B109" s="40"/>
      <c r="C109" s="41"/>
      <c r="D109" s="232" t="s">
        <v>144</v>
      </c>
      <c r="E109" s="41"/>
      <c r="F109" s="233" t="s">
        <v>986</v>
      </c>
      <c r="G109" s="41"/>
      <c r="H109" s="41"/>
      <c r="I109" s="137"/>
      <c r="J109" s="41"/>
      <c r="K109" s="41"/>
      <c r="L109" s="45"/>
      <c r="M109" s="234"/>
      <c r="N109" s="23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142</v>
      </c>
    </row>
    <row r="110" spans="1:65" s="2" customFormat="1" ht="16.5" customHeight="1">
      <c r="A110" s="39"/>
      <c r="B110" s="40"/>
      <c r="C110" s="219" t="s">
        <v>199</v>
      </c>
      <c r="D110" s="219" t="s">
        <v>137</v>
      </c>
      <c r="E110" s="220" t="s">
        <v>987</v>
      </c>
      <c r="F110" s="221" t="s">
        <v>988</v>
      </c>
      <c r="G110" s="222" t="s">
        <v>213</v>
      </c>
      <c r="H110" s="223">
        <v>7</v>
      </c>
      <c r="I110" s="224"/>
      <c r="J110" s="225">
        <f>ROUND(I110*H110,2)</f>
        <v>0</v>
      </c>
      <c r="K110" s="221" t="s">
        <v>159</v>
      </c>
      <c r="L110" s="45"/>
      <c r="M110" s="226" t="s">
        <v>19</v>
      </c>
      <c r="N110" s="227" t="s">
        <v>45</v>
      </c>
      <c r="O110" s="85"/>
      <c r="P110" s="228">
        <f>O110*H110</f>
        <v>0</v>
      </c>
      <c r="Q110" s="228">
        <v>0.0005</v>
      </c>
      <c r="R110" s="228">
        <f>Q110*H110</f>
        <v>0.0035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238</v>
      </c>
      <c r="AT110" s="230" t="s">
        <v>137</v>
      </c>
      <c r="AU110" s="230" t="s">
        <v>142</v>
      </c>
      <c r="AY110" s="18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142</v>
      </c>
      <c r="BK110" s="231">
        <f>ROUND(I110*H110,2)</f>
        <v>0</v>
      </c>
      <c r="BL110" s="18" t="s">
        <v>238</v>
      </c>
      <c r="BM110" s="230" t="s">
        <v>989</v>
      </c>
    </row>
    <row r="111" spans="1:47" s="2" customFormat="1" ht="12">
      <c r="A111" s="39"/>
      <c r="B111" s="40"/>
      <c r="C111" s="41"/>
      <c r="D111" s="232" t="s">
        <v>144</v>
      </c>
      <c r="E111" s="41"/>
      <c r="F111" s="233" t="s">
        <v>990</v>
      </c>
      <c r="G111" s="41"/>
      <c r="H111" s="41"/>
      <c r="I111" s="137"/>
      <c r="J111" s="41"/>
      <c r="K111" s="41"/>
      <c r="L111" s="45"/>
      <c r="M111" s="234"/>
      <c r="N111" s="235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144</v>
      </c>
      <c r="AU111" s="18" t="s">
        <v>142</v>
      </c>
    </row>
    <row r="112" spans="1:65" s="2" customFormat="1" ht="16.5" customHeight="1">
      <c r="A112" s="39"/>
      <c r="B112" s="40"/>
      <c r="C112" s="219" t="s">
        <v>205</v>
      </c>
      <c r="D112" s="219" t="s">
        <v>137</v>
      </c>
      <c r="E112" s="220" t="s">
        <v>991</v>
      </c>
      <c r="F112" s="221" t="s">
        <v>992</v>
      </c>
      <c r="G112" s="222" t="s">
        <v>213</v>
      </c>
      <c r="H112" s="223">
        <v>10</v>
      </c>
      <c r="I112" s="224"/>
      <c r="J112" s="225">
        <f>ROUND(I112*H112,2)</f>
        <v>0</v>
      </c>
      <c r="K112" s="221" t="s">
        <v>159</v>
      </c>
      <c r="L112" s="45"/>
      <c r="M112" s="226" t="s">
        <v>19</v>
      </c>
      <c r="N112" s="227" t="s">
        <v>45</v>
      </c>
      <c r="O112" s="85"/>
      <c r="P112" s="228">
        <f>O112*H112</f>
        <v>0</v>
      </c>
      <c r="Q112" s="228">
        <v>0.00179</v>
      </c>
      <c r="R112" s="228">
        <f>Q112*H112</f>
        <v>0.0179</v>
      </c>
      <c r="S112" s="228">
        <v>0</v>
      </c>
      <c r="T112" s="22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238</v>
      </c>
      <c r="AT112" s="230" t="s">
        <v>137</v>
      </c>
      <c r="AU112" s="230" t="s">
        <v>142</v>
      </c>
      <c r="AY112" s="18" t="s">
        <v>134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142</v>
      </c>
      <c r="BK112" s="231">
        <f>ROUND(I112*H112,2)</f>
        <v>0</v>
      </c>
      <c r="BL112" s="18" t="s">
        <v>238</v>
      </c>
      <c r="BM112" s="230" t="s">
        <v>993</v>
      </c>
    </row>
    <row r="113" spans="1:47" s="2" customFormat="1" ht="12">
      <c r="A113" s="39"/>
      <c r="B113" s="40"/>
      <c r="C113" s="41"/>
      <c r="D113" s="232" t="s">
        <v>144</v>
      </c>
      <c r="E113" s="41"/>
      <c r="F113" s="233" t="s">
        <v>994</v>
      </c>
      <c r="G113" s="41"/>
      <c r="H113" s="41"/>
      <c r="I113" s="137"/>
      <c r="J113" s="41"/>
      <c r="K113" s="41"/>
      <c r="L113" s="45"/>
      <c r="M113" s="234"/>
      <c r="N113" s="23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144</v>
      </c>
      <c r="AU113" s="18" t="s">
        <v>142</v>
      </c>
    </row>
    <row r="114" spans="1:65" s="2" customFormat="1" ht="16.5" customHeight="1">
      <c r="A114" s="39"/>
      <c r="B114" s="40"/>
      <c r="C114" s="219" t="s">
        <v>210</v>
      </c>
      <c r="D114" s="219" t="s">
        <v>137</v>
      </c>
      <c r="E114" s="220" t="s">
        <v>995</v>
      </c>
      <c r="F114" s="221" t="s">
        <v>996</v>
      </c>
      <c r="G114" s="222" t="s">
        <v>213</v>
      </c>
      <c r="H114" s="223">
        <v>8</v>
      </c>
      <c r="I114" s="224"/>
      <c r="J114" s="225">
        <f>ROUND(I114*H114,2)</f>
        <v>0</v>
      </c>
      <c r="K114" s="221" t="s">
        <v>19</v>
      </c>
      <c r="L114" s="45"/>
      <c r="M114" s="226" t="s">
        <v>19</v>
      </c>
      <c r="N114" s="227" t="s">
        <v>45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238</v>
      </c>
      <c r="AT114" s="230" t="s">
        <v>137</v>
      </c>
      <c r="AU114" s="230" t="s">
        <v>142</v>
      </c>
      <c r="AY114" s="18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142</v>
      </c>
      <c r="BK114" s="231">
        <f>ROUND(I114*H114,2)</f>
        <v>0</v>
      </c>
      <c r="BL114" s="18" t="s">
        <v>238</v>
      </c>
      <c r="BM114" s="230" t="s">
        <v>997</v>
      </c>
    </row>
    <row r="115" spans="1:47" s="2" customFormat="1" ht="12">
      <c r="A115" s="39"/>
      <c r="B115" s="40"/>
      <c r="C115" s="41"/>
      <c r="D115" s="232" t="s">
        <v>144</v>
      </c>
      <c r="E115" s="41"/>
      <c r="F115" s="233" t="s">
        <v>996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144</v>
      </c>
      <c r="AU115" s="18" t="s">
        <v>142</v>
      </c>
    </row>
    <row r="116" spans="1:65" s="2" customFormat="1" ht="16.5" customHeight="1">
      <c r="A116" s="39"/>
      <c r="B116" s="40"/>
      <c r="C116" s="219" t="s">
        <v>216</v>
      </c>
      <c r="D116" s="219" t="s">
        <v>137</v>
      </c>
      <c r="E116" s="220" t="s">
        <v>998</v>
      </c>
      <c r="F116" s="221" t="s">
        <v>999</v>
      </c>
      <c r="G116" s="222" t="s">
        <v>213</v>
      </c>
      <c r="H116" s="223">
        <v>7</v>
      </c>
      <c r="I116" s="224"/>
      <c r="J116" s="225">
        <f>ROUND(I116*H116,2)</f>
        <v>0</v>
      </c>
      <c r="K116" s="221" t="s">
        <v>159</v>
      </c>
      <c r="L116" s="45"/>
      <c r="M116" s="226" t="s">
        <v>19</v>
      </c>
      <c r="N116" s="227" t="s">
        <v>45</v>
      </c>
      <c r="O116" s="85"/>
      <c r="P116" s="228">
        <f>O116*H116</f>
        <v>0</v>
      </c>
      <c r="Q116" s="228">
        <v>0.00031</v>
      </c>
      <c r="R116" s="228">
        <f>Q116*H116</f>
        <v>0.00217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238</v>
      </c>
      <c r="AT116" s="230" t="s">
        <v>137</v>
      </c>
      <c r="AU116" s="230" t="s">
        <v>142</v>
      </c>
      <c r="AY116" s="18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142</v>
      </c>
      <c r="BK116" s="231">
        <f>ROUND(I116*H116,2)</f>
        <v>0</v>
      </c>
      <c r="BL116" s="18" t="s">
        <v>238</v>
      </c>
      <c r="BM116" s="230" t="s">
        <v>1000</v>
      </c>
    </row>
    <row r="117" spans="1:47" s="2" customFormat="1" ht="12">
      <c r="A117" s="39"/>
      <c r="B117" s="40"/>
      <c r="C117" s="41"/>
      <c r="D117" s="232" t="s">
        <v>144</v>
      </c>
      <c r="E117" s="41"/>
      <c r="F117" s="233" t="s">
        <v>1001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144</v>
      </c>
      <c r="AU117" s="18" t="s">
        <v>142</v>
      </c>
    </row>
    <row r="118" spans="1:65" s="2" customFormat="1" ht="16.5" customHeight="1">
      <c r="A118" s="39"/>
      <c r="B118" s="40"/>
      <c r="C118" s="219" t="s">
        <v>221</v>
      </c>
      <c r="D118" s="219" t="s">
        <v>137</v>
      </c>
      <c r="E118" s="220" t="s">
        <v>1002</v>
      </c>
      <c r="F118" s="221" t="s">
        <v>1003</v>
      </c>
      <c r="G118" s="222" t="s">
        <v>213</v>
      </c>
      <c r="H118" s="223">
        <v>12</v>
      </c>
      <c r="I118" s="224"/>
      <c r="J118" s="225">
        <f>ROUND(I118*H118,2)</f>
        <v>0</v>
      </c>
      <c r="K118" s="221" t="s">
        <v>19</v>
      </c>
      <c r="L118" s="45"/>
      <c r="M118" s="226" t="s">
        <v>19</v>
      </c>
      <c r="N118" s="227" t="s">
        <v>45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238</v>
      </c>
      <c r="AT118" s="230" t="s">
        <v>137</v>
      </c>
      <c r="AU118" s="230" t="s">
        <v>142</v>
      </c>
      <c r="AY118" s="18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142</v>
      </c>
      <c r="BK118" s="231">
        <f>ROUND(I118*H118,2)</f>
        <v>0</v>
      </c>
      <c r="BL118" s="18" t="s">
        <v>238</v>
      </c>
      <c r="BM118" s="230" t="s">
        <v>1004</v>
      </c>
    </row>
    <row r="119" spans="1:65" s="2" customFormat="1" ht="16.5" customHeight="1">
      <c r="A119" s="39"/>
      <c r="B119" s="40"/>
      <c r="C119" s="219" t="s">
        <v>226</v>
      </c>
      <c r="D119" s="219" t="s">
        <v>137</v>
      </c>
      <c r="E119" s="220" t="s">
        <v>1005</v>
      </c>
      <c r="F119" s="221" t="s">
        <v>1006</v>
      </c>
      <c r="G119" s="222" t="s">
        <v>202</v>
      </c>
      <c r="H119" s="223">
        <v>17</v>
      </c>
      <c r="I119" s="224"/>
      <c r="J119" s="225">
        <f>ROUND(I119*H119,2)</f>
        <v>0</v>
      </c>
      <c r="K119" s="221" t="s">
        <v>19</v>
      </c>
      <c r="L119" s="45"/>
      <c r="M119" s="226" t="s">
        <v>19</v>
      </c>
      <c r="N119" s="227" t="s">
        <v>45</v>
      </c>
      <c r="O119" s="85"/>
      <c r="P119" s="228">
        <f>O119*H119</f>
        <v>0</v>
      </c>
      <c r="Q119" s="228">
        <v>0.00029</v>
      </c>
      <c r="R119" s="228">
        <f>Q119*H119</f>
        <v>0.00493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238</v>
      </c>
      <c r="AT119" s="230" t="s">
        <v>137</v>
      </c>
      <c r="AU119" s="230" t="s">
        <v>142</v>
      </c>
      <c r="AY119" s="18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142</v>
      </c>
      <c r="BK119" s="231">
        <f>ROUND(I119*H119,2)</f>
        <v>0</v>
      </c>
      <c r="BL119" s="18" t="s">
        <v>238</v>
      </c>
      <c r="BM119" s="230" t="s">
        <v>1007</v>
      </c>
    </row>
    <row r="120" spans="1:47" s="2" customFormat="1" ht="12">
      <c r="A120" s="39"/>
      <c r="B120" s="40"/>
      <c r="C120" s="41"/>
      <c r="D120" s="232" t="s">
        <v>144</v>
      </c>
      <c r="E120" s="41"/>
      <c r="F120" s="233" t="s">
        <v>1006</v>
      </c>
      <c r="G120" s="41"/>
      <c r="H120" s="41"/>
      <c r="I120" s="137"/>
      <c r="J120" s="41"/>
      <c r="K120" s="41"/>
      <c r="L120" s="45"/>
      <c r="M120" s="234"/>
      <c r="N120" s="23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144</v>
      </c>
      <c r="AU120" s="18" t="s">
        <v>142</v>
      </c>
    </row>
    <row r="121" spans="1:51" s="13" customFormat="1" ht="12">
      <c r="A121" s="13"/>
      <c r="B121" s="236"/>
      <c r="C121" s="237"/>
      <c r="D121" s="232" t="s">
        <v>145</v>
      </c>
      <c r="E121" s="238" t="s">
        <v>19</v>
      </c>
      <c r="F121" s="239" t="s">
        <v>1008</v>
      </c>
      <c r="G121" s="237"/>
      <c r="H121" s="240">
        <v>17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145</v>
      </c>
      <c r="AU121" s="246" t="s">
        <v>142</v>
      </c>
      <c r="AV121" s="13" t="s">
        <v>142</v>
      </c>
      <c r="AW121" s="13" t="s">
        <v>34</v>
      </c>
      <c r="AX121" s="13" t="s">
        <v>81</v>
      </c>
      <c r="AY121" s="246" t="s">
        <v>134</v>
      </c>
    </row>
    <row r="122" spans="1:65" s="2" customFormat="1" ht="16.5" customHeight="1">
      <c r="A122" s="39"/>
      <c r="B122" s="40"/>
      <c r="C122" s="219" t="s">
        <v>8</v>
      </c>
      <c r="D122" s="219" t="s">
        <v>137</v>
      </c>
      <c r="E122" s="220" t="s">
        <v>1009</v>
      </c>
      <c r="F122" s="221" t="s">
        <v>1010</v>
      </c>
      <c r="G122" s="222" t="s">
        <v>202</v>
      </c>
      <c r="H122" s="223">
        <v>16</v>
      </c>
      <c r="I122" s="224"/>
      <c r="J122" s="225">
        <f>ROUND(I122*H122,2)</f>
        <v>0</v>
      </c>
      <c r="K122" s="221" t="s">
        <v>19</v>
      </c>
      <c r="L122" s="45"/>
      <c r="M122" s="226" t="s">
        <v>19</v>
      </c>
      <c r="N122" s="227" t="s">
        <v>45</v>
      </c>
      <c r="O122" s="85"/>
      <c r="P122" s="228">
        <f>O122*H122</f>
        <v>0</v>
      </c>
      <c r="Q122" s="228">
        <v>0.00035</v>
      </c>
      <c r="R122" s="228">
        <f>Q122*H122</f>
        <v>0.0056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238</v>
      </c>
      <c r="AT122" s="230" t="s">
        <v>137</v>
      </c>
      <c r="AU122" s="230" t="s">
        <v>142</v>
      </c>
      <c r="AY122" s="18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142</v>
      </c>
      <c r="BK122" s="231">
        <f>ROUND(I122*H122,2)</f>
        <v>0</v>
      </c>
      <c r="BL122" s="18" t="s">
        <v>238</v>
      </c>
      <c r="BM122" s="230" t="s">
        <v>1011</v>
      </c>
    </row>
    <row r="123" spans="1:47" s="2" customFormat="1" ht="12">
      <c r="A123" s="39"/>
      <c r="B123" s="40"/>
      <c r="C123" s="41"/>
      <c r="D123" s="232" t="s">
        <v>144</v>
      </c>
      <c r="E123" s="41"/>
      <c r="F123" s="233" t="s">
        <v>1010</v>
      </c>
      <c r="G123" s="41"/>
      <c r="H123" s="41"/>
      <c r="I123" s="137"/>
      <c r="J123" s="41"/>
      <c r="K123" s="41"/>
      <c r="L123" s="45"/>
      <c r="M123" s="234"/>
      <c r="N123" s="23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144</v>
      </c>
      <c r="AU123" s="18" t="s">
        <v>142</v>
      </c>
    </row>
    <row r="124" spans="1:65" s="2" customFormat="1" ht="16.5" customHeight="1">
      <c r="A124" s="39"/>
      <c r="B124" s="40"/>
      <c r="C124" s="219" t="s">
        <v>238</v>
      </c>
      <c r="D124" s="219" t="s">
        <v>137</v>
      </c>
      <c r="E124" s="220" t="s">
        <v>1012</v>
      </c>
      <c r="F124" s="221" t="s">
        <v>1013</v>
      </c>
      <c r="G124" s="222" t="s">
        <v>202</v>
      </c>
      <c r="H124" s="223">
        <v>8</v>
      </c>
      <c r="I124" s="224"/>
      <c r="J124" s="225">
        <f>ROUND(I124*H124,2)</f>
        <v>0</v>
      </c>
      <c r="K124" s="221" t="s">
        <v>19</v>
      </c>
      <c r="L124" s="45"/>
      <c r="M124" s="226" t="s">
        <v>19</v>
      </c>
      <c r="N124" s="227" t="s">
        <v>45</v>
      </c>
      <c r="O124" s="85"/>
      <c r="P124" s="228">
        <f>O124*H124</f>
        <v>0</v>
      </c>
      <c r="Q124" s="228">
        <v>0.00114</v>
      </c>
      <c r="R124" s="228">
        <f>Q124*H124</f>
        <v>0.00912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238</v>
      </c>
      <c r="AT124" s="230" t="s">
        <v>137</v>
      </c>
      <c r="AU124" s="230" t="s">
        <v>142</v>
      </c>
      <c r="AY124" s="18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142</v>
      </c>
      <c r="BK124" s="231">
        <f>ROUND(I124*H124,2)</f>
        <v>0</v>
      </c>
      <c r="BL124" s="18" t="s">
        <v>238</v>
      </c>
      <c r="BM124" s="230" t="s">
        <v>1014</v>
      </c>
    </row>
    <row r="125" spans="1:47" s="2" customFormat="1" ht="12">
      <c r="A125" s="39"/>
      <c r="B125" s="40"/>
      <c r="C125" s="41"/>
      <c r="D125" s="232" t="s">
        <v>144</v>
      </c>
      <c r="E125" s="41"/>
      <c r="F125" s="233" t="s">
        <v>1013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144</v>
      </c>
      <c r="AU125" s="18" t="s">
        <v>142</v>
      </c>
    </row>
    <row r="126" spans="1:65" s="2" customFormat="1" ht="16.5" customHeight="1">
      <c r="A126" s="39"/>
      <c r="B126" s="40"/>
      <c r="C126" s="219" t="s">
        <v>245</v>
      </c>
      <c r="D126" s="219" t="s">
        <v>137</v>
      </c>
      <c r="E126" s="220" t="s">
        <v>1015</v>
      </c>
      <c r="F126" s="221" t="s">
        <v>1016</v>
      </c>
      <c r="G126" s="222" t="s">
        <v>213</v>
      </c>
      <c r="H126" s="223">
        <v>12</v>
      </c>
      <c r="I126" s="224"/>
      <c r="J126" s="225">
        <f>ROUND(I126*H126,2)</f>
        <v>0</v>
      </c>
      <c r="K126" s="221" t="s">
        <v>159</v>
      </c>
      <c r="L126" s="45"/>
      <c r="M126" s="226" t="s">
        <v>19</v>
      </c>
      <c r="N126" s="227" t="s">
        <v>45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238</v>
      </c>
      <c r="AT126" s="230" t="s">
        <v>137</v>
      </c>
      <c r="AU126" s="230" t="s">
        <v>142</v>
      </c>
      <c r="AY126" s="18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142</v>
      </c>
      <c r="BK126" s="231">
        <f>ROUND(I126*H126,2)</f>
        <v>0</v>
      </c>
      <c r="BL126" s="18" t="s">
        <v>238</v>
      </c>
      <c r="BM126" s="230" t="s">
        <v>1017</v>
      </c>
    </row>
    <row r="127" spans="1:47" s="2" customFormat="1" ht="12">
      <c r="A127" s="39"/>
      <c r="B127" s="40"/>
      <c r="C127" s="41"/>
      <c r="D127" s="232" t="s">
        <v>144</v>
      </c>
      <c r="E127" s="41"/>
      <c r="F127" s="233" t="s">
        <v>1018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144</v>
      </c>
      <c r="AU127" s="18" t="s">
        <v>142</v>
      </c>
    </row>
    <row r="128" spans="1:51" s="13" customFormat="1" ht="12">
      <c r="A128" s="13"/>
      <c r="B128" s="236"/>
      <c r="C128" s="237"/>
      <c r="D128" s="232" t="s">
        <v>145</v>
      </c>
      <c r="E128" s="238" t="s">
        <v>19</v>
      </c>
      <c r="F128" s="239" t="s">
        <v>1019</v>
      </c>
      <c r="G128" s="237"/>
      <c r="H128" s="240">
        <v>4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145</v>
      </c>
      <c r="AU128" s="246" t="s">
        <v>142</v>
      </c>
      <c r="AV128" s="13" t="s">
        <v>142</v>
      </c>
      <c r="AW128" s="13" t="s">
        <v>34</v>
      </c>
      <c r="AX128" s="13" t="s">
        <v>73</v>
      </c>
      <c r="AY128" s="246" t="s">
        <v>134</v>
      </c>
    </row>
    <row r="129" spans="1:51" s="13" customFormat="1" ht="12">
      <c r="A129" s="13"/>
      <c r="B129" s="236"/>
      <c r="C129" s="237"/>
      <c r="D129" s="232" t="s">
        <v>145</v>
      </c>
      <c r="E129" s="238" t="s">
        <v>19</v>
      </c>
      <c r="F129" s="239" t="s">
        <v>1020</v>
      </c>
      <c r="G129" s="237"/>
      <c r="H129" s="240">
        <v>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145</v>
      </c>
      <c r="AU129" s="246" t="s">
        <v>142</v>
      </c>
      <c r="AV129" s="13" t="s">
        <v>142</v>
      </c>
      <c r="AW129" s="13" t="s">
        <v>34</v>
      </c>
      <c r="AX129" s="13" t="s">
        <v>73</v>
      </c>
      <c r="AY129" s="246" t="s">
        <v>134</v>
      </c>
    </row>
    <row r="130" spans="1:51" s="15" customFormat="1" ht="12">
      <c r="A130" s="15"/>
      <c r="B130" s="257"/>
      <c r="C130" s="258"/>
      <c r="D130" s="232" t="s">
        <v>145</v>
      </c>
      <c r="E130" s="259" t="s">
        <v>19</v>
      </c>
      <c r="F130" s="260" t="s">
        <v>182</v>
      </c>
      <c r="G130" s="258"/>
      <c r="H130" s="261">
        <v>12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145</v>
      </c>
      <c r="AU130" s="267" t="s">
        <v>142</v>
      </c>
      <c r="AV130" s="15" t="s">
        <v>141</v>
      </c>
      <c r="AW130" s="15" t="s">
        <v>34</v>
      </c>
      <c r="AX130" s="15" t="s">
        <v>81</v>
      </c>
      <c r="AY130" s="267" t="s">
        <v>134</v>
      </c>
    </row>
    <row r="131" spans="1:65" s="2" customFormat="1" ht="16.5" customHeight="1">
      <c r="A131" s="39"/>
      <c r="B131" s="40"/>
      <c r="C131" s="219" t="s">
        <v>251</v>
      </c>
      <c r="D131" s="219" t="s">
        <v>137</v>
      </c>
      <c r="E131" s="220" t="s">
        <v>1021</v>
      </c>
      <c r="F131" s="221" t="s">
        <v>1022</v>
      </c>
      <c r="G131" s="222" t="s">
        <v>213</v>
      </c>
      <c r="H131" s="223">
        <v>4</v>
      </c>
      <c r="I131" s="224"/>
      <c r="J131" s="225">
        <f>ROUND(I131*H131,2)</f>
        <v>0</v>
      </c>
      <c r="K131" s="221" t="s">
        <v>159</v>
      </c>
      <c r="L131" s="45"/>
      <c r="M131" s="226" t="s">
        <v>19</v>
      </c>
      <c r="N131" s="227" t="s">
        <v>45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238</v>
      </c>
      <c r="AT131" s="230" t="s">
        <v>137</v>
      </c>
      <c r="AU131" s="230" t="s">
        <v>142</v>
      </c>
      <c r="AY131" s="18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142</v>
      </c>
      <c r="BK131" s="231">
        <f>ROUND(I131*H131,2)</f>
        <v>0</v>
      </c>
      <c r="BL131" s="18" t="s">
        <v>238</v>
      </c>
      <c r="BM131" s="230" t="s">
        <v>1023</v>
      </c>
    </row>
    <row r="132" spans="1:47" s="2" customFormat="1" ht="12">
      <c r="A132" s="39"/>
      <c r="B132" s="40"/>
      <c r="C132" s="41"/>
      <c r="D132" s="232" t="s">
        <v>144</v>
      </c>
      <c r="E132" s="41"/>
      <c r="F132" s="233" t="s">
        <v>1024</v>
      </c>
      <c r="G132" s="41"/>
      <c r="H132" s="41"/>
      <c r="I132" s="137"/>
      <c r="J132" s="41"/>
      <c r="K132" s="41"/>
      <c r="L132" s="45"/>
      <c r="M132" s="234"/>
      <c r="N132" s="23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144</v>
      </c>
      <c r="AU132" s="18" t="s">
        <v>142</v>
      </c>
    </row>
    <row r="133" spans="1:65" s="2" customFormat="1" ht="16.5" customHeight="1">
      <c r="A133" s="39"/>
      <c r="B133" s="40"/>
      <c r="C133" s="219" t="s">
        <v>257</v>
      </c>
      <c r="D133" s="219" t="s">
        <v>137</v>
      </c>
      <c r="E133" s="220" t="s">
        <v>1025</v>
      </c>
      <c r="F133" s="221" t="s">
        <v>1026</v>
      </c>
      <c r="G133" s="222" t="s">
        <v>213</v>
      </c>
      <c r="H133" s="223">
        <v>6</v>
      </c>
      <c r="I133" s="224"/>
      <c r="J133" s="225">
        <f>ROUND(I133*H133,2)</f>
        <v>0</v>
      </c>
      <c r="K133" s="221" t="s">
        <v>159</v>
      </c>
      <c r="L133" s="45"/>
      <c r="M133" s="226" t="s">
        <v>19</v>
      </c>
      <c r="N133" s="227" t="s">
        <v>45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238</v>
      </c>
      <c r="AT133" s="230" t="s">
        <v>137</v>
      </c>
      <c r="AU133" s="230" t="s">
        <v>142</v>
      </c>
      <c r="AY133" s="18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142</v>
      </c>
      <c r="BK133" s="231">
        <f>ROUND(I133*H133,2)</f>
        <v>0</v>
      </c>
      <c r="BL133" s="18" t="s">
        <v>238</v>
      </c>
      <c r="BM133" s="230" t="s">
        <v>1027</v>
      </c>
    </row>
    <row r="134" spans="1:47" s="2" customFormat="1" ht="12">
      <c r="A134" s="39"/>
      <c r="B134" s="40"/>
      <c r="C134" s="41"/>
      <c r="D134" s="232" t="s">
        <v>144</v>
      </c>
      <c r="E134" s="41"/>
      <c r="F134" s="233" t="s">
        <v>1028</v>
      </c>
      <c r="G134" s="41"/>
      <c r="H134" s="41"/>
      <c r="I134" s="137"/>
      <c r="J134" s="41"/>
      <c r="K134" s="41"/>
      <c r="L134" s="45"/>
      <c r="M134" s="234"/>
      <c r="N134" s="235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144</v>
      </c>
      <c r="AU134" s="18" t="s">
        <v>142</v>
      </c>
    </row>
    <row r="135" spans="1:65" s="2" customFormat="1" ht="16.5" customHeight="1">
      <c r="A135" s="39"/>
      <c r="B135" s="40"/>
      <c r="C135" s="219" t="s">
        <v>263</v>
      </c>
      <c r="D135" s="219" t="s">
        <v>137</v>
      </c>
      <c r="E135" s="220" t="s">
        <v>1029</v>
      </c>
      <c r="F135" s="221" t="s">
        <v>1030</v>
      </c>
      <c r="G135" s="222" t="s">
        <v>213</v>
      </c>
      <c r="H135" s="223">
        <v>3</v>
      </c>
      <c r="I135" s="224"/>
      <c r="J135" s="225">
        <f>ROUND(I135*H135,2)</f>
        <v>0</v>
      </c>
      <c r="K135" s="221" t="s">
        <v>19</v>
      </c>
      <c r="L135" s="45"/>
      <c r="M135" s="226" t="s">
        <v>19</v>
      </c>
      <c r="N135" s="227" t="s">
        <v>45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238</v>
      </c>
      <c r="AT135" s="230" t="s">
        <v>137</v>
      </c>
      <c r="AU135" s="230" t="s">
        <v>142</v>
      </c>
      <c r="AY135" s="18" t="s">
        <v>134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142</v>
      </c>
      <c r="BK135" s="231">
        <f>ROUND(I135*H135,2)</f>
        <v>0</v>
      </c>
      <c r="BL135" s="18" t="s">
        <v>238</v>
      </c>
      <c r="BM135" s="230" t="s">
        <v>1031</v>
      </c>
    </row>
    <row r="136" spans="1:47" s="2" customFormat="1" ht="12">
      <c r="A136" s="39"/>
      <c r="B136" s="40"/>
      <c r="C136" s="41"/>
      <c r="D136" s="232" t="s">
        <v>144</v>
      </c>
      <c r="E136" s="41"/>
      <c r="F136" s="233" t="s">
        <v>1030</v>
      </c>
      <c r="G136" s="41"/>
      <c r="H136" s="41"/>
      <c r="I136" s="137"/>
      <c r="J136" s="41"/>
      <c r="K136" s="41"/>
      <c r="L136" s="45"/>
      <c r="M136" s="234"/>
      <c r="N136" s="23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144</v>
      </c>
      <c r="AU136" s="18" t="s">
        <v>142</v>
      </c>
    </row>
    <row r="137" spans="1:65" s="2" customFormat="1" ht="36" customHeight="1">
      <c r="A137" s="39"/>
      <c r="B137" s="40"/>
      <c r="C137" s="268" t="s">
        <v>7</v>
      </c>
      <c r="D137" s="268" t="s">
        <v>217</v>
      </c>
      <c r="E137" s="269" t="s">
        <v>1032</v>
      </c>
      <c r="F137" s="270" t="s">
        <v>1033</v>
      </c>
      <c r="G137" s="271" t="s">
        <v>1034</v>
      </c>
      <c r="H137" s="272">
        <v>3</v>
      </c>
      <c r="I137" s="273"/>
      <c r="J137" s="274">
        <f>ROUND(I137*H137,2)</f>
        <v>0</v>
      </c>
      <c r="K137" s="270" t="s">
        <v>19</v>
      </c>
      <c r="L137" s="275"/>
      <c r="M137" s="276" t="s">
        <v>19</v>
      </c>
      <c r="N137" s="277" t="s">
        <v>45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336</v>
      </c>
      <c r="AT137" s="230" t="s">
        <v>217</v>
      </c>
      <c r="AU137" s="230" t="s">
        <v>142</v>
      </c>
      <c r="AY137" s="18" t="s">
        <v>134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142</v>
      </c>
      <c r="BK137" s="231">
        <f>ROUND(I137*H137,2)</f>
        <v>0</v>
      </c>
      <c r="BL137" s="18" t="s">
        <v>238</v>
      </c>
      <c r="BM137" s="230" t="s">
        <v>1035</v>
      </c>
    </row>
    <row r="138" spans="1:47" s="2" customFormat="1" ht="12">
      <c r="A138" s="39"/>
      <c r="B138" s="40"/>
      <c r="C138" s="41"/>
      <c r="D138" s="232" t="s">
        <v>144</v>
      </c>
      <c r="E138" s="41"/>
      <c r="F138" s="233" t="s">
        <v>1036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144</v>
      </c>
      <c r="AU138" s="18" t="s">
        <v>142</v>
      </c>
    </row>
    <row r="139" spans="1:65" s="2" customFormat="1" ht="16.5" customHeight="1">
      <c r="A139" s="39"/>
      <c r="B139" s="40"/>
      <c r="C139" s="268" t="s">
        <v>275</v>
      </c>
      <c r="D139" s="268" t="s">
        <v>217</v>
      </c>
      <c r="E139" s="269" t="s">
        <v>1037</v>
      </c>
      <c r="F139" s="270" t="s">
        <v>1038</v>
      </c>
      <c r="G139" s="271" t="s">
        <v>213</v>
      </c>
      <c r="H139" s="272">
        <v>3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45</v>
      </c>
      <c r="O139" s="8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336</v>
      </c>
      <c r="AT139" s="230" t="s">
        <v>217</v>
      </c>
      <c r="AU139" s="230" t="s">
        <v>142</v>
      </c>
      <c r="AY139" s="18" t="s">
        <v>134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142</v>
      </c>
      <c r="BK139" s="231">
        <f>ROUND(I139*H139,2)</f>
        <v>0</v>
      </c>
      <c r="BL139" s="18" t="s">
        <v>238</v>
      </c>
      <c r="BM139" s="230" t="s">
        <v>1039</v>
      </c>
    </row>
    <row r="140" spans="1:47" s="2" customFormat="1" ht="12">
      <c r="A140" s="39"/>
      <c r="B140" s="40"/>
      <c r="C140" s="41"/>
      <c r="D140" s="232" t="s">
        <v>144</v>
      </c>
      <c r="E140" s="41"/>
      <c r="F140" s="233" t="s">
        <v>1038</v>
      </c>
      <c r="G140" s="41"/>
      <c r="H140" s="41"/>
      <c r="I140" s="137"/>
      <c r="J140" s="41"/>
      <c r="K140" s="41"/>
      <c r="L140" s="45"/>
      <c r="M140" s="234"/>
      <c r="N140" s="235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144</v>
      </c>
      <c r="AU140" s="18" t="s">
        <v>142</v>
      </c>
    </row>
    <row r="141" spans="1:65" s="2" customFormat="1" ht="36" customHeight="1">
      <c r="A141" s="39"/>
      <c r="B141" s="40"/>
      <c r="C141" s="219" t="s">
        <v>281</v>
      </c>
      <c r="D141" s="219" t="s">
        <v>137</v>
      </c>
      <c r="E141" s="220" t="s">
        <v>1040</v>
      </c>
      <c r="F141" s="221" t="s">
        <v>1041</v>
      </c>
      <c r="G141" s="222" t="s">
        <v>213</v>
      </c>
      <c r="H141" s="223">
        <v>4</v>
      </c>
      <c r="I141" s="224"/>
      <c r="J141" s="225">
        <f>ROUND(I141*H141,2)</f>
        <v>0</v>
      </c>
      <c r="K141" s="221" t="s">
        <v>19</v>
      </c>
      <c r="L141" s="45"/>
      <c r="M141" s="226" t="s">
        <v>19</v>
      </c>
      <c r="N141" s="227" t="s">
        <v>45</v>
      </c>
      <c r="O141" s="8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238</v>
      </c>
      <c r="AT141" s="230" t="s">
        <v>137</v>
      </c>
      <c r="AU141" s="230" t="s">
        <v>142</v>
      </c>
      <c r="AY141" s="18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142</v>
      </c>
      <c r="BK141" s="231">
        <f>ROUND(I141*H141,2)</f>
        <v>0</v>
      </c>
      <c r="BL141" s="18" t="s">
        <v>238</v>
      </c>
      <c r="BM141" s="230" t="s">
        <v>1042</v>
      </c>
    </row>
    <row r="142" spans="1:47" s="2" customFormat="1" ht="12">
      <c r="A142" s="39"/>
      <c r="B142" s="40"/>
      <c r="C142" s="41"/>
      <c r="D142" s="232" t="s">
        <v>144</v>
      </c>
      <c r="E142" s="41"/>
      <c r="F142" s="233" t="s">
        <v>1041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144</v>
      </c>
      <c r="AU142" s="18" t="s">
        <v>142</v>
      </c>
    </row>
    <row r="143" spans="1:65" s="2" customFormat="1" ht="16.5" customHeight="1">
      <c r="A143" s="39"/>
      <c r="B143" s="40"/>
      <c r="C143" s="219" t="s">
        <v>287</v>
      </c>
      <c r="D143" s="219" t="s">
        <v>137</v>
      </c>
      <c r="E143" s="220" t="s">
        <v>1043</v>
      </c>
      <c r="F143" s="221" t="s">
        <v>1044</v>
      </c>
      <c r="G143" s="222" t="s">
        <v>202</v>
      </c>
      <c r="H143" s="223">
        <v>41</v>
      </c>
      <c r="I143" s="224"/>
      <c r="J143" s="225">
        <f>ROUND(I143*H143,2)</f>
        <v>0</v>
      </c>
      <c r="K143" s="221" t="s">
        <v>19</v>
      </c>
      <c r="L143" s="45"/>
      <c r="M143" s="226" t="s">
        <v>19</v>
      </c>
      <c r="N143" s="227" t="s">
        <v>45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238</v>
      </c>
      <c r="AT143" s="230" t="s">
        <v>137</v>
      </c>
      <c r="AU143" s="230" t="s">
        <v>142</v>
      </c>
      <c r="AY143" s="18" t="s">
        <v>134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142</v>
      </c>
      <c r="BK143" s="231">
        <f>ROUND(I143*H143,2)</f>
        <v>0</v>
      </c>
      <c r="BL143" s="18" t="s">
        <v>238</v>
      </c>
      <c r="BM143" s="230" t="s">
        <v>1045</v>
      </c>
    </row>
    <row r="144" spans="1:47" s="2" customFormat="1" ht="12">
      <c r="A144" s="39"/>
      <c r="B144" s="40"/>
      <c r="C144" s="41"/>
      <c r="D144" s="232" t="s">
        <v>144</v>
      </c>
      <c r="E144" s="41"/>
      <c r="F144" s="233" t="s">
        <v>1044</v>
      </c>
      <c r="G144" s="41"/>
      <c r="H144" s="41"/>
      <c r="I144" s="137"/>
      <c r="J144" s="41"/>
      <c r="K144" s="41"/>
      <c r="L144" s="45"/>
      <c r="M144" s="234"/>
      <c r="N144" s="23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144</v>
      </c>
      <c r="AU144" s="18" t="s">
        <v>142</v>
      </c>
    </row>
    <row r="145" spans="1:65" s="2" customFormat="1" ht="16.5" customHeight="1">
      <c r="A145" s="39"/>
      <c r="B145" s="40"/>
      <c r="C145" s="268" t="s">
        <v>292</v>
      </c>
      <c r="D145" s="268" t="s">
        <v>217</v>
      </c>
      <c r="E145" s="269" t="s">
        <v>1046</v>
      </c>
      <c r="F145" s="270" t="s">
        <v>1047</v>
      </c>
      <c r="G145" s="271" t="s">
        <v>202</v>
      </c>
      <c r="H145" s="272">
        <v>41</v>
      </c>
      <c r="I145" s="273"/>
      <c r="J145" s="274">
        <f>ROUND(I145*H145,2)</f>
        <v>0</v>
      </c>
      <c r="K145" s="270" t="s">
        <v>19</v>
      </c>
      <c r="L145" s="275"/>
      <c r="M145" s="276" t="s">
        <v>19</v>
      </c>
      <c r="N145" s="277" t="s">
        <v>45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336</v>
      </c>
      <c r="AT145" s="230" t="s">
        <v>217</v>
      </c>
      <c r="AU145" s="230" t="s">
        <v>142</v>
      </c>
      <c r="AY145" s="18" t="s">
        <v>134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142</v>
      </c>
      <c r="BK145" s="231">
        <f>ROUND(I145*H145,2)</f>
        <v>0</v>
      </c>
      <c r="BL145" s="18" t="s">
        <v>238</v>
      </c>
      <c r="BM145" s="230" t="s">
        <v>1048</v>
      </c>
    </row>
    <row r="146" spans="1:47" s="2" customFormat="1" ht="12">
      <c r="A146" s="39"/>
      <c r="B146" s="40"/>
      <c r="C146" s="41"/>
      <c r="D146" s="232" t="s">
        <v>144</v>
      </c>
      <c r="E146" s="41"/>
      <c r="F146" s="233" t="s">
        <v>1047</v>
      </c>
      <c r="G146" s="41"/>
      <c r="H146" s="41"/>
      <c r="I146" s="137"/>
      <c r="J146" s="41"/>
      <c r="K146" s="41"/>
      <c r="L146" s="45"/>
      <c r="M146" s="234"/>
      <c r="N146" s="23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144</v>
      </c>
      <c r="AU146" s="18" t="s">
        <v>142</v>
      </c>
    </row>
    <row r="147" spans="1:65" s="2" customFormat="1" ht="16.5" customHeight="1">
      <c r="A147" s="39"/>
      <c r="B147" s="40"/>
      <c r="C147" s="219" t="s">
        <v>298</v>
      </c>
      <c r="D147" s="219" t="s">
        <v>137</v>
      </c>
      <c r="E147" s="220" t="s">
        <v>1049</v>
      </c>
      <c r="F147" s="221" t="s">
        <v>1050</v>
      </c>
      <c r="G147" s="222" t="s">
        <v>367</v>
      </c>
      <c r="H147" s="278"/>
      <c r="I147" s="224"/>
      <c r="J147" s="225">
        <f>ROUND(I147*H147,2)</f>
        <v>0</v>
      </c>
      <c r="K147" s="221" t="s">
        <v>159</v>
      </c>
      <c r="L147" s="45"/>
      <c r="M147" s="226" t="s">
        <v>19</v>
      </c>
      <c r="N147" s="227" t="s">
        <v>45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238</v>
      </c>
      <c r="AT147" s="230" t="s">
        <v>137</v>
      </c>
      <c r="AU147" s="230" t="s">
        <v>142</v>
      </c>
      <c r="AY147" s="18" t="s">
        <v>134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142</v>
      </c>
      <c r="BK147" s="231">
        <f>ROUND(I147*H147,2)</f>
        <v>0</v>
      </c>
      <c r="BL147" s="18" t="s">
        <v>238</v>
      </c>
      <c r="BM147" s="230" t="s">
        <v>1051</v>
      </c>
    </row>
    <row r="148" spans="1:47" s="2" customFormat="1" ht="12">
      <c r="A148" s="39"/>
      <c r="B148" s="40"/>
      <c r="C148" s="41"/>
      <c r="D148" s="232" t="s">
        <v>144</v>
      </c>
      <c r="E148" s="41"/>
      <c r="F148" s="233" t="s">
        <v>1052</v>
      </c>
      <c r="G148" s="41"/>
      <c r="H148" s="41"/>
      <c r="I148" s="137"/>
      <c r="J148" s="41"/>
      <c r="K148" s="41"/>
      <c r="L148" s="45"/>
      <c r="M148" s="234"/>
      <c r="N148" s="23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144</v>
      </c>
      <c r="AU148" s="18" t="s">
        <v>142</v>
      </c>
    </row>
    <row r="149" spans="1:63" s="12" customFormat="1" ht="22.8" customHeight="1">
      <c r="A149" s="12"/>
      <c r="B149" s="203"/>
      <c r="C149" s="204"/>
      <c r="D149" s="205" t="s">
        <v>72</v>
      </c>
      <c r="E149" s="217" t="s">
        <v>1053</v>
      </c>
      <c r="F149" s="217" t="s">
        <v>1054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SUM(P150:P195)</f>
        <v>0</v>
      </c>
      <c r="Q149" s="211"/>
      <c r="R149" s="212">
        <f>SUM(R150:R195)</f>
        <v>0.03931</v>
      </c>
      <c r="S149" s="211"/>
      <c r="T149" s="213">
        <f>SUM(T150:T195)</f>
        <v>0.01884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142</v>
      </c>
      <c r="AT149" s="215" t="s">
        <v>72</v>
      </c>
      <c r="AU149" s="215" t="s">
        <v>81</v>
      </c>
      <c r="AY149" s="214" t="s">
        <v>134</v>
      </c>
      <c r="BK149" s="216">
        <f>SUM(BK150:BK195)</f>
        <v>0</v>
      </c>
    </row>
    <row r="150" spans="1:65" s="2" customFormat="1" ht="16.5" customHeight="1">
      <c r="A150" s="39"/>
      <c r="B150" s="40"/>
      <c r="C150" s="219" t="s">
        <v>304</v>
      </c>
      <c r="D150" s="219" t="s">
        <v>137</v>
      </c>
      <c r="E150" s="220" t="s">
        <v>1055</v>
      </c>
      <c r="F150" s="221" t="s">
        <v>1056</v>
      </c>
      <c r="G150" s="222" t="s">
        <v>202</v>
      </c>
      <c r="H150" s="223">
        <v>5</v>
      </c>
      <c r="I150" s="224"/>
      <c r="J150" s="225">
        <f>ROUND(I150*H150,2)</f>
        <v>0</v>
      </c>
      <c r="K150" s="221" t="s">
        <v>159</v>
      </c>
      <c r="L150" s="45"/>
      <c r="M150" s="226" t="s">
        <v>19</v>
      </c>
      <c r="N150" s="227" t="s">
        <v>45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0.00213</v>
      </c>
      <c r="T150" s="229">
        <f>S150*H150</f>
        <v>0.01065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238</v>
      </c>
      <c r="AT150" s="230" t="s">
        <v>137</v>
      </c>
      <c r="AU150" s="230" t="s">
        <v>142</v>
      </c>
      <c r="AY150" s="18" t="s">
        <v>134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142</v>
      </c>
      <c r="BK150" s="231">
        <f>ROUND(I150*H150,2)</f>
        <v>0</v>
      </c>
      <c r="BL150" s="18" t="s">
        <v>238</v>
      </c>
      <c r="BM150" s="230" t="s">
        <v>1057</v>
      </c>
    </row>
    <row r="151" spans="1:47" s="2" customFormat="1" ht="12">
      <c r="A151" s="39"/>
      <c r="B151" s="40"/>
      <c r="C151" s="41"/>
      <c r="D151" s="232" t="s">
        <v>144</v>
      </c>
      <c r="E151" s="41"/>
      <c r="F151" s="233" t="s">
        <v>1058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144</v>
      </c>
      <c r="AU151" s="18" t="s">
        <v>142</v>
      </c>
    </row>
    <row r="152" spans="1:65" s="2" customFormat="1" ht="16.5" customHeight="1">
      <c r="A152" s="39"/>
      <c r="B152" s="40"/>
      <c r="C152" s="219" t="s">
        <v>312</v>
      </c>
      <c r="D152" s="219" t="s">
        <v>137</v>
      </c>
      <c r="E152" s="220" t="s">
        <v>1059</v>
      </c>
      <c r="F152" s="221" t="s">
        <v>1060</v>
      </c>
      <c r="G152" s="222" t="s">
        <v>213</v>
      </c>
      <c r="H152" s="223">
        <v>18</v>
      </c>
      <c r="I152" s="224"/>
      <c r="J152" s="225">
        <f>ROUND(I152*H152,2)</f>
        <v>0</v>
      </c>
      <c r="K152" s="221" t="s">
        <v>159</v>
      </c>
      <c r="L152" s="45"/>
      <c r="M152" s="226" t="s">
        <v>19</v>
      </c>
      <c r="N152" s="227" t="s">
        <v>45</v>
      </c>
      <c r="O152" s="85"/>
      <c r="P152" s="228">
        <f>O152*H152</f>
        <v>0</v>
      </c>
      <c r="Q152" s="228">
        <v>0.0001</v>
      </c>
      <c r="R152" s="228">
        <f>Q152*H152</f>
        <v>0.0018000000000000002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238</v>
      </c>
      <c r="AT152" s="230" t="s">
        <v>137</v>
      </c>
      <c r="AU152" s="230" t="s">
        <v>142</v>
      </c>
      <c r="AY152" s="18" t="s">
        <v>134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142</v>
      </c>
      <c r="BK152" s="231">
        <f>ROUND(I152*H152,2)</f>
        <v>0</v>
      </c>
      <c r="BL152" s="18" t="s">
        <v>238</v>
      </c>
      <c r="BM152" s="230" t="s">
        <v>1061</v>
      </c>
    </row>
    <row r="153" spans="1:47" s="2" customFormat="1" ht="12">
      <c r="A153" s="39"/>
      <c r="B153" s="40"/>
      <c r="C153" s="41"/>
      <c r="D153" s="232" t="s">
        <v>144</v>
      </c>
      <c r="E153" s="41"/>
      <c r="F153" s="233" t="s">
        <v>1062</v>
      </c>
      <c r="G153" s="41"/>
      <c r="H153" s="41"/>
      <c r="I153" s="137"/>
      <c r="J153" s="41"/>
      <c r="K153" s="41"/>
      <c r="L153" s="45"/>
      <c r="M153" s="234"/>
      <c r="N153" s="23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144</v>
      </c>
      <c r="AU153" s="18" t="s">
        <v>142</v>
      </c>
    </row>
    <row r="154" spans="1:65" s="2" customFormat="1" ht="16.5" customHeight="1">
      <c r="A154" s="39"/>
      <c r="B154" s="40"/>
      <c r="C154" s="219" t="s">
        <v>319</v>
      </c>
      <c r="D154" s="219" t="s">
        <v>137</v>
      </c>
      <c r="E154" s="220" t="s">
        <v>1063</v>
      </c>
      <c r="F154" s="221" t="s">
        <v>1064</v>
      </c>
      <c r="G154" s="222" t="s">
        <v>202</v>
      </c>
      <c r="H154" s="223">
        <v>10</v>
      </c>
      <c r="I154" s="224"/>
      <c r="J154" s="225">
        <f>ROUND(I154*H154,2)</f>
        <v>0</v>
      </c>
      <c r="K154" s="221" t="s">
        <v>159</v>
      </c>
      <c r="L154" s="45"/>
      <c r="M154" s="226" t="s">
        <v>19</v>
      </c>
      <c r="N154" s="227" t="s">
        <v>45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0.00028</v>
      </c>
      <c r="T154" s="229">
        <f>S154*H154</f>
        <v>0.0027999999999999995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238</v>
      </c>
      <c r="AT154" s="230" t="s">
        <v>137</v>
      </c>
      <c r="AU154" s="230" t="s">
        <v>142</v>
      </c>
      <c r="AY154" s="18" t="s">
        <v>134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142</v>
      </c>
      <c r="BK154" s="231">
        <f>ROUND(I154*H154,2)</f>
        <v>0</v>
      </c>
      <c r="BL154" s="18" t="s">
        <v>238</v>
      </c>
      <c r="BM154" s="230" t="s">
        <v>1065</v>
      </c>
    </row>
    <row r="155" spans="1:47" s="2" customFormat="1" ht="12">
      <c r="A155" s="39"/>
      <c r="B155" s="40"/>
      <c r="C155" s="41"/>
      <c r="D155" s="232" t="s">
        <v>144</v>
      </c>
      <c r="E155" s="41"/>
      <c r="F155" s="233" t="s">
        <v>1066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144</v>
      </c>
      <c r="AU155" s="18" t="s">
        <v>142</v>
      </c>
    </row>
    <row r="156" spans="1:65" s="2" customFormat="1" ht="16.5" customHeight="1">
      <c r="A156" s="39"/>
      <c r="B156" s="40"/>
      <c r="C156" s="219" t="s">
        <v>325</v>
      </c>
      <c r="D156" s="219" t="s">
        <v>137</v>
      </c>
      <c r="E156" s="220" t="s">
        <v>1067</v>
      </c>
      <c r="F156" s="221" t="s">
        <v>1068</v>
      </c>
      <c r="G156" s="222" t="s">
        <v>213</v>
      </c>
      <c r="H156" s="223">
        <v>20</v>
      </c>
      <c r="I156" s="224"/>
      <c r="J156" s="225">
        <f>ROUND(I156*H156,2)</f>
        <v>0</v>
      </c>
      <c r="K156" s="221" t="s">
        <v>159</v>
      </c>
      <c r="L156" s="45"/>
      <c r="M156" s="226" t="s">
        <v>19</v>
      </c>
      <c r="N156" s="227" t="s">
        <v>45</v>
      </c>
      <c r="O156" s="85"/>
      <c r="P156" s="228">
        <f>O156*H156</f>
        <v>0</v>
      </c>
      <c r="Q156" s="228">
        <v>0.00025</v>
      </c>
      <c r="R156" s="228">
        <f>Q156*H156</f>
        <v>0.005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238</v>
      </c>
      <c r="AT156" s="230" t="s">
        <v>137</v>
      </c>
      <c r="AU156" s="230" t="s">
        <v>142</v>
      </c>
      <c r="AY156" s="18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142</v>
      </c>
      <c r="BK156" s="231">
        <f>ROUND(I156*H156,2)</f>
        <v>0</v>
      </c>
      <c r="BL156" s="18" t="s">
        <v>238</v>
      </c>
      <c r="BM156" s="230" t="s">
        <v>1069</v>
      </c>
    </row>
    <row r="157" spans="1:47" s="2" customFormat="1" ht="12">
      <c r="A157" s="39"/>
      <c r="B157" s="40"/>
      <c r="C157" s="41"/>
      <c r="D157" s="232" t="s">
        <v>144</v>
      </c>
      <c r="E157" s="41"/>
      <c r="F157" s="233" t="s">
        <v>1070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142</v>
      </c>
    </row>
    <row r="158" spans="1:65" s="2" customFormat="1" ht="16.5" customHeight="1">
      <c r="A158" s="39"/>
      <c r="B158" s="40"/>
      <c r="C158" s="219" t="s">
        <v>330</v>
      </c>
      <c r="D158" s="219" t="s">
        <v>137</v>
      </c>
      <c r="E158" s="220" t="s">
        <v>1071</v>
      </c>
      <c r="F158" s="221" t="s">
        <v>1072</v>
      </c>
      <c r="G158" s="222" t="s">
        <v>213</v>
      </c>
      <c r="H158" s="223">
        <v>20</v>
      </c>
      <c r="I158" s="224"/>
      <c r="J158" s="225">
        <f>ROUND(I158*H158,2)</f>
        <v>0</v>
      </c>
      <c r="K158" s="221" t="s">
        <v>159</v>
      </c>
      <c r="L158" s="45"/>
      <c r="M158" s="226" t="s">
        <v>19</v>
      </c>
      <c r="N158" s="227" t="s">
        <v>45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238</v>
      </c>
      <c r="AT158" s="230" t="s">
        <v>137</v>
      </c>
      <c r="AU158" s="230" t="s">
        <v>142</v>
      </c>
      <c r="AY158" s="18" t="s">
        <v>134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142</v>
      </c>
      <c r="BK158" s="231">
        <f>ROUND(I158*H158,2)</f>
        <v>0</v>
      </c>
      <c r="BL158" s="18" t="s">
        <v>238</v>
      </c>
      <c r="BM158" s="230" t="s">
        <v>1073</v>
      </c>
    </row>
    <row r="159" spans="1:47" s="2" customFormat="1" ht="12">
      <c r="A159" s="39"/>
      <c r="B159" s="40"/>
      <c r="C159" s="41"/>
      <c r="D159" s="232" t="s">
        <v>144</v>
      </c>
      <c r="E159" s="41"/>
      <c r="F159" s="233" t="s">
        <v>1074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144</v>
      </c>
      <c r="AU159" s="18" t="s">
        <v>142</v>
      </c>
    </row>
    <row r="160" spans="1:65" s="2" customFormat="1" ht="16.5" customHeight="1">
      <c r="A160" s="39"/>
      <c r="B160" s="40"/>
      <c r="C160" s="219" t="s">
        <v>336</v>
      </c>
      <c r="D160" s="219" t="s">
        <v>137</v>
      </c>
      <c r="E160" s="220" t="s">
        <v>1075</v>
      </c>
      <c r="F160" s="221" t="s">
        <v>1076</v>
      </c>
      <c r="G160" s="222" t="s">
        <v>213</v>
      </c>
      <c r="H160" s="223">
        <v>16</v>
      </c>
      <c r="I160" s="224"/>
      <c r="J160" s="225">
        <f>ROUND(I160*H160,2)</f>
        <v>0</v>
      </c>
      <c r="K160" s="221" t="s">
        <v>159</v>
      </c>
      <c r="L160" s="45"/>
      <c r="M160" s="226" t="s">
        <v>19</v>
      </c>
      <c r="N160" s="227" t="s">
        <v>45</v>
      </c>
      <c r="O160" s="85"/>
      <c r="P160" s="228">
        <f>O160*H160</f>
        <v>0</v>
      </c>
      <c r="Q160" s="228">
        <v>5E-05</v>
      </c>
      <c r="R160" s="228">
        <f>Q160*H160</f>
        <v>0.0008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238</v>
      </c>
      <c r="AT160" s="230" t="s">
        <v>137</v>
      </c>
      <c r="AU160" s="230" t="s">
        <v>142</v>
      </c>
      <c r="AY160" s="18" t="s">
        <v>134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142</v>
      </c>
      <c r="BK160" s="231">
        <f>ROUND(I160*H160,2)</f>
        <v>0</v>
      </c>
      <c r="BL160" s="18" t="s">
        <v>238</v>
      </c>
      <c r="BM160" s="230" t="s">
        <v>1077</v>
      </c>
    </row>
    <row r="161" spans="1:47" s="2" customFormat="1" ht="12">
      <c r="A161" s="39"/>
      <c r="B161" s="40"/>
      <c r="C161" s="41"/>
      <c r="D161" s="232" t="s">
        <v>144</v>
      </c>
      <c r="E161" s="41"/>
      <c r="F161" s="233" t="s">
        <v>1078</v>
      </c>
      <c r="G161" s="41"/>
      <c r="H161" s="41"/>
      <c r="I161" s="137"/>
      <c r="J161" s="41"/>
      <c r="K161" s="41"/>
      <c r="L161" s="45"/>
      <c r="M161" s="234"/>
      <c r="N161" s="23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144</v>
      </c>
      <c r="AU161" s="18" t="s">
        <v>142</v>
      </c>
    </row>
    <row r="162" spans="1:65" s="2" customFormat="1" ht="16.5" customHeight="1">
      <c r="A162" s="39"/>
      <c r="B162" s="40"/>
      <c r="C162" s="219" t="s">
        <v>343</v>
      </c>
      <c r="D162" s="219" t="s">
        <v>137</v>
      </c>
      <c r="E162" s="220" t="s">
        <v>1079</v>
      </c>
      <c r="F162" s="221" t="s">
        <v>1080</v>
      </c>
      <c r="G162" s="222" t="s">
        <v>213</v>
      </c>
      <c r="H162" s="223">
        <v>16</v>
      </c>
      <c r="I162" s="224"/>
      <c r="J162" s="225">
        <f>ROUND(I162*H162,2)</f>
        <v>0</v>
      </c>
      <c r="K162" s="221" t="s">
        <v>159</v>
      </c>
      <c r="L162" s="45"/>
      <c r="M162" s="226" t="s">
        <v>19</v>
      </c>
      <c r="N162" s="227" t="s">
        <v>45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238</v>
      </c>
      <c r="AT162" s="230" t="s">
        <v>137</v>
      </c>
      <c r="AU162" s="230" t="s">
        <v>142</v>
      </c>
      <c r="AY162" s="18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142</v>
      </c>
      <c r="BK162" s="231">
        <f>ROUND(I162*H162,2)</f>
        <v>0</v>
      </c>
      <c r="BL162" s="18" t="s">
        <v>238</v>
      </c>
      <c r="BM162" s="230" t="s">
        <v>1081</v>
      </c>
    </row>
    <row r="163" spans="1:47" s="2" customFormat="1" ht="12">
      <c r="A163" s="39"/>
      <c r="B163" s="40"/>
      <c r="C163" s="41"/>
      <c r="D163" s="232" t="s">
        <v>144</v>
      </c>
      <c r="E163" s="41"/>
      <c r="F163" s="233" t="s">
        <v>1082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144</v>
      </c>
      <c r="AU163" s="18" t="s">
        <v>142</v>
      </c>
    </row>
    <row r="164" spans="1:65" s="2" customFormat="1" ht="36" customHeight="1">
      <c r="A164" s="39"/>
      <c r="B164" s="40"/>
      <c r="C164" s="219" t="s">
        <v>352</v>
      </c>
      <c r="D164" s="219" t="s">
        <v>137</v>
      </c>
      <c r="E164" s="220" t="s">
        <v>1083</v>
      </c>
      <c r="F164" s="221" t="s">
        <v>1084</v>
      </c>
      <c r="G164" s="222" t="s">
        <v>202</v>
      </c>
      <c r="H164" s="223">
        <v>26</v>
      </c>
      <c r="I164" s="224"/>
      <c r="J164" s="225">
        <f>ROUND(I164*H164,2)</f>
        <v>0</v>
      </c>
      <c r="K164" s="221" t="s">
        <v>159</v>
      </c>
      <c r="L164" s="45"/>
      <c r="M164" s="226" t="s">
        <v>19</v>
      </c>
      <c r="N164" s="227" t="s">
        <v>45</v>
      </c>
      <c r="O164" s="85"/>
      <c r="P164" s="228">
        <f>O164*H164</f>
        <v>0</v>
      </c>
      <c r="Q164" s="228">
        <v>0.0004</v>
      </c>
      <c r="R164" s="228">
        <f>Q164*H164</f>
        <v>0.010400000000000001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238</v>
      </c>
      <c r="AT164" s="230" t="s">
        <v>137</v>
      </c>
      <c r="AU164" s="230" t="s">
        <v>142</v>
      </c>
      <c r="AY164" s="18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142</v>
      </c>
      <c r="BK164" s="231">
        <f>ROUND(I164*H164,2)</f>
        <v>0</v>
      </c>
      <c r="BL164" s="18" t="s">
        <v>238</v>
      </c>
      <c r="BM164" s="230" t="s">
        <v>1085</v>
      </c>
    </row>
    <row r="165" spans="1:47" s="2" customFormat="1" ht="12">
      <c r="A165" s="39"/>
      <c r="B165" s="40"/>
      <c r="C165" s="41"/>
      <c r="D165" s="232" t="s">
        <v>144</v>
      </c>
      <c r="E165" s="41"/>
      <c r="F165" s="233" t="s">
        <v>1086</v>
      </c>
      <c r="G165" s="41"/>
      <c r="H165" s="41"/>
      <c r="I165" s="137"/>
      <c r="J165" s="41"/>
      <c r="K165" s="41"/>
      <c r="L165" s="45"/>
      <c r="M165" s="234"/>
      <c r="N165" s="235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144</v>
      </c>
      <c r="AU165" s="18" t="s">
        <v>142</v>
      </c>
    </row>
    <row r="166" spans="1:65" s="2" customFormat="1" ht="36" customHeight="1">
      <c r="A166" s="39"/>
      <c r="B166" s="40"/>
      <c r="C166" s="219" t="s">
        <v>359</v>
      </c>
      <c r="D166" s="219" t="s">
        <v>137</v>
      </c>
      <c r="E166" s="220" t="s">
        <v>1087</v>
      </c>
      <c r="F166" s="221" t="s">
        <v>1084</v>
      </c>
      <c r="G166" s="222" t="s">
        <v>202</v>
      </c>
      <c r="H166" s="223">
        <v>24</v>
      </c>
      <c r="I166" s="224"/>
      <c r="J166" s="225">
        <f>ROUND(I166*H166,2)</f>
        <v>0</v>
      </c>
      <c r="K166" s="221" t="s">
        <v>19</v>
      </c>
      <c r="L166" s="45"/>
      <c r="M166" s="226" t="s">
        <v>19</v>
      </c>
      <c r="N166" s="227" t="s">
        <v>45</v>
      </c>
      <c r="O166" s="85"/>
      <c r="P166" s="228">
        <f>O166*H166</f>
        <v>0</v>
      </c>
      <c r="Q166" s="228">
        <v>0.0004</v>
      </c>
      <c r="R166" s="228">
        <f>Q166*H166</f>
        <v>0.009600000000000001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238</v>
      </c>
      <c r="AT166" s="230" t="s">
        <v>137</v>
      </c>
      <c r="AU166" s="230" t="s">
        <v>142</v>
      </c>
      <c r="AY166" s="18" t="s">
        <v>134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142</v>
      </c>
      <c r="BK166" s="231">
        <f>ROUND(I166*H166,2)</f>
        <v>0</v>
      </c>
      <c r="BL166" s="18" t="s">
        <v>238</v>
      </c>
      <c r="BM166" s="230" t="s">
        <v>1088</v>
      </c>
    </row>
    <row r="167" spans="1:47" s="2" customFormat="1" ht="12">
      <c r="A167" s="39"/>
      <c r="B167" s="40"/>
      <c r="C167" s="41"/>
      <c r="D167" s="232" t="s">
        <v>144</v>
      </c>
      <c r="E167" s="41"/>
      <c r="F167" s="233" t="s">
        <v>1089</v>
      </c>
      <c r="G167" s="41"/>
      <c r="H167" s="41"/>
      <c r="I167" s="137"/>
      <c r="J167" s="41"/>
      <c r="K167" s="41"/>
      <c r="L167" s="45"/>
      <c r="M167" s="234"/>
      <c r="N167" s="23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144</v>
      </c>
      <c r="AU167" s="18" t="s">
        <v>142</v>
      </c>
    </row>
    <row r="168" spans="1:65" s="2" customFormat="1" ht="16.5" customHeight="1">
      <c r="A168" s="39"/>
      <c r="B168" s="40"/>
      <c r="C168" s="219" t="s">
        <v>364</v>
      </c>
      <c r="D168" s="219" t="s">
        <v>137</v>
      </c>
      <c r="E168" s="220" t="s">
        <v>1090</v>
      </c>
      <c r="F168" s="221" t="s">
        <v>1091</v>
      </c>
      <c r="G168" s="222" t="s">
        <v>213</v>
      </c>
      <c r="H168" s="223">
        <v>8</v>
      </c>
      <c r="I168" s="224"/>
      <c r="J168" s="225">
        <f>ROUND(I168*H168,2)</f>
        <v>0</v>
      </c>
      <c r="K168" s="221" t="s">
        <v>19</v>
      </c>
      <c r="L168" s="45"/>
      <c r="M168" s="226" t="s">
        <v>19</v>
      </c>
      <c r="N168" s="227" t="s">
        <v>45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238</v>
      </c>
      <c r="AT168" s="230" t="s">
        <v>137</v>
      </c>
      <c r="AU168" s="230" t="s">
        <v>142</v>
      </c>
      <c r="AY168" s="18" t="s">
        <v>134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142</v>
      </c>
      <c r="BK168" s="231">
        <f>ROUND(I168*H168,2)</f>
        <v>0</v>
      </c>
      <c r="BL168" s="18" t="s">
        <v>238</v>
      </c>
      <c r="BM168" s="230" t="s">
        <v>1092</v>
      </c>
    </row>
    <row r="169" spans="1:47" s="2" customFormat="1" ht="12">
      <c r="A169" s="39"/>
      <c r="B169" s="40"/>
      <c r="C169" s="41"/>
      <c r="D169" s="232" t="s">
        <v>144</v>
      </c>
      <c r="E169" s="41"/>
      <c r="F169" s="233" t="s">
        <v>1091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142</v>
      </c>
    </row>
    <row r="170" spans="1:65" s="2" customFormat="1" ht="36" customHeight="1">
      <c r="A170" s="39"/>
      <c r="B170" s="40"/>
      <c r="C170" s="219" t="s">
        <v>372</v>
      </c>
      <c r="D170" s="219" t="s">
        <v>137</v>
      </c>
      <c r="E170" s="220" t="s">
        <v>1093</v>
      </c>
      <c r="F170" s="221" t="s">
        <v>1094</v>
      </c>
      <c r="G170" s="222" t="s">
        <v>202</v>
      </c>
      <c r="H170" s="223">
        <v>25</v>
      </c>
      <c r="I170" s="224"/>
      <c r="J170" s="225">
        <f>ROUND(I170*H170,2)</f>
        <v>0</v>
      </c>
      <c r="K170" s="221" t="s">
        <v>19</v>
      </c>
      <c r="L170" s="45"/>
      <c r="M170" s="226" t="s">
        <v>19</v>
      </c>
      <c r="N170" s="227" t="s">
        <v>45</v>
      </c>
      <c r="O170" s="8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238</v>
      </c>
      <c r="AT170" s="230" t="s">
        <v>137</v>
      </c>
      <c r="AU170" s="230" t="s">
        <v>142</v>
      </c>
      <c r="AY170" s="18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142</v>
      </c>
      <c r="BK170" s="231">
        <f>ROUND(I170*H170,2)</f>
        <v>0</v>
      </c>
      <c r="BL170" s="18" t="s">
        <v>238</v>
      </c>
      <c r="BM170" s="230" t="s">
        <v>1095</v>
      </c>
    </row>
    <row r="171" spans="1:47" s="2" customFormat="1" ht="12">
      <c r="A171" s="39"/>
      <c r="B171" s="40"/>
      <c r="C171" s="41"/>
      <c r="D171" s="232" t="s">
        <v>144</v>
      </c>
      <c r="E171" s="41"/>
      <c r="F171" s="233" t="s">
        <v>1096</v>
      </c>
      <c r="G171" s="41"/>
      <c r="H171" s="41"/>
      <c r="I171" s="137"/>
      <c r="J171" s="41"/>
      <c r="K171" s="41"/>
      <c r="L171" s="45"/>
      <c r="M171" s="234"/>
      <c r="N171" s="235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144</v>
      </c>
      <c r="AU171" s="18" t="s">
        <v>142</v>
      </c>
    </row>
    <row r="172" spans="1:65" s="2" customFormat="1" ht="36" customHeight="1">
      <c r="A172" s="39"/>
      <c r="B172" s="40"/>
      <c r="C172" s="219" t="s">
        <v>379</v>
      </c>
      <c r="D172" s="219" t="s">
        <v>137</v>
      </c>
      <c r="E172" s="220" t="s">
        <v>1097</v>
      </c>
      <c r="F172" s="221" t="s">
        <v>1098</v>
      </c>
      <c r="G172" s="222" t="s">
        <v>202</v>
      </c>
      <c r="H172" s="223">
        <v>22</v>
      </c>
      <c r="I172" s="224"/>
      <c r="J172" s="225">
        <f>ROUND(I172*H172,2)</f>
        <v>0</v>
      </c>
      <c r="K172" s="221" t="s">
        <v>19</v>
      </c>
      <c r="L172" s="45"/>
      <c r="M172" s="226" t="s">
        <v>19</v>
      </c>
      <c r="N172" s="227" t="s">
        <v>45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238</v>
      </c>
      <c r="AT172" s="230" t="s">
        <v>137</v>
      </c>
      <c r="AU172" s="230" t="s">
        <v>142</v>
      </c>
      <c r="AY172" s="18" t="s">
        <v>134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142</v>
      </c>
      <c r="BK172" s="231">
        <f>ROUND(I172*H172,2)</f>
        <v>0</v>
      </c>
      <c r="BL172" s="18" t="s">
        <v>238</v>
      </c>
      <c r="BM172" s="230" t="s">
        <v>1099</v>
      </c>
    </row>
    <row r="173" spans="1:65" s="2" customFormat="1" ht="36" customHeight="1">
      <c r="A173" s="39"/>
      <c r="B173" s="40"/>
      <c r="C173" s="219" t="s">
        <v>384</v>
      </c>
      <c r="D173" s="219" t="s">
        <v>137</v>
      </c>
      <c r="E173" s="220" t="s">
        <v>1100</v>
      </c>
      <c r="F173" s="221" t="s">
        <v>1101</v>
      </c>
      <c r="G173" s="222" t="s">
        <v>202</v>
      </c>
      <c r="H173" s="223">
        <v>30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45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238</v>
      </c>
      <c r="AT173" s="230" t="s">
        <v>137</v>
      </c>
      <c r="AU173" s="230" t="s">
        <v>142</v>
      </c>
      <c r="AY173" s="18" t="s">
        <v>134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142</v>
      </c>
      <c r="BK173" s="231">
        <f>ROUND(I173*H173,2)</f>
        <v>0</v>
      </c>
      <c r="BL173" s="18" t="s">
        <v>238</v>
      </c>
      <c r="BM173" s="230" t="s">
        <v>1102</v>
      </c>
    </row>
    <row r="174" spans="1:65" s="2" customFormat="1" ht="16.5" customHeight="1">
      <c r="A174" s="39"/>
      <c r="B174" s="40"/>
      <c r="C174" s="219" t="s">
        <v>389</v>
      </c>
      <c r="D174" s="219" t="s">
        <v>137</v>
      </c>
      <c r="E174" s="220" t="s">
        <v>1103</v>
      </c>
      <c r="F174" s="221" t="s">
        <v>1104</v>
      </c>
      <c r="G174" s="222" t="s">
        <v>202</v>
      </c>
      <c r="H174" s="223">
        <v>5</v>
      </c>
      <c r="I174" s="224"/>
      <c r="J174" s="225">
        <f>ROUND(I174*H174,2)</f>
        <v>0</v>
      </c>
      <c r="K174" s="221" t="s">
        <v>159</v>
      </c>
      <c r="L174" s="45"/>
      <c r="M174" s="226" t="s">
        <v>19</v>
      </c>
      <c r="N174" s="227" t="s">
        <v>45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0.00023</v>
      </c>
      <c r="T174" s="229">
        <f>S174*H174</f>
        <v>0.00115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238</v>
      </c>
      <c r="AT174" s="230" t="s">
        <v>137</v>
      </c>
      <c r="AU174" s="230" t="s">
        <v>142</v>
      </c>
      <c r="AY174" s="18" t="s">
        <v>134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142</v>
      </c>
      <c r="BK174" s="231">
        <f>ROUND(I174*H174,2)</f>
        <v>0</v>
      </c>
      <c r="BL174" s="18" t="s">
        <v>238</v>
      </c>
      <c r="BM174" s="230" t="s">
        <v>1105</v>
      </c>
    </row>
    <row r="175" spans="1:47" s="2" customFormat="1" ht="12">
      <c r="A175" s="39"/>
      <c r="B175" s="40"/>
      <c r="C175" s="41"/>
      <c r="D175" s="232" t="s">
        <v>144</v>
      </c>
      <c r="E175" s="41"/>
      <c r="F175" s="233" t="s">
        <v>1106</v>
      </c>
      <c r="G175" s="41"/>
      <c r="H175" s="41"/>
      <c r="I175" s="137"/>
      <c r="J175" s="41"/>
      <c r="K175" s="41"/>
      <c r="L175" s="45"/>
      <c r="M175" s="234"/>
      <c r="N175" s="23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144</v>
      </c>
      <c r="AU175" s="18" t="s">
        <v>142</v>
      </c>
    </row>
    <row r="176" spans="1:65" s="2" customFormat="1" ht="16.5" customHeight="1">
      <c r="A176" s="39"/>
      <c r="B176" s="40"/>
      <c r="C176" s="219" t="s">
        <v>396</v>
      </c>
      <c r="D176" s="219" t="s">
        <v>137</v>
      </c>
      <c r="E176" s="220" t="s">
        <v>1107</v>
      </c>
      <c r="F176" s="221" t="s">
        <v>1108</v>
      </c>
      <c r="G176" s="222" t="s">
        <v>213</v>
      </c>
      <c r="H176" s="223">
        <v>10</v>
      </c>
      <c r="I176" s="224"/>
      <c r="J176" s="225">
        <f>ROUND(I176*H176,2)</f>
        <v>0</v>
      </c>
      <c r="K176" s="221" t="s">
        <v>19</v>
      </c>
      <c r="L176" s="45"/>
      <c r="M176" s="226" t="s">
        <v>19</v>
      </c>
      <c r="N176" s="227" t="s">
        <v>45</v>
      </c>
      <c r="O176" s="8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238</v>
      </c>
      <c r="AT176" s="230" t="s">
        <v>137</v>
      </c>
      <c r="AU176" s="230" t="s">
        <v>142</v>
      </c>
      <c r="AY176" s="18" t="s">
        <v>134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142</v>
      </c>
      <c r="BK176" s="231">
        <f>ROUND(I176*H176,2)</f>
        <v>0</v>
      </c>
      <c r="BL176" s="18" t="s">
        <v>238</v>
      </c>
      <c r="BM176" s="230" t="s">
        <v>1109</v>
      </c>
    </row>
    <row r="177" spans="1:47" s="2" customFormat="1" ht="12">
      <c r="A177" s="39"/>
      <c r="B177" s="40"/>
      <c r="C177" s="41"/>
      <c r="D177" s="232" t="s">
        <v>144</v>
      </c>
      <c r="E177" s="41"/>
      <c r="F177" s="233" t="s">
        <v>1108</v>
      </c>
      <c r="G177" s="41"/>
      <c r="H177" s="41"/>
      <c r="I177" s="137"/>
      <c r="J177" s="41"/>
      <c r="K177" s="41"/>
      <c r="L177" s="45"/>
      <c r="M177" s="234"/>
      <c r="N177" s="23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144</v>
      </c>
      <c r="AU177" s="18" t="s">
        <v>142</v>
      </c>
    </row>
    <row r="178" spans="1:65" s="2" customFormat="1" ht="16.5" customHeight="1">
      <c r="A178" s="39"/>
      <c r="B178" s="40"/>
      <c r="C178" s="219" t="s">
        <v>401</v>
      </c>
      <c r="D178" s="219" t="s">
        <v>137</v>
      </c>
      <c r="E178" s="220" t="s">
        <v>1110</v>
      </c>
      <c r="F178" s="221" t="s">
        <v>1111</v>
      </c>
      <c r="G178" s="222" t="s">
        <v>213</v>
      </c>
      <c r="H178" s="223">
        <v>37</v>
      </c>
      <c r="I178" s="224"/>
      <c r="J178" s="225">
        <f>ROUND(I178*H178,2)</f>
        <v>0</v>
      </c>
      <c r="K178" s="221" t="s">
        <v>159</v>
      </c>
      <c r="L178" s="45"/>
      <c r="M178" s="226" t="s">
        <v>19</v>
      </c>
      <c r="N178" s="227" t="s">
        <v>45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238</v>
      </c>
      <c r="AT178" s="230" t="s">
        <v>137</v>
      </c>
      <c r="AU178" s="230" t="s">
        <v>142</v>
      </c>
      <c r="AY178" s="18" t="s">
        <v>134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142</v>
      </c>
      <c r="BK178" s="231">
        <f>ROUND(I178*H178,2)</f>
        <v>0</v>
      </c>
      <c r="BL178" s="18" t="s">
        <v>238</v>
      </c>
      <c r="BM178" s="230" t="s">
        <v>1112</v>
      </c>
    </row>
    <row r="179" spans="1:47" s="2" customFormat="1" ht="12">
      <c r="A179" s="39"/>
      <c r="B179" s="40"/>
      <c r="C179" s="41"/>
      <c r="D179" s="232" t="s">
        <v>144</v>
      </c>
      <c r="E179" s="41"/>
      <c r="F179" s="233" t="s">
        <v>1113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144</v>
      </c>
      <c r="AU179" s="18" t="s">
        <v>142</v>
      </c>
    </row>
    <row r="180" spans="1:65" s="2" customFormat="1" ht="16.5" customHeight="1">
      <c r="A180" s="39"/>
      <c r="B180" s="40"/>
      <c r="C180" s="219" t="s">
        <v>406</v>
      </c>
      <c r="D180" s="219" t="s">
        <v>137</v>
      </c>
      <c r="E180" s="220" t="s">
        <v>1114</v>
      </c>
      <c r="F180" s="221" t="s">
        <v>1115</v>
      </c>
      <c r="G180" s="222" t="s">
        <v>213</v>
      </c>
      <c r="H180" s="223">
        <v>14</v>
      </c>
      <c r="I180" s="224"/>
      <c r="J180" s="225">
        <f>ROUND(I180*H180,2)</f>
        <v>0</v>
      </c>
      <c r="K180" s="221" t="s">
        <v>159</v>
      </c>
      <c r="L180" s="45"/>
      <c r="M180" s="226" t="s">
        <v>19</v>
      </c>
      <c r="N180" s="227" t="s">
        <v>45</v>
      </c>
      <c r="O180" s="8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238</v>
      </c>
      <c r="AT180" s="230" t="s">
        <v>137</v>
      </c>
      <c r="AU180" s="230" t="s">
        <v>142</v>
      </c>
      <c r="AY180" s="18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142</v>
      </c>
      <c r="BK180" s="231">
        <f>ROUND(I180*H180,2)</f>
        <v>0</v>
      </c>
      <c r="BL180" s="18" t="s">
        <v>238</v>
      </c>
      <c r="BM180" s="230" t="s">
        <v>1116</v>
      </c>
    </row>
    <row r="181" spans="1:47" s="2" customFormat="1" ht="12">
      <c r="A181" s="39"/>
      <c r="B181" s="40"/>
      <c r="C181" s="41"/>
      <c r="D181" s="232" t="s">
        <v>144</v>
      </c>
      <c r="E181" s="41"/>
      <c r="F181" s="233" t="s">
        <v>1117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142</v>
      </c>
    </row>
    <row r="182" spans="1:65" s="2" customFormat="1" ht="16.5" customHeight="1">
      <c r="A182" s="39"/>
      <c r="B182" s="40"/>
      <c r="C182" s="219" t="s">
        <v>413</v>
      </c>
      <c r="D182" s="219" t="s">
        <v>137</v>
      </c>
      <c r="E182" s="220" t="s">
        <v>1118</v>
      </c>
      <c r="F182" s="221" t="s">
        <v>1119</v>
      </c>
      <c r="G182" s="222" t="s">
        <v>213</v>
      </c>
      <c r="H182" s="223">
        <v>4</v>
      </c>
      <c r="I182" s="224"/>
      <c r="J182" s="225">
        <f>ROUND(I182*H182,2)</f>
        <v>0</v>
      </c>
      <c r="K182" s="221" t="s">
        <v>19</v>
      </c>
      <c r="L182" s="45"/>
      <c r="M182" s="226" t="s">
        <v>19</v>
      </c>
      <c r="N182" s="227" t="s">
        <v>45</v>
      </c>
      <c r="O182" s="8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238</v>
      </c>
      <c r="AT182" s="230" t="s">
        <v>137</v>
      </c>
      <c r="AU182" s="230" t="s">
        <v>142</v>
      </c>
      <c r="AY182" s="18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142</v>
      </c>
      <c r="BK182" s="231">
        <f>ROUND(I182*H182,2)</f>
        <v>0</v>
      </c>
      <c r="BL182" s="18" t="s">
        <v>238</v>
      </c>
      <c r="BM182" s="230" t="s">
        <v>1120</v>
      </c>
    </row>
    <row r="183" spans="1:47" s="2" customFormat="1" ht="12">
      <c r="A183" s="39"/>
      <c r="B183" s="40"/>
      <c r="C183" s="41"/>
      <c r="D183" s="232" t="s">
        <v>144</v>
      </c>
      <c r="E183" s="41"/>
      <c r="F183" s="233" t="s">
        <v>1119</v>
      </c>
      <c r="G183" s="41"/>
      <c r="H183" s="41"/>
      <c r="I183" s="137"/>
      <c r="J183" s="41"/>
      <c r="K183" s="41"/>
      <c r="L183" s="45"/>
      <c r="M183" s="234"/>
      <c r="N183" s="235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144</v>
      </c>
      <c r="AU183" s="18" t="s">
        <v>142</v>
      </c>
    </row>
    <row r="184" spans="1:65" s="2" customFormat="1" ht="16.5" customHeight="1">
      <c r="A184" s="39"/>
      <c r="B184" s="40"/>
      <c r="C184" s="219" t="s">
        <v>421</v>
      </c>
      <c r="D184" s="219" t="s">
        <v>137</v>
      </c>
      <c r="E184" s="220" t="s">
        <v>1121</v>
      </c>
      <c r="F184" s="221" t="s">
        <v>1122</v>
      </c>
      <c r="G184" s="222" t="s">
        <v>213</v>
      </c>
      <c r="H184" s="223">
        <v>8</v>
      </c>
      <c r="I184" s="224"/>
      <c r="J184" s="225">
        <f>ROUND(I184*H184,2)</f>
        <v>0</v>
      </c>
      <c r="K184" s="221" t="s">
        <v>159</v>
      </c>
      <c r="L184" s="45"/>
      <c r="M184" s="226" t="s">
        <v>19</v>
      </c>
      <c r="N184" s="227" t="s">
        <v>45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0.00053</v>
      </c>
      <c r="T184" s="229">
        <f>S184*H184</f>
        <v>0.00424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238</v>
      </c>
      <c r="AT184" s="230" t="s">
        <v>137</v>
      </c>
      <c r="AU184" s="230" t="s">
        <v>142</v>
      </c>
      <c r="AY184" s="18" t="s">
        <v>134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142</v>
      </c>
      <c r="BK184" s="231">
        <f>ROUND(I184*H184,2)</f>
        <v>0</v>
      </c>
      <c r="BL184" s="18" t="s">
        <v>238</v>
      </c>
      <c r="BM184" s="230" t="s">
        <v>1123</v>
      </c>
    </row>
    <row r="185" spans="1:47" s="2" customFormat="1" ht="12">
      <c r="A185" s="39"/>
      <c r="B185" s="40"/>
      <c r="C185" s="41"/>
      <c r="D185" s="232" t="s">
        <v>144</v>
      </c>
      <c r="E185" s="41"/>
      <c r="F185" s="233" t="s">
        <v>1124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144</v>
      </c>
      <c r="AU185" s="18" t="s">
        <v>142</v>
      </c>
    </row>
    <row r="186" spans="1:65" s="2" customFormat="1" ht="16.5" customHeight="1">
      <c r="A186" s="39"/>
      <c r="B186" s="40"/>
      <c r="C186" s="219" t="s">
        <v>427</v>
      </c>
      <c r="D186" s="219" t="s">
        <v>137</v>
      </c>
      <c r="E186" s="220" t="s">
        <v>1125</v>
      </c>
      <c r="F186" s="221" t="s">
        <v>1126</v>
      </c>
      <c r="G186" s="222" t="s">
        <v>213</v>
      </c>
      <c r="H186" s="223">
        <v>3</v>
      </c>
      <c r="I186" s="224"/>
      <c r="J186" s="225">
        <f>ROUND(I186*H186,2)</f>
        <v>0</v>
      </c>
      <c r="K186" s="221" t="s">
        <v>159</v>
      </c>
      <c r="L186" s="45"/>
      <c r="M186" s="226" t="s">
        <v>19</v>
      </c>
      <c r="N186" s="227" t="s">
        <v>45</v>
      </c>
      <c r="O186" s="85"/>
      <c r="P186" s="228">
        <f>O186*H186</f>
        <v>0</v>
      </c>
      <c r="Q186" s="228">
        <v>0.00077</v>
      </c>
      <c r="R186" s="228">
        <f>Q186*H186</f>
        <v>0.00231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238</v>
      </c>
      <c r="AT186" s="230" t="s">
        <v>137</v>
      </c>
      <c r="AU186" s="230" t="s">
        <v>142</v>
      </c>
      <c r="AY186" s="18" t="s">
        <v>134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142</v>
      </c>
      <c r="BK186" s="231">
        <f>ROUND(I186*H186,2)</f>
        <v>0</v>
      </c>
      <c r="BL186" s="18" t="s">
        <v>238</v>
      </c>
      <c r="BM186" s="230" t="s">
        <v>1127</v>
      </c>
    </row>
    <row r="187" spans="1:47" s="2" customFormat="1" ht="12">
      <c r="A187" s="39"/>
      <c r="B187" s="40"/>
      <c r="C187" s="41"/>
      <c r="D187" s="232" t="s">
        <v>144</v>
      </c>
      <c r="E187" s="41"/>
      <c r="F187" s="233" t="s">
        <v>1128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144</v>
      </c>
      <c r="AU187" s="18" t="s">
        <v>142</v>
      </c>
    </row>
    <row r="188" spans="1:65" s="2" customFormat="1" ht="16.5" customHeight="1">
      <c r="A188" s="39"/>
      <c r="B188" s="40"/>
      <c r="C188" s="219" t="s">
        <v>433</v>
      </c>
      <c r="D188" s="219" t="s">
        <v>137</v>
      </c>
      <c r="E188" s="220" t="s">
        <v>1129</v>
      </c>
      <c r="F188" s="221" t="s">
        <v>1130</v>
      </c>
      <c r="G188" s="222" t="s">
        <v>1034</v>
      </c>
      <c r="H188" s="223">
        <v>38</v>
      </c>
      <c r="I188" s="224"/>
      <c r="J188" s="225">
        <f>ROUND(I188*H188,2)</f>
        <v>0</v>
      </c>
      <c r="K188" s="221" t="s">
        <v>19</v>
      </c>
      <c r="L188" s="45"/>
      <c r="M188" s="226" t="s">
        <v>19</v>
      </c>
      <c r="N188" s="227" t="s">
        <v>45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238</v>
      </c>
      <c r="AT188" s="230" t="s">
        <v>137</v>
      </c>
      <c r="AU188" s="230" t="s">
        <v>142</v>
      </c>
      <c r="AY188" s="18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142</v>
      </c>
      <c r="BK188" s="231">
        <f>ROUND(I188*H188,2)</f>
        <v>0</v>
      </c>
      <c r="BL188" s="18" t="s">
        <v>238</v>
      </c>
      <c r="BM188" s="230" t="s">
        <v>1131</v>
      </c>
    </row>
    <row r="189" spans="1:47" s="2" customFormat="1" ht="12">
      <c r="A189" s="39"/>
      <c r="B189" s="40"/>
      <c r="C189" s="41"/>
      <c r="D189" s="232" t="s">
        <v>144</v>
      </c>
      <c r="E189" s="41"/>
      <c r="F189" s="233" t="s">
        <v>1130</v>
      </c>
      <c r="G189" s="41"/>
      <c r="H189" s="41"/>
      <c r="I189" s="137"/>
      <c r="J189" s="41"/>
      <c r="K189" s="41"/>
      <c r="L189" s="45"/>
      <c r="M189" s="234"/>
      <c r="N189" s="23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142</v>
      </c>
    </row>
    <row r="190" spans="1:65" s="2" customFormat="1" ht="16.5" customHeight="1">
      <c r="A190" s="39"/>
      <c r="B190" s="40"/>
      <c r="C190" s="219" t="s">
        <v>438</v>
      </c>
      <c r="D190" s="219" t="s">
        <v>137</v>
      </c>
      <c r="E190" s="220" t="s">
        <v>1132</v>
      </c>
      <c r="F190" s="221" t="s">
        <v>1133</v>
      </c>
      <c r="G190" s="222" t="s">
        <v>202</v>
      </c>
      <c r="H190" s="223">
        <v>47</v>
      </c>
      <c r="I190" s="224"/>
      <c r="J190" s="225">
        <f>ROUND(I190*H190,2)</f>
        <v>0</v>
      </c>
      <c r="K190" s="221" t="s">
        <v>159</v>
      </c>
      <c r="L190" s="45"/>
      <c r="M190" s="226" t="s">
        <v>19</v>
      </c>
      <c r="N190" s="227" t="s">
        <v>45</v>
      </c>
      <c r="O190" s="85"/>
      <c r="P190" s="228">
        <f>O190*H190</f>
        <v>0</v>
      </c>
      <c r="Q190" s="228">
        <v>0.00019</v>
      </c>
      <c r="R190" s="228">
        <f>Q190*H190</f>
        <v>0.00893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238</v>
      </c>
      <c r="AT190" s="230" t="s">
        <v>137</v>
      </c>
      <c r="AU190" s="230" t="s">
        <v>142</v>
      </c>
      <c r="AY190" s="18" t="s">
        <v>134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142</v>
      </c>
      <c r="BK190" s="231">
        <f>ROUND(I190*H190,2)</f>
        <v>0</v>
      </c>
      <c r="BL190" s="18" t="s">
        <v>238</v>
      </c>
      <c r="BM190" s="230" t="s">
        <v>1134</v>
      </c>
    </row>
    <row r="191" spans="1:47" s="2" customFormat="1" ht="12">
      <c r="A191" s="39"/>
      <c r="B191" s="40"/>
      <c r="C191" s="41"/>
      <c r="D191" s="232" t="s">
        <v>144</v>
      </c>
      <c r="E191" s="41"/>
      <c r="F191" s="233" t="s">
        <v>1135</v>
      </c>
      <c r="G191" s="41"/>
      <c r="H191" s="41"/>
      <c r="I191" s="137"/>
      <c r="J191" s="41"/>
      <c r="K191" s="41"/>
      <c r="L191" s="45"/>
      <c r="M191" s="234"/>
      <c r="N191" s="235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144</v>
      </c>
      <c r="AU191" s="18" t="s">
        <v>142</v>
      </c>
    </row>
    <row r="192" spans="1:65" s="2" customFormat="1" ht="16.5" customHeight="1">
      <c r="A192" s="39"/>
      <c r="B192" s="40"/>
      <c r="C192" s="219" t="s">
        <v>442</v>
      </c>
      <c r="D192" s="219" t="s">
        <v>137</v>
      </c>
      <c r="E192" s="220" t="s">
        <v>1136</v>
      </c>
      <c r="F192" s="221" t="s">
        <v>1137</v>
      </c>
      <c r="G192" s="222" t="s">
        <v>202</v>
      </c>
      <c r="H192" s="223">
        <v>47</v>
      </c>
      <c r="I192" s="224"/>
      <c r="J192" s="225">
        <f>ROUND(I192*H192,2)</f>
        <v>0</v>
      </c>
      <c r="K192" s="221" t="s">
        <v>159</v>
      </c>
      <c r="L192" s="45"/>
      <c r="M192" s="226" t="s">
        <v>19</v>
      </c>
      <c r="N192" s="227" t="s">
        <v>45</v>
      </c>
      <c r="O192" s="85"/>
      <c r="P192" s="228">
        <f>O192*H192</f>
        <v>0</v>
      </c>
      <c r="Q192" s="228">
        <v>1E-05</v>
      </c>
      <c r="R192" s="228">
        <f>Q192*H192</f>
        <v>0.00047000000000000004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238</v>
      </c>
      <c r="AT192" s="230" t="s">
        <v>137</v>
      </c>
      <c r="AU192" s="230" t="s">
        <v>142</v>
      </c>
      <c r="AY192" s="18" t="s">
        <v>134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142</v>
      </c>
      <c r="BK192" s="231">
        <f>ROUND(I192*H192,2)</f>
        <v>0</v>
      </c>
      <c r="BL192" s="18" t="s">
        <v>238</v>
      </c>
      <c r="BM192" s="230" t="s">
        <v>1138</v>
      </c>
    </row>
    <row r="193" spans="1:47" s="2" customFormat="1" ht="12">
      <c r="A193" s="39"/>
      <c r="B193" s="40"/>
      <c r="C193" s="41"/>
      <c r="D193" s="232" t="s">
        <v>144</v>
      </c>
      <c r="E193" s="41"/>
      <c r="F193" s="233" t="s">
        <v>1139</v>
      </c>
      <c r="G193" s="41"/>
      <c r="H193" s="41"/>
      <c r="I193" s="137"/>
      <c r="J193" s="41"/>
      <c r="K193" s="41"/>
      <c r="L193" s="45"/>
      <c r="M193" s="234"/>
      <c r="N193" s="23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144</v>
      </c>
      <c r="AU193" s="18" t="s">
        <v>142</v>
      </c>
    </row>
    <row r="194" spans="1:65" s="2" customFormat="1" ht="16.5" customHeight="1">
      <c r="A194" s="39"/>
      <c r="B194" s="40"/>
      <c r="C194" s="219" t="s">
        <v>446</v>
      </c>
      <c r="D194" s="219" t="s">
        <v>137</v>
      </c>
      <c r="E194" s="220" t="s">
        <v>1140</v>
      </c>
      <c r="F194" s="221" t="s">
        <v>1141</v>
      </c>
      <c r="G194" s="222" t="s">
        <v>367</v>
      </c>
      <c r="H194" s="278"/>
      <c r="I194" s="224"/>
      <c r="J194" s="225">
        <f>ROUND(I194*H194,2)</f>
        <v>0</v>
      </c>
      <c r="K194" s="221" t="s">
        <v>159</v>
      </c>
      <c r="L194" s="45"/>
      <c r="M194" s="226" t="s">
        <v>19</v>
      </c>
      <c r="N194" s="227" t="s">
        <v>45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238</v>
      </c>
      <c r="AT194" s="230" t="s">
        <v>137</v>
      </c>
      <c r="AU194" s="230" t="s">
        <v>142</v>
      </c>
      <c r="AY194" s="18" t="s">
        <v>134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142</v>
      </c>
      <c r="BK194" s="231">
        <f>ROUND(I194*H194,2)</f>
        <v>0</v>
      </c>
      <c r="BL194" s="18" t="s">
        <v>238</v>
      </c>
      <c r="BM194" s="230" t="s">
        <v>1142</v>
      </c>
    </row>
    <row r="195" spans="1:47" s="2" customFormat="1" ht="12">
      <c r="A195" s="39"/>
      <c r="B195" s="40"/>
      <c r="C195" s="41"/>
      <c r="D195" s="232" t="s">
        <v>144</v>
      </c>
      <c r="E195" s="41"/>
      <c r="F195" s="233" t="s">
        <v>1143</v>
      </c>
      <c r="G195" s="41"/>
      <c r="H195" s="41"/>
      <c r="I195" s="137"/>
      <c r="J195" s="41"/>
      <c r="K195" s="41"/>
      <c r="L195" s="45"/>
      <c r="M195" s="234"/>
      <c r="N195" s="23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142</v>
      </c>
    </row>
    <row r="196" spans="1:63" s="12" customFormat="1" ht="22.8" customHeight="1">
      <c r="A196" s="12"/>
      <c r="B196" s="203"/>
      <c r="C196" s="204"/>
      <c r="D196" s="205" t="s">
        <v>72</v>
      </c>
      <c r="E196" s="217" t="s">
        <v>1144</v>
      </c>
      <c r="F196" s="217" t="s">
        <v>1145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SUM(P197:P265)</f>
        <v>0</v>
      </c>
      <c r="Q196" s="211"/>
      <c r="R196" s="212">
        <f>SUM(R197:R265)</f>
        <v>0.23904000000000006</v>
      </c>
      <c r="S196" s="211"/>
      <c r="T196" s="213">
        <f>SUM(T197:T265)</f>
        <v>0.9565300000000001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142</v>
      </c>
      <c r="AT196" s="215" t="s">
        <v>72</v>
      </c>
      <c r="AU196" s="215" t="s">
        <v>81</v>
      </c>
      <c r="AY196" s="214" t="s">
        <v>134</v>
      </c>
      <c r="BK196" s="216">
        <f>SUM(BK197:BK265)</f>
        <v>0</v>
      </c>
    </row>
    <row r="197" spans="1:65" s="2" customFormat="1" ht="16.5" customHeight="1">
      <c r="A197" s="39"/>
      <c r="B197" s="40"/>
      <c r="C197" s="219" t="s">
        <v>450</v>
      </c>
      <c r="D197" s="219" t="s">
        <v>137</v>
      </c>
      <c r="E197" s="220" t="s">
        <v>1146</v>
      </c>
      <c r="F197" s="221" t="s">
        <v>1147</v>
      </c>
      <c r="G197" s="222" t="s">
        <v>1034</v>
      </c>
      <c r="H197" s="223">
        <v>2</v>
      </c>
      <c r="I197" s="224"/>
      <c r="J197" s="225">
        <f>ROUND(I197*H197,2)</f>
        <v>0</v>
      </c>
      <c r="K197" s="221" t="s">
        <v>159</v>
      </c>
      <c r="L197" s="45"/>
      <c r="M197" s="226" t="s">
        <v>19</v>
      </c>
      <c r="N197" s="227" t="s">
        <v>45</v>
      </c>
      <c r="O197" s="85"/>
      <c r="P197" s="228">
        <f>O197*H197</f>
        <v>0</v>
      </c>
      <c r="Q197" s="228">
        <v>0</v>
      </c>
      <c r="R197" s="228">
        <f>Q197*H197</f>
        <v>0</v>
      </c>
      <c r="S197" s="228">
        <v>0.0342</v>
      </c>
      <c r="T197" s="229">
        <f>S197*H197</f>
        <v>0.0684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238</v>
      </c>
      <c r="AT197" s="230" t="s">
        <v>137</v>
      </c>
      <c r="AU197" s="230" t="s">
        <v>142</v>
      </c>
      <c r="AY197" s="18" t="s">
        <v>134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142</v>
      </c>
      <c r="BK197" s="231">
        <f>ROUND(I197*H197,2)</f>
        <v>0</v>
      </c>
      <c r="BL197" s="18" t="s">
        <v>238</v>
      </c>
      <c r="BM197" s="230" t="s">
        <v>1148</v>
      </c>
    </row>
    <row r="198" spans="1:47" s="2" customFormat="1" ht="12">
      <c r="A198" s="39"/>
      <c r="B198" s="40"/>
      <c r="C198" s="41"/>
      <c r="D198" s="232" t="s">
        <v>144</v>
      </c>
      <c r="E198" s="41"/>
      <c r="F198" s="233" t="s">
        <v>1147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144</v>
      </c>
      <c r="AU198" s="18" t="s">
        <v>142</v>
      </c>
    </row>
    <row r="199" spans="1:65" s="2" customFormat="1" ht="16.5" customHeight="1">
      <c r="A199" s="39"/>
      <c r="B199" s="40"/>
      <c r="C199" s="219" t="s">
        <v>455</v>
      </c>
      <c r="D199" s="219" t="s">
        <v>137</v>
      </c>
      <c r="E199" s="220" t="s">
        <v>1149</v>
      </c>
      <c r="F199" s="221" t="s">
        <v>1150</v>
      </c>
      <c r="G199" s="222" t="s">
        <v>1034</v>
      </c>
      <c r="H199" s="223">
        <v>4</v>
      </c>
      <c r="I199" s="224"/>
      <c r="J199" s="225">
        <f>ROUND(I199*H199,2)</f>
        <v>0</v>
      </c>
      <c r="K199" s="221" t="s">
        <v>19</v>
      </c>
      <c r="L199" s="45"/>
      <c r="M199" s="226" t="s">
        <v>19</v>
      </c>
      <c r="N199" s="227" t="s">
        <v>45</v>
      </c>
      <c r="O199" s="85"/>
      <c r="P199" s="228">
        <f>O199*H199</f>
        <v>0</v>
      </c>
      <c r="Q199" s="228">
        <v>0</v>
      </c>
      <c r="R199" s="228">
        <f>Q199*H199</f>
        <v>0</v>
      </c>
      <c r="S199" s="228">
        <v>0.0342</v>
      </c>
      <c r="T199" s="229">
        <f>S199*H199</f>
        <v>0.1368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238</v>
      </c>
      <c r="AT199" s="230" t="s">
        <v>137</v>
      </c>
      <c r="AU199" s="230" t="s">
        <v>142</v>
      </c>
      <c r="AY199" s="18" t="s">
        <v>134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142</v>
      </c>
      <c r="BK199" s="231">
        <f>ROUND(I199*H199,2)</f>
        <v>0</v>
      </c>
      <c r="BL199" s="18" t="s">
        <v>238</v>
      </c>
      <c r="BM199" s="230" t="s">
        <v>1151</v>
      </c>
    </row>
    <row r="200" spans="1:65" s="2" customFormat="1" ht="16.5" customHeight="1">
      <c r="A200" s="39"/>
      <c r="B200" s="40"/>
      <c r="C200" s="219" t="s">
        <v>460</v>
      </c>
      <c r="D200" s="219" t="s">
        <v>137</v>
      </c>
      <c r="E200" s="220" t="s">
        <v>1152</v>
      </c>
      <c r="F200" s="221" t="s">
        <v>1153</v>
      </c>
      <c r="G200" s="222" t="s">
        <v>1034</v>
      </c>
      <c r="H200" s="223">
        <v>6</v>
      </c>
      <c r="I200" s="224"/>
      <c r="J200" s="225">
        <f>ROUND(I200*H200,2)</f>
        <v>0</v>
      </c>
      <c r="K200" s="221" t="s">
        <v>159</v>
      </c>
      <c r="L200" s="45"/>
      <c r="M200" s="226" t="s">
        <v>19</v>
      </c>
      <c r="N200" s="227" t="s">
        <v>45</v>
      </c>
      <c r="O200" s="85"/>
      <c r="P200" s="228">
        <f>O200*H200</f>
        <v>0</v>
      </c>
      <c r="Q200" s="228">
        <v>0.01692</v>
      </c>
      <c r="R200" s="228">
        <f>Q200*H200</f>
        <v>0.10152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238</v>
      </c>
      <c r="AT200" s="230" t="s">
        <v>137</v>
      </c>
      <c r="AU200" s="230" t="s">
        <v>142</v>
      </c>
      <c r="AY200" s="18" t="s">
        <v>134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142</v>
      </c>
      <c r="BK200" s="231">
        <f>ROUND(I200*H200,2)</f>
        <v>0</v>
      </c>
      <c r="BL200" s="18" t="s">
        <v>238</v>
      </c>
      <c r="BM200" s="230" t="s">
        <v>1154</v>
      </c>
    </row>
    <row r="201" spans="1:47" s="2" customFormat="1" ht="12">
      <c r="A201" s="39"/>
      <c r="B201" s="40"/>
      <c r="C201" s="41"/>
      <c r="D201" s="232" t="s">
        <v>144</v>
      </c>
      <c r="E201" s="41"/>
      <c r="F201" s="233" t="s">
        <v>1155</v>
      </c>
      <c r="G201" s="41"/>
      <c r="H201" s="41"/>
      <c r="I201" s="137"/>
      <c r="J201" s="41"/>
      <c r="K201" s="41"/>
      <c r="L201" s="45"/>
      <c r="M201" s="234"/>
      <c r="N201" s="235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144</v>
      </c>
      <c r="AU201" s="18" t="s">
        <v>142</v>
      </c>
    </row>
    <row r="202" spans="1:65" s="2" customFormat="1" ht="16.5" customHeight="1">
      <c r="A202" s="39"/>
      <c r="B202" s="40"/>
      <c r="C202" s="219" t="s">
        <v>465</v>
      </c>
      <c r="D202" s="219" t="s">
        <v>137</v>
      </c>
      <c r="E202" s="220" t="s">
        <v>1156</v>
      </c>
      <c r="F202" s="221" t="s">
        <v>1157</v>
      </c>
      <c r="G202" s="222" t="s">
        <v>1034</v>
      </c>
      <c r="H202" s="223">
        <v>6</v>
      </c>
      <c r="I202" s="224"/>
      <c r="J202" s="225">
        <f>ROUND(I202*H202,2)</f>
        <v>0</v>
      </c>
      <c r="K202" s="221" t="s">
        <v>159</v>
      </c>
      <c r="L202" s="45"/>
      <c r="M202" s="226" t="s">
        <v>19</v>
      </c>
      <c r="N202" s="227" t="s">
        <v>45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0.01946</v>
      </c>
      <c r="T202" s="229">
        <f>S202*H202</f>
        <v>0.11676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238</v>
      </c>
      <c r="AT202" s="230" t="s">
        <v>137</v>
      </c>
      <c r="AU202" s="230" t="s">
        <v>142</v>
      </c>
      <c r="AY202" s="18" t="s">
        <v>134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142</v>
      </c>
      <c r="BK202" s="231">
        <f>ROUND(I202*H202,2)</f>
        <v>0</v>
      </c>
      <c r="BL202" s="18" t="s">
        <v>238</v>
      </c>
      <c r="BM202" s="230" t="s">
        <v>1158</v>
      </c>
    </row>
    <row r="203" spans="1:47" s="2" customFormat="1" ht="12">
      <c r="A203" s="39"/>
      <c r="B203" s="40"/>
      <c r="C203" s="41"/>
      <c r="D203" s="232" t="s">
        <v>144</v>
      </c>
      <c r="E203" s="41"/>
      <c r="F203" s="233" t="s">
        <v>1159</v>
      </c>
      <c r="G203" s="41"/>
      <c r="H203" s="41"/>
      <c r="I203" s="137"/>
      <c r="J203" s="41"/>
      <c r="K203" s="41"/>
      <c r="L203" s="45"/>
      <c r="M203" s="234"/>
      <c r="N203" s="23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144</v>
      </c>
      <c r="AU203" s="18" t="s">
        <v>142</v>
      </c>
    </row>
    <row r="204" spans="1:65" s="2" customFormat="1" ht="16.5" customHeight="1">
      <c r="A204" s="39"/>
      <c r="B204" s="40"/>
      <c r="C204" s="219" t="s">
        <v>470</v>
      </c>
      <c r="D204" s="219" t="s">
        <v>137</v>
      </c>
      <c r="E204" s="220" t="s">
        <v>1160</v>
      </c>
      <c r="F204" s="221" t="s">
        <v>1161</v>
      </c>
      <c r="G204" s="222" t="s">
        <v>1034</v>
      </c>
      <c r="H204" s="223">
        <v>6</v>
      </c>
      <c r="I204" s="224"/>
      <c r="J204" s="225">
        <f>ROUND(I204*H204,2)</f>
        <v>0</v>
      </c>
      <c r="K204" s="221" t="s">
        <v>159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0.01497</v>
      </c>
      <c r="R204" s="228">
        <f>Q204*H204</f>
        <v>0.08982000000000001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238</v>
      </c>
      <c r="AT204" s="230" t="s">
        <v>137</v>
      </c>
      <c r="AU204" s="230" t="s">
        <v>142</v>
      </c>
      <c r="AY204" s="18" t="s">
        <v>134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142</v>
      </c>
      <c r="BK204" s="231">
        <f>ROUND(I204*H204,2)</f>
        <v>0</v>
      </c>
      <c r="BL204" s="18" t="s">
        <v>238</v>
      </c>
      <c r="BM204" s="230" t="s">
        <v>1162</v>
      </c>
    </row>
    <row r="205" spans="1:47" s="2" customFormat="1" ht="12">
      <c r="A205" s="39"/>
      <c r="B205" s="40"/>
      <c r="C205" s="41"/>
      <c r="D205" s="232" t="s">
        <v>144</v>
      </c>
      <c r="E205" s="41"/>
      <c r="F205" s="233" t="s">
        <v>1163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144</v>
      </c>
      <c r="AU205" s="18" t="s">
        <v>142</v>
      </c>
    </row>
    <row r="206" spans="1:65" s="2" customFormat="1" ht="16.5" customHeight="1">
      <c r="A206" s="39"/>
      <c r="B206" s="40"/>
      <c r="C206" s="219" t="s">
        <v>475</v>
      </c>
      <c r="D206" s="219" t="s">
        <v>137</v>
      </c>
      <c r="E206" s="220" t="s">
        <v>1164</v>
      </c>
      <c r="F206" s="221" t="s">
        <v>1165</v>
      </c>
      <c r="G206" s="222" t="s">
        <v>1034</v>
      </c>
      <c r="H206" s="223">
        <v>1</v>
      </c>
      <c r="I206" s="224"/>
      <c r="J206" s="225">
        <f>ROUND(I206*H206,2)</f>
        <v>0</v>
      </c>
      <c r="K206" s="221" t="s">
        <v>19</v>
      </c>
      <c r="L206" s="45"/>
      <c r="M206" s="226" t="s">
        <v>19</v>
      </c>
      <c r="N206" s="227" t="s">
        <v>45</v>
      </c>
      <c r="O206" s="85"/>
      <c r="P206" s="228">
        <f>O206*H206</f>
        <v>0</v>
      </c>
      <c r="Q206" s="228">
        <v>0.01497</v>
      </c>
      <c r="R206" s="228">
        <f>Q206*H206</f>
        <v>0.01497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238</v>
      </c>
      <c r="AT206" s="230" t="s">
        <v>137</v>
      </c>
      <c r="AU206" s="230" t="s">
        <v>142</v>
      </c>
      <c r="AY206" s="18" t="s">
        <v>134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142</v>
      </c>
      <c r="BK206" s="231">
        <f>ROUND(I206*H206,2)</f>
        <v>0</v>
      </c>
      <c r="BL206" s="18" t="s">
        <v>238</v>
      </c>
      <c r="BM206" s="230" t="s">
        <v>1166</v>
      </c>
    </row>
    <row r="207" spans="1:65" s="2" customFormat="1" ht="16.5" customHeight="1">
      <c r="A207" s="39"/>
      <c r="B207" s="40"/>
      <c r="C207" s="219" t="s">
        <v>482</v>
      </c>
      <c r="D207" s="219" t="s">
        <v>137</v>
      </c>
      <c r="E207" s="220" t="s">
        <v>1167</v>
      </c>
      <c r="F207" s="221" t="s">
        <v>1168</v>
      </c>
      <c r="G207" s="222" t="s">
        <v>1034</v>
      </c>
      <c r="H207" s="223">
        <v>2</v>
      </c>
      <c r="I207" s="224"/>
      <c r="J207" s="225">
        <f>ROUND(I207*H207,2)</f>
        <v>0</v>
      </c>
      <c r="K207" s="221" t="s">
        <v>159</v>
      </c>
      <c r="L207" s="45"/>
      <c r="M207" s="226" t="s">
        <v>19</v>
      </c>
      <c r="N207" s="227" t="s">
        <v>45</v>
      </c>
      <c r="O207" s="85"/>
      <c r="P207" s="228">
        <f>O207*H207</f>
        <v>0</v>
      </c>
      <c r="Q207" s="228">
        <v>0</v>
      </c>
      <c r="R207" s="228">
        <f>Q207*H207</f>
        <v>0</v>
      </c>
      <c r="S207" s="228">
        <v>0.0329</v>
      </c>
      <c r="T207" s="229">
        <f>S207*H207</f>
        <v>0.0658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238</v>
      </c>
      <c r="AT207" s="230" t="s">
        <v>137</v>
      </c>
      <c r="AU207" s="230" t="s">
        <v>142</v>
      </c>
      <c r="AY207" s="18" t="s">
        <v>134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142</v>
      </c>
      <c r="BK207" s="231">
        <f>ROUND(I207*H207,2)</f>
        <v>0</v>
      </c>
      <c r="BL207" s="18" t="s">
        <v>238</v>
      </c>
      <c r="BM207" s="230" t="s">
        <v>1169</v>
      </c>
    </row>
    <row r="208" spans="1:47" s="2" customFormat="1" ht="12">
      <c r="A208" s="39"/>
      <c r="B208" s="40"/>
      <c r="C208" s="41"/>
      <c r="D208" s="232" t="s">
        <v>144</v>
      </c>
      <c r="E208" s="41"/>
      <c r="F208" s="233" t="s">
        <v>1168</v>
      </c>
      <c r="G208" s="41"/>
      <c r="H208" s="41"/>
      <c r="I208" s="137"/>
      <c r="J208" s="41"/>
      <c r="K208" s="41"/>
      <c r="L208" s="45"/>
      <c r="M208" s="234"/>
      <c r="N208" s="23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142</v>
      </c>
    </row>
    <row r="209" spans="1:65" s="2" customFormat="1" ht="16.5" customHeight="1">
      <c r="A209" s="39"/>
      <c r="B209" s="40"/>
      <c r="C209" s="219" t="s">
        <v>487</v>
      </c>
      <c r="D209" s="219" t="s">
        <v>137</v>
      </c>
      <c r="E209" s="220" t="s">
        <v>1170</v>
      </c>
      <c r="F209" s="221" t="s">
        <v>1171</v>
      </c>
      <c r="G209" s="222" t="s">
        <v>1034</v>
      </c>
      <c r="H209" s="223">
        <v>4</v>
      </c>
      <c r="I209" s="224"/>
      <c r="J209" s="225">
        <f>ROUND(I209*H209,2)</f>
        <v>0</v>
      </c>
      <c r="K209" s="221" t="s">
        <v>19</v>
      </c>
      <c r="L209" s="45"/>
      <c r="M209" s="226" t="s">
        <v>19</v>
      </c>
      <c r="N209" s="227" t="s">
        <v>45</v>
      </c>
      <c r="O209" s="85"/>
      <c r="P209" s="228">
        <f>O209*H209</f>
        <v>0</v>
      </c>
      <c r="Q209" s="228">
        <v>0</v>
      </c>
      <c r="R209" s="228">
        <f>Q209*H209</f>
        <v>0</v>
      </c>
      <c r="S209" s="228">
        <v>0.088</v>
      </c>
      <c r="T209" s="229">
        <f>S209*H209</f>
        <v>0.352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238</v>
      </c>
      <c r="AT209" s="230" t="s">
        <v>137</v>
      </c>
      <c r="AU209" s="230" t="s">
        <v>142</v>
      </c>
      <c r="AY209" s="18" t="s">
        <v>134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142</v>
      </c>
      <c r="BK209" s="231">
        <f>ROUND(I209*H209,2)</f>
        <v>0</v>
      </c>
      <c r="BL209" s="18" t="s">
        <v>238</v>
      </c>
      <c r="BM209" s="230" t="s">
        <v>1172</v>
      </c>
    </row>
    <row r="210" spans="1:65" s="2" customFormat="1" ht="16.5" customHeight="1">
      <c r="A210" s="39"/>
      <c r="B210" s="40"/>
      <c r="C210" s="219" t="s">
        <v>491</v>
      </c>
      <c r="D210" s="219" t="s">
        <v>137</v>
      </c>
      <c r="E210" s="220" t="s">
        <v>1173</v>
      </c>
      <c r="F210" s="221" t="s">
        <v>1174</v>
      </c>
      <c r="G210" s="222" t="s">
        <v>1034</v>
      </c>
      <c r="H210" s="223">
        <v>8</v>
      </c>
      <c r="I210" s="224"/>
      <c r="J210" s="225">
        <f>ROUND(I210*H210,2)</f>
        <v>0</v>
      </c>
      <c r="K210" s="221" t="s">
        <v>159</v>
      </c>
      <c r="L210" s="45"/>
      <c r="M210" s="226" t="s">
        <v>19</v>
      </c>
      <c r="N210" s="227" t="s">
        <v>45</v>
      </c>
      <c r="O210" s="85"/>
      <c r="P210" s="228">
        <f>O210*H210</f>
        <v>0</v>
      </c>
      <c r="Q210" s="228">
        <v>0.00052</v>
      </c>
      <c r="R210" s="228">
        <f>Q210*H210</f>
        <v>0.00416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238</v>
      </c>
      <c r="AT210" s="230" t="s">
        <v>137</v>
      </c>
      <c r="AU210" s="230" t="s">
        <v>142</v>
      </c>
      <c r="AY210" s="18" t="s">
        <v>134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142</v>
      </c>
      <c r="BK210" s="231">
        <f>ROUND(I210*H210,2)</f>
        <v>0</v>
      </c>
      <c r="BL210" s="18" t="s">
        <v>238</v>
      </c>
      <c r="BM210" s="230" t="s">
        <v>1175</v>
      </c>
    </row>
    <row r="211" spans="1:47" s="2" customFormat="1" ht="12">
      <c r="A211" s="39"/>
      <c r="B211" s="40"/>
      <c r="C211" s="41"/>
      <c r="D211" s="232" t="s">
        <v>144</v>
      </c>
      <c r="E211" s="41"/>
      <c r="F211" s="233" t="s">
        <v>1174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144</v>
      </c>
      <c r="AU211" s="18" t="s">
        <v>142</v>
      </c>
    </row>
    <row r="212" spans="1:65" s="2" customFormat="1" ht="16.5" customHeight="1">
      <c r="A212" s="39"/>
      <c r="B212" s="40"/>
      <c r="C212" s="219" t="s">
        <v>496</v>
      </c>
      <c r="D212" s="219" t="s">
        <v>137</v>
      </c>
      <c r="E212" s="220" t="s">
        <v>1176</v>
      </c>
      <c r="F212" s="221" t="s">
        <v>1177</v>
      </c>
      <c r="G212" s="222" t="s">
        <v>1034</v>
      </c>
      <c r="H212" s="223">
        <v>6</v>
      </c>
      <c r="I212" s="224"/>
      <c r="J212" s="225">
        <f>ROUND(I212*H212,2)</f>
        <v>0</v>
      </c>
      <c r="K212" s="221" t="s">
        <v>159</v>
      </c>
      <c r="L212" s="45"/>
      <c r="M212" s="226" t="s">
        <v>19</v>
      </c>
      <c r="N212" s="227" t="s">
        <v>45</v>
      </c>
      <c r="O212" s="85"/>
      <c r="P212" s="228">
        <f>O212*H212</f>
        <v>0</v>
      </c>
      <c r="Q212" s="228">
        <v>0.00052</v>
      </c>
      <c r="R212" s="228">
        <f>Q212*H212</f>
        <v>0.0031199999999999995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238</v>
      </c>
      <c r="AT212" s="230" t="s">
        <v>137</v>
      </c>
      <c r="AU212" s="230" t="s">
        <v>142</v>
      </c>
      <c r="AY212" s="18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142</v>
      </c>
      <c r="BK212" s="231">
        <f>ROUND(I212*H212,2)</f>
        <v>0</v>
      </c>
      <c r="BL212" s="18" t="s">
        <v>238</v>
      </c>
      <c r="BM212" s="230" t="s">
        <v>1178</v>
      </c>
    </row>
    <row r="213" spans="1:47" s="2" customFormat="1" ht="12">
      <c r="A213" s="39"/>
      <c r="B213" s="40"/>
      <c r="C213" s="41"/>
      <c r="D213" s="232" t="s">
        <v>144</v>
      </c>
      <c r="E213" s="41"/>
      <c r="F213" s="233" t="s">
        <v>1179</v>
      </c>
      <c r="G213" s="41"/>
      <c r="H213" s="41"/>
      <c r="I213" s="137"/>
      <c r="J213" s="41"/>
      <c r="K213" s="41"/>
      <c r="L213" s="45"/>
      <c r="M213" s="234"/>
      <c r="N213" s="23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142</v>
      </c>
    </row>
    <row r="214" spans="1:65" s="2" customFormat="1" ht="16.5" customHeight="1">
      <c r="A214" s="39"/>
      <c r="B214" s="40"/>
      <c r="C214" s="219" t="s">
        <v>503</v>
      </c>
      <c r="D214" s="219" t="s">
        <v>137</v>
      </c>
      <c r="E214" s="220" t="s">
        <v>1180</v>
      </c>
      <c r="F214" s="221" t="s">
        <v>1181</v>
      </c>
      <c r="G214" s="222" t="s">
        <v>1034</v>
      </c>
      <c r="H214" s="223">
        <v>16</v>
      </c>
      <c r="I214" s="224"/>
      <c r="J214" s="225">
        <f>ROUND(I214*H214,2)</f>
        <v>0</v>
      </c>
      <c r="K214" s="221" t="s">
        <v>19</v>
      </c>
      <c r="L214" s="45"/>
      <c r="M214" s="226" t="s">
        <v>19</v>
      </c>
      <c r="N214" s="227" t="s">
        <v>45</v>
      </c>
      <c r="O214" s="85"/>
      <c r="P214" s="228">
        <f>O214*H214</f>
        <v>0</v>
      </c>
      <c r="Q214" s="228">
        <v>0.00052</v>
      </c>
      <c r="R214" s="228">
        <f>Q214*H214</f>
        <v>0.00832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238</v>
      </c>
      <c r="AT214" s="230" t="s">
        <v>137</v>
      </c>
      <c r="AU214" s="230" t="s">
        <v>142</v>
      </c>
      <c r="AY214" s="18" t="s">
        <v>134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142</v>
      </c>
      <c r="BK214" s="231">
        <f>ROUND(I214*H214,2)</f>
        <v>0</v>
      </c>
      <c r="BL214" s="18" t="s">
        <v>238</v>
      </c>
      <c r="BM214" s="230" t="s">
        <v>1182</v>
      </c>
    </row>
    <row r="215" spans="1:65" s="2" customFormat="1" ht="16.5" customHeight="1">
      <c r="A215" s="39"/>
      <c r="B215" s="40"/>
      <c r="C215" s="219" t="s">
        <v>508</v>
      </c>
      <c r="D215" s="219" t="s">
        <v>137</v>
      </c>
      <c r="E215" s="220" t="s">
        <v>1183</v>
      </c>
      <c r="F215" s="221" t="s">
        <v>1184</v>
      </c>
      <c r="G215" s="222" t="s">
        <v>1034</v>
      </c>
      <c r="H215" s="223">
        <v>6</v>
      </c>
      <c r="I215" s="224"/>
      <c r="J215" s="225">
        <f>ROUND(I215*H215,2)</f>
        <v>0</v>
      </c>
      <c r="K215" s="221" t="s">
        <v>19</v>
      </c>
      <c r="L215" s="45"/>
      <c r="M215" s="226" t="s">
        <v>19</v>
      </c>
      <c r="N215" s="227" t="s">
        <v>45</v>
      </c>
      <c r="O215" s="85"/>
      <c r="P215" s="228">
        <f>O215*H215</f>
        <v>0</v>
      </c>
      <c r="Q215" s="228">
        <v>0.00052</v>
      </c>
      <c r="R215" s="228">
        <f>Q215*H215</f>
        <v>0.0031199999999999995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238</v>
      </c>
      <c r="AT215" s="230" t="s">
        <v>137</v>
      </c>
      <c r="AU215" s="230" t="s">
        <v>142</v>
      </c>
      <c r="AY215" s="18" t="s">
        <v>134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142</v>
      </c>
      <c r="BK215" s="231">
        <f>ROUND(I215*H215,2)</f>
        <v>0</v>
      </c>
      <c r="BL215" s="18" t="s">
        <v>238</v>
      </c>
      <c r="BM215" s="230" t="s">
        <v>1185</v>
      </c>
    </row>
    <row r="216" spans="1:65" s="2" customFormat="1" ht="16.5" customHeight="1">
      <c r="A216" s="39"/>
      <c r="B216" s="40"/>
      <c r="C216" s="219" t="s">
        <v>515</v>
      </c>
      <c r="D216" s="219" t="s">
        <v>137</v>
      </c>
      <c r="E216" s="220" t="s">
        <v>1186</v>
      </c>
      <c r="F216" s="221" t="s">
        <v>1187</v>
      </c>
      <c r="G216" s="222" t="s">
        <v>1034</v>
      </c>
      <c r="H216" s="223">
        <v>3</v>
      </c>
      <c r="I216" s="224"/>
      <c r="J216" s="225">
        <f>ROUND(I216*H216,2)</f>
        <v>0</v>
      </c>
      <c r="K216" s="221" t="s">
        <v>159</v>
      </c>
      <c r="L216" s="45"/>
      <c r="M216" s="226" t="s">
        <v>19</v>
      </c>
      <c r="N216" s="227" t="s">
        <v>45</v>
      </c>
      <c r="O216" s="85"/>
      <c r="P216" s="228">
        <f>O216*H216</f>
        <v>0</v>
      </c>
      <c r="Q216" s="228">
        <v>0.0011</v>
      </c>
      <c r="R216" s="228">
        <f>Q216*H216</f>
        <v>0.0033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238</v>
      </c>
      <c r="AT216" s="230" t="s">
        <v>137</v>
      </c>
      <c r="AU216" s="230" t="s">
        <v>142</v>
      </c>
      <c r="AY216" s="18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142</v>
      </c>
      <c r="BK216" s="231">
        <f>ROUND(I216*H216,2)</f>
        <v>0</v>
      </c>
      <c r="BL216" s="18" t="s">
        <v>238</v>
      </c>
      <c r="BM216" s="230" t="s">
        <v>1188</v>
      </c>
    </row>
    <row r="217" spans="1:47" s="2" customFormat="1" ht="12">
      <c r="A217" s="39"/>
      <c r="B217" s="40"/>
      <c r="C217" s="41"/>
      <c r="D217" s="232" t="s">
        <v>144</v>
      </c>
      <c r="E217" s="41"/>
      <c r="F217" s="233" t="s">
        <v>1187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144</v>
      </c>
      <c r="AU217" s="18" t="s">
        <v>142</v>
      </c>
    </row>
    <row r="218" spans="1:65" s="2" customFormat="1" ht="16.5" customHeight="1">
      <c r="A218" s="39"/>
      <c r="B218" s="40"/>
      <c r="C218" s="219" t="s">
        <v>521</v>
      </c>
      <c r="D218" s="219" t="s">
        <v>137</v>
      </c>
      <c r="E218" s="220" t="s">
        <v>1189</v>
      </c>
      <c r="F218" s="221" t="s">
        <v>1190</v>
      </c>
      <c r="G218" s="222" t="s">
        <v>1034</v>
      </c>
      <c r="H218" s="223">
        <v>6</v>
      </c>
      <c r="I218" s="224"/>
      <c r="J218" s="225">
        <f>ROUND(I218*H218,2)</f>
        <v>0</v>
      </c>
      <c r="K218" s="221" t="s">
        <v>19</v>
      </c>
      <c r="L218" s="45"/>
      <c r="M218" s="226" t="s">
        <v>19</v>
      </c>
      <c r="N218" s="227" t="s">
        <v>45</v>
      </c>
      <c r="O218" s="85"/>
      <c r="P218" s="228">
        <f>O218*H218</f>
        <v>0</v>
      </c>
      <c r="Q218" s="228">
        <v>0.00052</v>
      </c>
      <c r="R218" s="228">
        <f>Q218*H218</f>
        <v>0.0031199999999999995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238</v>
      </c>
      <c r="AT218" s="230" t="s">
        <v>137</v>
      </c>
      <c r="AU218" s="230" t="s">
        <v>142</v>
      </c>
      <c r="AY218" s="18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142</v>
      </c>
      <c r="BK218" s="231">
        <f>ROUND(I218*H218,2)</f>
        <v>0</v>
      </c>
      <c r="BL218" s="18" t="s">
        <v>238</v>
      </c>
      <c r="BM218" s="230" t="s">
        <v>1191</v>
      </c>
    </row>
    <row r="219" spans="1:65" s="2" customFormat="1" ht="16.5" customHeight="1">
      <c r="A219" s="39"/>
      <c r="B219" s="40"/>
      <c r="C219" s="219" t="s">
        <v>527</v>
      </c>
      <c r="D219" s="219" t="s">
        <v>137</v>
      </c>
      <c r="E219" s="220" t="s">
        <v>1192</v>
      </c>
      <c r="F219" s="221" t="s">
        <v>1193</v>
      </c>
      <c r="G219" s="222" t="s">
        <v>1034</v>
      </c>
      <c r="H219" s="223">
        <v>1</v>
      </c>
      <c r="I219" s="224"/>
      <c r="J219" s="225">
        <f>ROUND(I219*H219,2)</f>
        <v>0</v>
      </c>
      <c r="K219" s="221" t="s">
        <v>159</v>
      </c>
      <c r="L219" s="45"/>
      <c r="M219" s="226" t="s">
        <v>19</v>
      </c>
      <c r="N219" s="227" t="s">
        <v>45</v>
      </c>
      <c r="O219" s="85"/>
      <c r="P219" s="228">
        <f>O219*H219</f>
        <v>0</v>
      </c>
      <c r="Q219" s="228">
        <v>0.00043</v>
      </c>
      <c r="R219" s="228">
        <f>Q219*H219</f>
        <v>0.00043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238</v>
      </c>
      <c r="AT219" s="230" t="s">
        <v>137</v>
      </c>
      <c r="AU219" s="230" t="s">
        <v>142</v>
      </c>
      <c r="AY219" s="18" t="s">
        <v>134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142</v>
      </c>
      <c r="BK219" s="231">
        <f>ROUND(I219*H219,2)</f>
        <v>0</v>
      </c>
      <c r="BL219" s="18" t="s">
        <v>238</v>
      </c>
      <c r="BM219" s="230" t="s">
        <v>1194</v>
      </c>
    </row>
    <row r="220" spans="1:47" s="2" customFormat="1" ht="12">
      <c r="A220" s="39"/>
      <c r="B220" s="40"/>
      <c r="C220" s="41"/>
      <c r="D220" s="232" t="s">
        <v>144</v>
      </c>
      <c r="E220" s="41"/>
      <c r="F220" s="233" t="s">
        <v>1195</v>
      </c>
      <c r="G220" s="41"/>
      <c r="H220" s="41"/>
      <c r="I220" s="137"/>
      <c r="J220" s="41"/>
      <c r="K220" s="41"/>
      <c r="L220" s="45"/>
      <c r="M220" s="234"/>
      <c r="N220" s="235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144</v>
      </c>
      <c r="AU220" s="18" t="s">
        <v>142</v>
      </c>
    </row>
    <row r="221" spans="1:65" s="2" customFormat="1" ht="16.5" customHeight="1">
      <c r="A221" s="39"/>
      <c r="B221" s="40"/>
      <c r="C221" s="268" t="s">
        <v>533</v>
      </c>
      <c r="D221" s="268" t="s">
        <v>217</v>
      </c>
      <c r="E221" s="269" t="s">
        <v>1196</v>
      </c>
      <c r="F221" s="270" t="s">
        <v>1197</v>
      </c>
      <c r="G221" s="271" t="s">
        <v>213</v>
      </c>
      <c r="H221" s="272">
        <v>1</v>
      </c>
      <c r="I221" s="273"/>
      <c r="J221" s="274">
        <f>ROUND(I221*H221,2)</f>
        <v>0</v>
      </c>
      <c r="K221" s="270" t="s">
        <v>19</v>
      </c>
      <c r="L221" s="275"/>
      <c r="M221" s="276" t="s">
        <v>19</v>
      </c>
      <c r="N221" s="277" t="s">
        <v>45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336</v>
      </c>
      <c r="AT221" s="230" t="s">
        <v>217</v>
      </c>
      <c r="AU221" s="230" t="s">
        <v>142</v>
      </c>
      <c r="AY221" s="18" t="s">
        <v>134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142</v>
      </c>
      <c r="BK221" s="231">
        <f>ROUND(I221*H221,2)</f>
        <v>0</v>
      </c>
      <c r="BL221" s="18" t="s">
        <v>238</v>
      </c>
      <c r="BM221" s="230" t="s">
        <v>1198</v>
      </c>
    </row>
    <row r="222" spans="1:47" s="2" customFormat="1" ht="12">
      <c r="A222" s="39"/>
      <c r="B222" s="40"/>
      <c r="C222" s="41"/>
      <c r="D222" s="232" t="s">
        <v>144</v>
      </c>
      <c r="E222" s="41"/>
      <c r="F222" s="233" t="s">
        <v>1197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144</v>
      </c>
      <c r="AU222" s="18" t="s">
        <v>142</v>
      </c>
    </row>
    <row r="223" spans="1:65" s="2" customFormat="1" ht="16.5" customHeight="1">
      <c r="A223" s="39"/>
      <c r="B223" s="40"/>
      <c r="C223" s="219" t="s">
        <v>541</v>
      </c>
      <c r="D223" s="219" t="s">
        <v>137</v>
      </c>
      <c r="E223" s="220" t="s">
        <v>1199</v>
      </c>
      <c r="F223" s="221" t="s">
        <v>1200</v>
      </c>
      <c r="G223" s="222" t="s">
        <v>1034</v>
      </c>
      <c r="H223" s="223">
        <v>1</v>
      </c>
      <c r="I223" s="224"/>
      <c r="J223" s="225">
        <f>ROUND(I223*H223,2)</f>
        <v>0</v>
      </c>
      <c r="K223" s="221" t="s">
        <v>159</v>
      </c>
      <c r="L223" s="45"/>
      <c r="M223" s="226" t="s">
        <v>19</v>
      </c>
      <c r="N223" s="227" t="s">
        <v>45</v>
      </c>
      <c r="O223" s="85"/>
      <c r="P223" s="228">
        <f>O223*H223</f>
        <v>0</v>
      </c>
      <c r="Q223" s="228">
        <v>0</v>
      </c>
      <c r="R223" s="228">
        <f>Q223*H223</f>
        <v>0</v>
      </c>
      <c r="S223" s="228">
        <v>0.0173</v>
      </c>
      <c r="T223" s="229">
        <f>S223*H223</f>
        <v>0.0173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238</v>
      </c>
      <c r="AT223" s="230" t="s">
        <v>137</v>
      </c>
      <c r="AU223" s="230" t="s">
        <v>142</v>
      </c>
      <c r="AY223" s="18" t="s">
        <v>134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142</v>
      </c>
      <c r="BK223" s="231">
        <f>ROUND(I223*H223,2)</f>
        <v>0</v>
      </c>
      <c r="BL223" s="18" t="s">
        <v>238</v>
      </c>
      <c r="BM223" s="230" t="s">
        <v>1201</v>
      </c>
    </row>
    <row r="224" spans="1:47" s="2" customFormat="1" ht="12">
      <c r="A224" s="39"/>
      <c r="B224" s="40"/>
      <c r="C224" s="41"/>
      <c r="D224" s="232" t="s">
        <v>144</v>
      </c>
      <c r="E224" s="41"/>
      <c r="F224" s="233" t="s">
        <v>1202</v>
      </c>
      <c r="G224" s="41"/>
      <c r="H224" s="41"/>
      <c r="I224" s="137"/>
      <c r="J224" s="41"/>
      <c r="K224" s="41"/>
      <c r="L224" s="45"/>
      <c r="M224" s="234"/>
      <c r="N224" s="235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144</v>
      </c>
      <c r="AU224" s="18" t="s">
        <v>142</v>
      </c>
    </row>
    <row r="225" spans="1:65" s="2" customFormat="1" ht="16.5" customHeight="1">
      <c r="A225" s="39"/>
      <c r="B225" s="40"/>
      <c r="C225" s="219" t="s">
        <v>547</v>
      </c>
      <c r="D225" s="219" t="s">
        <v>137</v>
      </c>
      <c r="E225" s="220" t="s">
        <v>1203</v>
      </c>
      <c r="F225" s="221" t="s">
        <v>1204</v>
      </c>
      <c r="G225" s="222" t="s">
        <v>1205</v>
      </c>
      <c r="H225" s="223">
        <v>5</v>
      </c>
      <c r="I225" s="224"/>
      <c r="J225" s="225">
        <f>ROUND(I225*H225,2)</f>
        <v>0</v>
      </c>
      <c r="K225" s="221" t="s">
        <v>19</v>
      </c>
      <c r="L225" s="45"/>
      <c r="M225" s="226" t="s">
        <v>19</v>
      </c>
      <c r="N225" s="227" t="s">
        <v>45</v>
      </c>
      <c r="O225" s="85"/>
      <c r="P225" s="228">
        <f>O225*H225</f>
        <v>0</v>
      </c>
      <c r="Q225" s="228">
        <v>0</v>
      </c>
      <c r="R225" s="228">
        <f>Q225*H225</f>
        <v>0</v>
      </c>
      <c r="S225" s="228">
        <v>0.0173</v>
      </c>
      <c r="T225" s="229">
        <f>S225*H225</f>
        <v>0.0865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238</v>
      </c>
      <c r="AT225" s="230" t="s">
        <v>137</v>
      </c>
      <c r="AU225" s="230" t="s">
        <v>142</v>
      </c>
      <c r="AY225" s="18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142</v>
      </c>
      <c r="BK225" s="231">
        <f>ROUND(I225*H225,2)</f>
        <v>0</v>
      </c>
      <c r="BL225" s="18" t="s">
        <v>238</v>
      </c>
      <c r="BM225" s="230" t="s">
        <v>1206</v>
      </c>
    </row>
    <row r="226" spans="1:47" s="2" customFormat="1" ht="12">
      <c r="A226" s="39"/>
      <c r="B226" s="40"/>
      <c r="C226" s="41"/>
      <c r="D226" s="232" t="s">
        <v>144</v>
      </c>
      <c r="E226" s="41"/>
      <c r="F226" s="233" t="s">
        <v>1202</v>
      </c>
      <c r="G226" s="41"/>
      <c r="H226" s="41"/>
      <c r="I226" s="137"/>
      <c r="J226" s="41"/>
      <c r="K226" s="41"/>
      <c r="L226" s="45"/>
      <c r="M226" s="234"/>
      <c r="N226" s="23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144</v>
      </c>
      <c r="AU226" s="18" t="s">
        <v>142</v>
      </c>
    </row>
    <row r="227" spans="1:65" s="2" customFormat="1" ht="16.5" customHeight="1">
      <c r="A227" s="39"/>
      <c r="B227" s="40"/>
      <c r="C227" s="219" t="s">
        <v>557</v>
      </c>
      <c r="D227" s="219" t="s">
        <v>137</v>
      </c>
      <c r="E227" s="220" t="s">
        <v>1207</v>
      </c>
      <c r="F227" s="221" t="s">
        <v>1208</v>
      </c>
      <c r="G227" s="222" t="s">
        <v>202</v>
      </c>
      <c r="H227" s="223">
        <v>5</v>
      </c>
      <c r="I227" s="224"/>
      <c r="J227" s="225">
        <f>ROUND(I227*H227,2)</f>
        <v>0</v>
      </c>
      <c r="K227" s="221" t="s">
        <v>19</v>
      </c>
      <c r="L227" s="45"/>
      <c r="M227" s="226" t="s">
        <v>19</v>
      </c>
      <c r="N227" s="227" t="s">
        <v>45</v>
      </c>
      <c r="O227" s="85"/>
      <c r="P227" s="228">
        <f>O227*H227</f>
        <v>0</v>
      </c>
      <c r="Q227" s="228">
        <v>0</v>
      </c>
      <c r="R227" s="228">
        <f>Q227*H227</f>
        <v>0</v>
      </c>
      <c r="S227" s="228">
        <v>0.0173</v>
      </c>
      <c r="T227" s="229">
        <f>S227*H227</f>
        <v>0.0865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238</v>
      </c>
      <c r="AT227" s="230" t="s">
        <v>137</v>
      </c>
      <c r="AU227" s="230" t="s">
        <v>142</v>
      </c>
      <c r="AY227" s="18" t="s">
        <v>134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142</v>
      </c>
      <c r="BK227" s="231">
        <f>ROUND(I227*H227,2)</f>
        <v>0</v>
      </c>
      <c r="BL227" s="18" t="s">
        <v>238</v>
      </c>
      <c r="BM227" s="230" t="s">
        <v>1209</v>
      </c>
    </row>
    <row r="228" spans="1:65" s="2" customFormat="1" ht="16.5" customHeight="1">
      <c r="A228" s="39"/>
      <c r="B228" s="40"/>
      <c r="C228" s="219" t="s">
        <v>562</v>
      </c>
      <c r="D228" s="219" t="s">
        <v>137</v>
      </c>
      <c r="E228" s="220" t="s">
        <v>1210</v>
      </c>
      <c r="F228" s="221" t="s">
        <v>1211</v>
      </c>
      <c r="G228" s="222" t="s">
        <v>1034</v>
      </c>
      <c r="H228" s="223">
        <v>18</v>
      </c>
      <c r="I228" s="224"/>
      <c r="J228" s="225">
        <f>ROUND(I228*H228,2)</f>
        <v>0</v>
      </c>
      <c r="K228" s="221" t="s">
        <v>159</v>
      </c>
      <c r="L228" s="45"/>
      <c r="M228" s="226" t="s">
        <v>19</v>
      </c>
      <c r="N228" s="227" t="s">
        <v>45</v>
      </c>
      <c r="O228" s="85"/>
      <c r="P228" s="228">
        <f>O228*H228</f>
        <v>0</v>
      </c>
      <c r="Q228" s="228">
        <v>0.0003</v>
      </c>
      <c r="R228" s="228">
        <f>Q228*H228</f>
        <v>0.005399999999999999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238</v>
      </c>
      <c r="AT228" s="230" t="s">
        <v>137</v>
      </c>
      <c r="AU228" s="230" t="s">
        <v>142</v>
      </c>
      <c r="AY228" s="18" t="s">
        <v>134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142</v>
      </c>
      <c r="BK228" s="231">
        <f>ROUND(I228*H228,2)</f>
        <v>0</v>
      </c>
      <c r="BL228" s="18" t="s">
        <v>238</v>
      </c>
      <c r="BM228" s="230" t="s">
        <v>1212</v>
      </c>
    </row>
    <row r="229" spans="1:47" s="2" customFormat="1" ht="12">
      <c r="A229" s="39"/>
      <c r="B229" s="40"/>
      <c r="C229" s="41"/>
      <c r="D229" s="232" t="s">
        <v>144</v>
      </c>
      <c r="E229" s="41"/>
      <c r="F229" s="233" t="s">
        <v>1211</v>
      </c>
      <c r="G229" s="41"/>
      <c r="H229" s="41"/>
      <c r="I229" s="137"/>
      <c r="J229" s="41"/>
      <c r="K229" s="41"/>
      <c r="L229" s="45"/>
      <c r="M229" s="234"/>
      <c r="N229" s="235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144</v>
      </c>
      <c r="AU229" s="18" t="s">
        <v>142</v>
      </c>
    </row>
    <row r="230" spans="1:65" s="2" customFormat="1" ht="16.5" customHeight="1">
      <c r="A230" s="39"/>
      <c r="B230" s="40"/>
      <c r="C230" s="219" t="s">
        <v>567</v>
      </c>
      <c r="D230" s="219" t="s">
        <v>137</v>
      </c>
      <c r="E230" s="220" t="s">
        <v>1213</v>
      </c>
      <c r="F230" s="221" t="s">
        <v>1214</v>
      </c>
      <c r="G230" s="222" t="s">
        <v>1034</v>
      </c>
      <c r="H230" s="223">
        <v>6</v>
      </c>
      <c r="I230" s="224"/>
      <c r="J230" s="225">
        <f>ROUND(I230*H230,2)</f>
        <v>0</v>
      </c>
      <c r="K230" s="221" t="s">
        <v>159</v>
      </c>
      <c r="L230" s="45"/>
      <c r="M230" s="226" t="s">
        <v>19</v>
      </c>
      <c r="N230" s="227" t="s">
        <v>45</v>
      </c>
      <c r="O230" s="85"/>
      <c r="P230" s="228">
        <f>O230*H230</f>
        <v>0</v>
      </c>
      <c r="Q230" s="228">
        <v>0</v>
      </c>
      <c r="R230" s="228">
        <f>Q230*H230</f>
        <v>0</v>
      </c>
      <c r="S230" s="228">
        <v>0.00156</v>
      </c>
      <c r="T230" s="229">
        <f>S230*H230</f>
        <v>0.00936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238</v>
      </c>
      <c r="AT230" s="230" t="s">
        <v>137</v>
      </c>
      <c r="AU230" s="230" t="s">
        <v>142</v>
      </c>
      <c r="AY230" s="18" t="s">
        <v>134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142</v>
      </c>
      <c r="BK230" s="231">
        <f>ROUND(I230*H230,2)</f>
        <v>0</v>
      </c>
      <c r="BL230" s="18" t="s">
        <v>238</v>
      </c>
      <c r="BM230" s="230" t="s">
        <v>1215</v>
      </c>
    </row>
    <row r="231" spans="1:47" s="2" customFormat="1" ht="12">
      <c r="A231" s="39"/>
      <c r="B231" s="40"/>
      <c r="C231" s="41"/>
      <c r="D231" s="232" t="s">
        <v>144</v>
      </c>
      <c r="E231" s="41"/>
      <c r="F231" s="233" t="s">
        <v>1216</v>
      </c>
      <c r="G231" s="41"/>
      <c r="H231" s="41"/>
      <c r="I231" s="137"/>
      <c r="J231" s="41"/>
      <c r="K231" s="41"/>
      <c r="L231" s="45"/>
      <c r="M231" s="234"/>
      <c r="N231" s="23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142</v>
      </c>
    </row>
    <row r="232" spans="1:65" s="2" customFormat="1" ht="16.5" customHeight="1">
      <c r="A232" s="39"/>
      <c r="B232" s="40"/>
      <c r="C232" s="219" t="s">
        <v>573</v>
      </c>
      <c r="D232" s="219" t="s">
        <v>137</v>
      </c>
      <c r="E232" s="220" t="s">
        <v>1217</v>
      </c>
      <c r="F232" s="221" t="s">
        <v>1218</v>
      </c>
      <c r="G232" s="222" t="s">
        <v>1034</v>
      </c>
      <c r="H232" s="223">
        <v>2</v>
      </c>
      <c r="I232" s="224"/>
      <c r="J232" s="225">
        <f>ROUND(I232*H232,2)</f>
        <v>0</v>
      </c>
      <c r="K232" s="221" t="s">
        <v>19</v>
      </c>
      <c r="L232" s="45"/>
      <c r="M232" s="226" t="s">
        <v>19</v>
      </c>
      <c r="N232" s="227" t="s">
        <v>45</v>
      </c>
      <c r="O232" s="85"/>
      <c r="P232" s="228">
        <f>O232*H232</f>
        <v>0</v>
      </c>
      <c r="Q232" s="228">
        <v>0</v>
      </c>
      <c r="R232" s="228">
        <f>Q232*H232</f>
        <v>0</v>
      </c>
      <c r="S232" s="228">
        <v>0.00086</v>
      </c>
      <c r="T232" s="229">
        <f>S232*H232</f>
        <v>0.00172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238</v>
      </c>
      <c r="AT232" s="230" t="s">
        <v>137</v>
      </c>
      <c r="AU232" s="230" t="s">
        <v>142</v>
      </c>
      <c r="AY232" s="18" t="s">
        <v>134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142</v>
      </c>
      <c r="BK232" s="231">
        <f>ROUND(I232*H232,2)</f>
        <v>0</v>
      </c>
      <c r="BL232" s="18" t="s">
        <v>238</v>
      </c>
      <c r="BM232" s="230" t="s">
        <v>1219</v>
      </c>
    </row>
    <row r="233" spans="1:65" s="2" customFormat="1" ht="16.5" customHeight="1">
      <c r="A233" s="39"/>
      <c r="B233" s="40"/>
      <c r="C233" s="219" t="s">
        <v>578</v>
      </c>
      <c r="D233" s="219" t="s">
        <v>137</v>
      </c>
      <c r="E233" s="220" t="s">
        <v>1220</v>
      </c>
      <c r="F233" s="221" t="s">
        <v>1221</v>
      </c>
      <c r="G233" s="222" t="s">
        <v>213</v>
      </c>
      <c r="H233" s="223">
        <v>9</v>
      </c>
      <c r="I233" s="224"/>
      <c r="J233" s="225">
        <f>ROUND(I233*H233,2)</f>
        <v>0</v>
      </c>
      <c r="K233" s="221" t="s">
        <v>159</v>
      </c>
      <c r="L233" s="45"/>
      <c r="M233" s="226" t="s">
        <v>19</v>
      </c>
      <c r="N233" s="227" t="s">
        <v>45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0.00086</v>
      </c>
      <c r="T233" s="229">
        <f>S233*H233</f>
        <v>0.0077399999999999995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238</v>
      </c>
      <c r="AT233" s="230" t="s">
        <v>137</v>
      </c>
      <c r="AU233" s="230" t="s">
        <v>142</v>
      </c>
      <c r="AY233" s="18" t="s">
        <v>134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142</v>
      </c>
      <c r="BK233" s="231">
        <f>ROUND(I233*H233,2)</f>
        <v>0</v>
      </c>
      <c r="BL233" s="18" t="s">
        <v>238</v>
      </c>
      <c r="BM233" s="230" t="s">
        <v>1222</v>
      </c>
    </row>
    <row r="234" spans="1:47" s="2" customFormat="1" ht="12">
      <c r="A234" s="39"/>
      <c r="B234" s="40"/>
      <c r="C234" s="41"/>
      <c r="D234" s="232" t="s">
        <v>144</v>
      </c>
      <c r="E234" s="41"/>
      <c r="F234" s="233" t="s">
        <v>1223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144</v>
      </c>
      <c r="AU234" s="18" t="s">
        <v>142</v>
      </c>
    </row>
    <row r="235" spans="1:65" s="2" customFormat="1" ht="16.5" customHeight="1">
      <c r="A235" s="39"/>
      <c r="B235" s="40"/>
      <c r="C235" s="219" t="s">
        <v>583</v>
      </c>
      <c r="D235" s="219" t="s">
        <v>137</v>
      </c>
      <c r="E235" s="220" t="s">
        <v>1224</v>
      </c>
      <c r="F235" s="221" t="s">
        <v>1225</v>
      </c>
      <c r="G235" s="222" t="s">
        <v>213</v>
      </c>
      <c r="H235" s="223">
        <v>1</v>
      </c>
      <c r="I235" s="224"/>
      <c r="J235" s="225">
        <f>ROUND(I235*H235,2)</f>
        <v>0</v>
      </c>
      <c r="K235" s="221" t="s">
        <v>159</v>
      </c>
      <c r="L235" s="45"/>
      <c r="M235" s="226" t="s">
        <v>19</v>
      </c>
      <c r="N235" s="227" t="s">
        <v>45</v>
      </c>
      <c r="O235" s="85"/>
      <c r="P235" s="228">
        <f>O235*H235</f>
        <v>0</v>
      </c>
      <c r="Q235" s="228">
        <v>0.00036</v>
      </c>
      <c r="R235" s="228">
        <f>Q235*H235</f>
        <v>0.00036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238</v>
      </c>
      <c r="AT235" s="230" t="s">
        <v>137</v>
      </c>
      <c r="AU235" s="230" t="s">
        <v>142</v>
      </c>
      <c r="AY235" s="18" t="s">
        <v>134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142</v>
      </c>
      <c r="BK235" s="231">
        <f>ROUND(I235*H235,2)</f>
        <v>0</v>
      </c>
      <c r="BL235" s="18" t="s">
        <v>238</v>
      </c>
      <c r="BM235" s="230" t="s">
        <v>1226</v>
      </c>
    </row>
    <row r="236" spans="1:47" s="2" customFormat="1" ht="12">
      <c r="A236" s="39"/>
      <c r="B236" s="40"/>
      <c r="C236" s="41"/>
      <c r="D236" s="232" t="s">
        <v>144</v>
      </c>
      <c r="E236" s="41"/>
      <c r="F236" s="233" t="s">
        <v>1227</v>
      </c>
      <c r="G236" s="41"/>
      <c r="H236" s="41"/>
      <c r="I236" s="137"/>
      <c r="J236" s="41"/>
      <c r="K236" s="41"/>
      <c r="L236" s="45"/>
      <c r="M236" s="234"/>
      <c r="N236" s="235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144</v>
      </c>
      <c r="AU236" s="18" t="s">
        <v>142</v>
      </c>
    </row>
    <row r="237" spans="1:65" s="2" customFormat="1" ht="16.5" customHeight="1">
      <c r="A237" s="39"/>
      <c r="B237" s="40"/>
      <c r="C237" s="219" t="s">
        <v>588</v>
      </c>
      <c r="D237" s="219" t="s">
        <v>137</v>
      </c>
      <c r="E237" s="220" t="s">
        <v>1228</v>
      </c>
      <c r="F237" s="221" t="s">
        <v>1229</v>
      </c>
      <c r="G237" s="222" t="s">
        <v>213</v>
      </c>
      <c r="H237" s="223">
        <v>8</v>
      </c>
      <c r="I237" s="224"/>
      <c r="J237" s="225">
        <f>ROUND(I237*H237,2)</f>
        <v>0</v>
      </c>
      <c r="K237" s="221" t="s">
        <v>19</v>
      </c>
      <c r="L237" s="45"/>
      <c r="M237" s="226" t="s">
        <v>19</v>
      </c>
      <c r="N237" s="227" t="s">
        <v>45</v>
      </c>
      <c r="O237" s="85"/>
      <c r="P237" s="228">
        <f>O237*H237</f>
        <v>0</v>
      </c>
      <c r="Q237" s="228">
        <v>0.00014</v>
      </c>
      <c r="R237" s="228">
        <f>Q237*H237</f>
        <v>0.00112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238</v>
      </c>
      <c r="AT237" s="230" t="s">
        <v>137</v>
      </c>
      <c r="AU237" s="230" t="s">
        <v>142</v>
      </c>
      <c r="AY237" s="18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142</v>
      </c>
      <c r="BK237" s="231">
        <f>ROUND(I237*H237,2)</f>
        <v>0</v>
      </c>
      <c r="BL237" s="18" t="s">
        <v>238</v>
      </c>
      <c r="BM237" s="230" t="s">
        <v>1230</v>
      </c>
    </row>
    <row r="238" spans="1:47" s="2" customFormat="1" ht="12">
      <c r="A238" s="39"/>
      <c r="B238" s="40"/>
      <c r="C238" s="41"/>
      <c r="D238" s="232" t="s">
        <v>144</v>
      </c>
      <c r="E238" s="41"/>
      <c r="F238" s="233" t="s">
        <v>1229</v>
      </c>
      <c r="G238" s="41"/>
      <c r="H238" s="41"/>
      <c r="I238" s="137"/>
      <c r="J238" s="41"/>
      <c r="K238" s="41"/>
      <c r="L238" s="45"/>
      <c r="M238" s="234"/>
      <c r="N238" s="23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144</v>
      </c>
      <c r="AU238" s="18" t="s">
        <v>142</v>
      </c>
    </row>
    <row r="239" spans="1:65" s="2" customFormat="1" ht="16.5" customHeight="1">
      <c r="A239" s="39"/>
      <c r="B239" s="40"/>
      <c r="C239" s="219" t="s">
        <v>592</v>
      </c>
      <c r="D239" s="219" t="s">
        <v>137</v>
      </c>
      <c r="E239" s="220" t="s">
        <v>1231</v>
      </c>
      <c r="F239" s="221" t="s">
        <v>1232</v>
      </c>
      <c r="G239" s="222" t="s">
        <v>213</v>
      </c>
      <c r="H239" s="223">
        <v>5</v>
      </c>
      <c r="I239" s="224"/>
      <c r="J239" s="225">
        <f>ROUND(I239*H239,2)</f>
        <v>0</v>
      </c>
      <c r="K239" s="221" t="s">
        <v>19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238</v>
      </c>
      <c r="AT239" s="230" t="s">
        <v>137</v>
      </c>
      <c r="AU239" s="230" t="s">
        <v>142</v>
      </c>
      <c r="AY239" s="18" t="s">
        <v>134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142</v>
      </c>
      <c r="BK239" s="231">
        <f>ROUND(I239*H239,2)</f>
        <v>0</v>
      </c>
      <c r="BL239" s="18" t="s">
        <v>238</v>
      </c>
      <c r="BM239" s="230" t="s">
        <v>1233</v>
      </c>
    </row>
    <row r="240" spans="1:47" s="2" customFormat="1" ht="12">
      <c r="A240" s="39"/>
      <c r="B240" s="40"/>
      <c r="C240" s="41"/>
      <c r="D240" s="232" t="s">
        <v>144</v>
      </c>
      <c r="E240" s="41"/>
      <c r="F240" s="233" t="s">
        <v>1232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144</v>
      </c>
      <c r="AU240" s="18" t="s">
        <v>142</v>
      </c>
    </row>
    <row r="241" spans="1:65" s="2" customFormat="1" ht="16.5" customHeight="1">
      <c r="A241" s="39"/>
      <c r="B241" s="40"/>
      <c r="C241" s="219" t="s">
        <v>596</v>
      </c>
      <c r="D241" s="219" t="s">
        <v>137</v>
      </c>
      <c r="E241" s="220" t="s">
        <v>1234</v>
      </c>
      <c r="F241" s="221" t="s">
        <v>1235</v>
      </c>
      <c r="G241" s="222" t="s">
        <v>213</v>
      </c>
      <c r="H241" s="223">
        <v>3</v>
      </c>
      <c r="I241" s="224"/>
      <c r="J241" s="225">
        <f>ROUND(I241*H241,2)</f>
        <v>0</v>
      </c>
      <c r="K241" s="221" t="s">
        <v>19</v>
      </c>
      <c r="L241" s="45"/>
      <c r="M241" s="226" t="s">
        <v>19</v>
      </c>
      <c r="N241" s="227" t="s">
        <v>45</v>
      </c>
      <c r="O241" s="85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238</v>
      </c>
      <c r="AT241" s="230" t="s">
        <v>137</v>
      </c>
      <c r="AU241" s="230" t="s">
        <v>142</v>
      </c>
      <c r="AY241" s="18" t="s">
        <v>134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142</v>
      </c>
      <c r="BK241" s="231">
        <f>ROUND(I241*H241,2)</f>
        <v>0</v>
      </c>
      <c r="BL241" s="18" t="s">
        <v>238</v>
      </c>
      <c r="BM241" s="230" t="s">
        <v>1236</v>
      </c>
    </row>
    <row r="242" spans="1:47" s="2" customFormat="1" ht="12">
      <c r="A242" s="39"/>
      <c r="B242" s="40"/>
      <c r="C242" s="41"/>
      <c r="D242" s="232" t="s">
        <v>144</v>
      </c>
      <c r="E242" s="41"/>
      <c r="F242" s="233" t="s">
        <v>1235</v>
      </c>
      <c r="G242" s="41"/>
      <c r="H242" s="41"/>
      <c r="I242" s="137"/>
      <c r="J242" s="41"/>
      <c r="K242" s="41"/>
      <c r="L242" s="45"/>
      <c r="M242" s="234"/>
      <c r="N242" s="235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144</v>
      </c>
      <c r="AU242" s="18" t="s">
        <v>142</v>
      </c>
    </row>
    <row r="243" spans="1:65" s="2" customFormat="1" ht="16.5" customHeight="1">
      <c r="A243" s="39"/>
      <c r="B243" s="40"/>
      <c r="C243" s="219" t="s">
        <v>603</v>
      </c>
      <c r="D243" s="219" t="s">
        <v>137</v>
      </c>
      <c r="E243" s="220" t="s">
        <v>1237</v>
      </c>
      <c r="F243" s="221" t="s">
        <v>1238</v>
      </c>
      <c r="G243" s="222" t="s">
        <v>213</v>
      </c>
      <c r="H243" s="223">
        <v>3</v>
      </c>
      <c r="I243" s="224"/>
      <c r="J243" s="225">
        <f>ROUND(I243*H243,2)</f>
        <v>0</v>
      </c>
      <c r="K243" s="221" t="s">
        <v>19</v>
      </c>
      <c r="L243" s="45"/>
      <c r="M243" s="226" t="s">
        <v>19</v>
      </c>
      <c r="N243" s="227" t="s">
        <v>45</v>
      </c>
      <c r="O243" s="85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238</v>
      </c>
      <c r="AT243" s="230" t="s">
        <v>137</v>
      </c>
      <c r="AU243" s="230" t="s">
        <v>142</v>
      </c>
      <c r="AY243" s="18" t="s">
        <v>134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142</v>
      </c>
      <c r="BK243" s="231">
        <f>ROUND(I243*H243,2)</f>
        <v>0</v>
      </c>
      <c r="BL243" s="18" t="s">
        <v>238</v>
      </c>
      <c r="BM243" s="230" t="s">
        <v>1239</v>
      </c>
    </row>
    <row r="244" spans="1:47" s="2" customFormat="1" ht="12">
      <c r="A244" s="39"/>
      <c r="B244" s="40"/>
      <c r="C244" s="41"/>
      <c r="D244" s="232" t="s">
        <v>144</v>
      </c>
      <c r="E244" s="41"/>
      <c r="F244" s="233" t="s">
        <v>1238</v>
      </c>
      <c r="G244" s="41"/>
      <c r="H244" s="41"/>
      <c r="I244" s="137"/>
      <c r="J244" s="41"/>
      <c r="K244" s="41"/>
      <c r="L244" s="45"/>
      <c r="M244" s="234"/>
      <c r="N244" s="235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144</v>
      </c>
      <c r="AU244" s="18" t="s">
        <v>142</v>
      </c>
    </row>
    <row r="245" spans="1:65" s="2" customFormat="1" ht="16.5" customHeight="1">
      <c r="A245" s="39"/>
      <c r="B245" s="40"/>
      <c r="C245" s="219" t="s">
        <v>609</v>
      </c>
      <c r="D245" s="219" t="s">
        <v>137</v>
      </c>
      <c r="E245" s="220" t="s">
        <v>1240</v>
      </c>
      <c r="F245" s="221" t="s">
        <v>1241</v>
      </c>
      <c r="G245" s="222" t="s">
        <v>213</v>
      </c>
      <c r="H245" s="223">
        <v>2</v>
      </c>
      <c r="I245" s="224"/>
      <c r="J245" s="225">
        <f>ROUND(I245*H245,2)</f>
        <v>0</v>
      </c>
      <c r="K245" s="221" t="s">
        <v>19</v>
      </c>
      <c r="L245" s="45"/>
      <c r="M245" s="226" t="s">
        <v>19</v>
      </c>
      <c r="N245" s="227" t="s">
        <v>45</v>
      </c>
      <c r="O245" s="8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238</v>
      </c>
      <c r="AT245" s="230" t="s">
        <v>137</v>
      </c>
      <c r="AU245" s="230" t="s">
        <v>142</v>
      </c>
      <c r="AY245" s="18" t="s">
        <v>134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142</v>
      </c>
      <c r="BK245" s="231">
        <f>ROUND(I245*H245,2)</f>
        <v>0</v>
      </c>
      <c r="BL245" s="18" t="s">
        <v>238</v>
      </c>
      <c r="BM245" s="230" t="s">
        <v>1242</v>
      </c>
    </row>
    <row r="246" spans="1:65" s="2" customFormat="1" ht="16.5" customHeight="1">
      <c r="A246" s="39"/>
      <c r="B246" s="40"/>
      <c r="C246" s="219" t="s">
        <v>615</v>
      </c>
      <c r="D246" s="219" t="s">
        <v>137</v>
      </c>
      <c r="E246" s="220" t="s">
        <v>1243</v>
      </c>
      <c r="F246" s="221" t="s">
        <v>1244</v>
      </c>
      <c r="G246" s="222" t="s">
        <v>213</v>
      </c>
      <c r="H246" s="223">
        <v>8</v>
      </c>
      <c r="I246" s="224"/>
      <c r="J246" s="225">
        <f>ROUND(I246*H246,2)</f>
        <v>0</v>
      </c>
      <c r="K246" s="221" t="s">
        <v>19</v>
      </c>
      <c r="L246" s="45"/>
      <c r="M246" s="226" t="s">
        <v>19</v>
      </c>
      <c r="N246" s="227" t="s">
        <v>45</v>
      </c>
      <c r="O246" s="85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238</v>
      </c>
      <c r="AT246" s="230" t="s">
        <v>137</v>
      </c>
      <c r="AU246" s="230" t="s">
        <v>142</v>
      </c>
      <c r="AY246" s="18" t="s">
        <v>134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142</v>
      </c>
      <c r="BK246" s="231">
        <f>ROUND(I246*H246,2)</f>
        <v>0</v>
      </c>
      <c r="BL246" s="18" t="s">
        <v>238</v>
      </c>
      <c r="BM246" s="230" t="s">
        <v>1245</v>
      </c>
    </row>
    <row r="247" spans="1:65" s="2" customFormat="1" ht="16.5" customHeight="1">
      <c r="A247" s="39"/>
      <c r="B247" s="40"/>
      <c r="C247" s="219" t="s">
        <v>619</v>
      </c>
      <c r="D247" s="219" t="s">
        <v>137</v>
      </c>
      <c r="E247" s="220" t="s">
        <v>1246</v>
      </c>
      <c r="F247" s="221" t="s">
        <v>1247</v>
      </c>
      <c r="G247" s="222" t="s">
        <v>1034</v>
      </c>
      <c r="H247" s="223">
        <v>3</v>
      </c>
      <c r="I247" s="224"/>
      <c r="J247" s="225">
        <f>ROUND(I247*H247,2)</f>
        <v>0</v>
      </c>
      <c r="K247" s="221" t="s">
        <v>19</v>
      </c>
      <c r="L247" s="45"/>
      <c r="M247" s="226" t="s">
        <v>19</v>
      </c>
      <c r="N247" s="227" t="s">
        <v>45</v>
      </c>
      <c r="O247" s="85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238</v>
      </c>
      <c r="AT247" s="230" t="s">
        <v>137</v>
      </c>
      <c r="AU247" s="230" t="s">
        <v>142</v>
      </c>
      <c r="AY247" s="18" t="s">
        <v>134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142</v>
      </c>
      <c r="BK247" s="231">
        <f>ROUND(I247*H247,2)</f>
        <v>0</v>
      </c>
      <c r="BL247" s="18" t="s">
        <v>238</v>
      </c>
      <c r="BM247" s="230" t="s">
        <v>1248</v>
      </c>
    </row>
    <row r="248" spans="1:65" s="2" customFormat="1" ht="16.5" customHeight="1">
      <c r="A248" s="39"/>
      <c r="B248" s="40"/>
      <c r="C248" s="219" t="s">
        <v>623</v>
      </c>
      <c r="D248" s="219" t="s">
        <v>137</v>
      </c>
      <c r="E248" s="220" t="s">
        <v>1249</v>
      </c>
      <c r="F248" s="221" t="s">
        <v>1250</v>
      </c>
      <c r="G248" s="222" t="s">
        <v>1034</v>
      </c>
      <c r="H248" s="223">
        <v>3</v>
      </c>
      <c r="I248" s="224"/>
      <c r="J248" s="225">
        <f>ROUND(I248*H248,2)</f>
        <v>0</v>
      </c>
      <c r="K248" s="221" t="s">
        <v>19</v>
      </c>
      <c r="L248" s="45"/>
      <c r="M248" s="226" t="s">
        <v>19</v>
      </c>
      <c r="N248" s="227" t="s">
        <v>45</v>
      </c>
      <c r="O248" s="8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238</v>
      </c>
      <c r="AT248" s="230" t="s">
        <v>137</v>
      </c>
      <c r="AU248" s="230" t="s">
        <v>142</v>
      </c>
      <c r="AY248" s="18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142</v>
      </c>
      <c r="BK248" s="231">
        <f>ROUND(I248*H248,2)</f>
        <v>0</v>
      </c>
      <c r="BL248" s="18" t="s">
        <v>238</v>
      </c>
      <c r="BM248" s="230" t="s">
        <v>1251</v>
      </c>
    </row>
    <row r="249" spans="1:65" s="2" customFormat="1" ht="16.5" customHeight="1">
      <c r="A249" s="39"/>
      <c r="B249" s="40"/>
      <c r="C249" s="219" t="s">
        <v>627</v>
      </c>
      <c r="D249" s="219" t="s">
        <v>137</v>
      </c>
      <c r="E249" s="220" t="s">
        <v>1252</v>
      </c>
      <c r="F249" s="221" t="s">
        <v>1253</v>
      </c>
      <c r="G249" s="222" t="s">
        <v>1034</v>
      </c>
      <c r="H249" s="223">
        <v>6</v>
      </c>
      <c r="I249" s="224"/>
      <c r="J249" s="225">
        <f>ROUND(I249*H249,2)</f>
        <v>0</v>
      </c>
      <c r="K249" s="221" t="s">
        <v>19</v>
      </c>
      <c r="L249" s="45"/>
      <c r="M249" s="226" t="s">
        <v>19</v>
      </c>
      <c r="N249" s="227" t="s">
        <v>45</v>
      </c>
      <c r="O249" s="85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238</v>
      </c>
      <c r="AT249" s="230" t="s">
        <v>137</v>
      </c>
      <c r="AU249" s="230" t="s">
        <v>142</v>
      </c>
      <c r="AY249" s="18" t="s">
        <v>134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142</v>
      </c>
      <c r="BK249" s="231">
        <f>ROUND(I249*H249,2)</f>
        <v>0</v>
      </c>
      <c r="BL249" s="18" t="s">
        <v>238</v>
      </c>
      <c r="BM249" s="230" t="s">
        <v>1254</v>
      </c>
    </row>
    <row r="250" spans="1:65" s="2" customFormat="1" ht="36" customHeight="1">
      <c r="A250" s="39"/>
      <c r="B250" s="40"/>
      <c r="C250" s="219" t="s">
        <v>632</v>
      </c>
      <c r="D250" s="219" t="s">
        <v>137</v>
      </c>
      <c r="E250" s="220" t="s">
        <v>1255</v>
      </c>
      <c r="F250" s="221" t="s">
        <v>1256</v>
      </c>
      <c r="G250" s="222" t="s">
        <v>1034</v>
      </c>
      <c r="H250" s="223">
        <v>3</v>
      </c>
      <c r="I250" s="224"/>
      <c r="J250" s="225">
        <f>ROUND(I250*H250,2)</f>
        <v>0</v>
      </c>
      <c r="K250" s="221" t="s">
        <v>19</v>
      </c>
      <c r="L250" s="45"/>
      <c r="M250" s="226" t="s">
        <v>19</v>
      </c>
      <c r="N250" s="227" t="s">
        <v>45</v>
      </c>
      <c r="O250" s="85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238</v>
      </c>
      <c r="AT250" s="230" t="s">
        <v>137</v>
      </c>
      <c r="AU250" s="230" t="s">
        <v>142</v>
      </c>
      <c r="AY250" s="18" t="s">
        <v>134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142</v>
      </c>
      <c r="BK250" s="231">
        <f>ROUND(I250*H250,2)</f>
        <v>0</v>
      </c>
      <c r="BL250" s="18" t="s">
        <v>238</v>
      </c>
      <c r="BM250" s="230" t="s">
        <v>1257</v>
      </c>
    </row>
    <row r="251" spans="1:65" s="2" customFormat="1" ht="16.5" customHeight="1">
      <c r="A251" s="39"/>
      <c r="B251" s="40"/>
      <c r="C251" s="219" t="s">
        <v>636</v>
      </c>
      <c r="D251" s="219" t="s">
        <v>137</v>
      </c>
      <c r="E251" s="220" t="s">
        <v>1258</v>
      </c>
      <c r="F251" s="221" t="s">
        <v>1259</v>
      </c>
      <c r="G251" s="222" t="s">
        <v>1034</v>
      </c>
      <c r="H251" s="223">
        <v>3</v>
      </c>
      <c r="I251" s="224"/>
      <c r="J251" s="225">
        <f>ROUND(I251*H251,2)</f>
        <v>0</v>
      </c>
      <c r="K251" s="221" t="s">
        <v>19</v>
      </c>
      <c r="L251" s="45"/>
      <c r="M251" s="226" t="s">
        <v>19</v>
      </c>
      <c r="N251" s="227" t="s">
        <v>45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238</v>
      </c>
      <c r="AT251" s="230" t="s">
        <v>137</v>
      </c>
      <c r="AU251" s="230" t="s">
        <v>142</v>
      </c>
      <c r="AY251" s="18" t="s">
        <v>134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142</v>
      </c>
      <c r="BK251" s="231">
        <f>ROUND(I251*H251,2)</f>
        <v>0</v>
      </c>
      <c r="BL251" s="18" t="s">
        <v>238</v>
      </c>
      <c r="BM251" s="230" t="s">
        <v>1260</v>
      </c>
    </row>
    <row r="252" spans="1:65" s="2" customFormat="1" ht="24" customHeight="1">
      <c r="A252" s="39"/>
      <c r="B252" s="40"/>
      <c r="C252" s="219" t="s">
        <v>640</v>
      </c>
      <c r="D252" s="219" t="s">
        <v>137</v>
      </c>
      <c r="E252" s="220" t="s">
        <v>1261</v>
      </c>
      <c r="F252" s="221" t="s">
        <v>1262</v>
      </c>
      <c r="G252" s="222" t="s">
        <v>1034</v>
      </c>
      <c r="H252" s="223">
        <v>3</v>
      </c>
      <c r="I252" s="224"/>
      <c r="J252" s="225">
        <f>ROUND(I252*H252,2)</f>
        <v>0</v>
      </c>
      <c r="K252" s="221" t="s">
        <v>19</v>
      </c>
      <c r="L252" s="45"/>
      <c r="M252" s="226" t="s">
        <v>19</v>
      </c>
      <c r="N252" s="227" t="s">
        <v>45</v>
      </c>
      <c r="O252" s="85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238</v>
      </c>
      <c r="AT252" s="230" t="s">
        <v>137</v>
      </c>
      <c r="AU252" s="230" t="s">
        <v>142</v>
      </c>
      <c r="AY252" s="18" t="s">
        <v>134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142</v>
      </c>
      <c r="BK252" s="231">
        <f>ROUND(I252*H252,2)</f>
        <v>0</v>
      </c>
      <c r="BL252" s="18" t="s">
        <v>238</v>
      </c>
      <c r="BM252" s="230" t="s">
        <v>1263</v>
      </c>
    </row>
    <row r="253" spans="1:65" s="2" customFormat="1" ht="24" customHeight="1">
      <c r="A253" s="39"/>
      <c r="B253" s="40"/>
      <c r="C253" s="219" t="s">
        <v>645</v>
      </c>
      <c r="D253" s="219" t="s">
        <v>137</v>
      </c>
      <c r="E253" s="220" t="s">
        <v>1264</v>
      </c>
      <c r="F253" s="221" t="s">
        <v>1265</v>
      </c>
      <c r="G253" s="222" t="s">
        <v>1034</v>
      </c>
      <c r="H253" s="223">
        <v>2</v>
      </c>
      <c r="I253" s="224"/>
      <c r="J253" s="225">
        <f>ROUND(I253*H253,2)</f>
        <v>0</v>
      </c>
      <c r="K253" s="221" t="s">
        <v>19</v>
      </c>
      <c r="L253" s="45"/>
      <c r="M253" s="226" t="s">
        <v>19</v>
      </c>
      <c r="N253" s="227" t="s">
        <v>45</v>
      </c>
      <c r="O253" s="85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238</v>
      </c>
      <c r="AT253" s="230" t="s">
        <v>137</v>
      </c>
      <c r="AU253" s="230" t="s">
        <v>142</v>
      </c>
      <c r="AY253" s="18" t="s">
        <v>134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142</v>
      </c>
      <c r="BK253" s="231">
        <f>ROUND(I253*H253,2)</f>
        <v>0</v>
      </c>
      <c r="BL253" s="18" t="s">
        <v>238</v>
      </c>
      <c r="BM253" s="230" t="s">
        <v>1266</v>
      </c>
    </row>
    <row r="254" spans="1:65" s="2" customFormat="1" ht="24" customHeight="1">
      <c r="A254" s="39"/>
      <c r="B254" s="40"/>
      <c r="C254" s="219" t="s">
        <v>649</v>
      </c>
      <c r="D254" s="219" t="s">
        <v>137</v>
      </c>
      <c r="E254" s="220" t="s">
        <v>1267</v>
      </c>
      <c r="F254" s="221" t="s">
        <v>1268</v>
      </c>
      <c r="G254" s="222" t="s">
        <v>1034</v>
      </c>
      <c r="H254" s="223">
        <v>1</v>
      </c>
      <c r="I254" s="224"/>
      <c r="J254" s="225">
        <f>ROUND(I254*H254,2)</f>
        <v>0</v>
      </c>
      <c r="K254" s="221" t="s">
        <v>19</v>
      </c>
      <c r="L254" s="45"/>
      <c r="M254" s="226" t="s">
        <v>19</v>
      </c>
      <c r="N254" s="227" t="s">
        <v>45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238</v>
      </c>
      <c r="AT254" s="230" t="s">
        <v>137</v>
      </c>
      <c r="AU254" s="230" t="s">
        <v>142</v>
      </c>
      <c r="AY254" s="18" t="s">
        <v>134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142</v>
      </c>
      <c r="BK254" s="231">
        <f>ROUND(I254*H254,2)</f>
        <v>0</v>
      </c>
      <c r="BL254" s="18" t="s">
        <v>238</v>
      </c>
      <c r="BM254" s="230" t="s">
        <v>1269</v>
      </c>
    </row>
    <row r="255" spans="1:65" s="2" customFormat="1" ht="16.5" customHeight="1">
      <c r="A255" s="39"/>
      <c r="B255" s="40"/>
      <c r="C255" s="219" t="s">
        <v>653</v>
      </c>
      <c r="D255" s="219" t="s">
        <v>137</v>
      </c>
      <c r="E255" s="220" t="s">
        <v>1270</v>
      </c>
      <c r="F255" s="221" t="s">
        <v>1271</v>
      </c>
      <c r="G255" s="222" t="s">
        <v>1034</v>
      </c>
      <c r="H255" s="223">
        <v>1</v>
      </c>
      <c r="I255" s="224"/>
      <c r="J255" s="225">
        <f>ROUND(I255*H255,2)</f>
        <v>0</v>
      </c>
      <c r="K255" s="221" t="s">
        <v>19</v>
      </c>
      <c r="L255" s="45"/>
      <c r="M255" s="226" t="s">
        <v>19</v>
      </c>
      <c r="N255" s="227" t="s">
        <v>45</v>
      </c>
      <c r="O255" s="85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238</v>
      </c>
      <c r="AT255" s="230" t="s">
        <v>137</v>
      </c>
      <c r="AU255" s="230" t="s">
        <v>142</v>
      </c>
      <c r="AY255" s="18" t="s">
        <v>134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142</v>
      </c>
      <c r="BK255" s="231">
        <f>ROUND(I255*H255,2)</f>
        <v>0</v>
      </c>
      <c r="BL255" s="18" t="s">
        <v>238</v>
      </c>
      <c r="BM255" s="230" t="s">
        <v>1272</v>
      </c>
    </row>
    <row r="256" spans="1:65" s="2" customFormat="1" ht="16.5" customHeight="1">
      <c r="A256" s="39"/>
      <c r="B256" s="40"/>
      <c r="C256" s="219" t="s">
        <v>657</v>
      </c>
      <c r="D256" s="219" t="s">
        <v>137</v>
      </c>
      <c r="E256" s="220" t="s">
        <v>1273</v>
      </c>
      <c r="F256" s="221" t="s">
        <v>1274</v>
      </c>
      <c r="G256" s="222" t="s">
        <v>213</v>
      </c>
      <c r="H256" s="223">
        <v>9</v>
      </c>
      <c r="I256" s="224"/>
      <c r="J256" s="225">
        <f>ROUND(I256*H256,2)</f>
        <v>0</v>
      </c>
      <c r="K256" s="221" t="s">
        <v>159</v>
      </c>
      <c r="L256" s="45"/>
      <c r="M256" s="226" t="s">
        <v>19</v>
      </c>
      <c r="N256" s="227" t="s">
        <v>45</v>
      </c>
      <c r="O256" s="85"/>
      <c r="P256" s="228">
        <f>O256*H256</f>
        <v>0</v>
      </c>
      <c r="Q256" s="228">
        <v>0</v>
      </c>
      <c r="R256" s="228">
        <f>Q256*H256</f>
        <v>0</v>
      </c>
      <c r="S256" s="228">
        <v>0.00085</v>
      </c>
      <c r="T256" s="229">
        <f>S256*H256</f>
        <v>0.00765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238</v>
      </c>
      <c r="AT256" s="230" t="s">
        <v>137</v>
      </c>
      <c r="AU256" s="230" t="s">
        <v>142</v>
      </c>
      <c r="AY256" s="18" t="s">
        <v>134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142</v>
      </c>
      <c r="BK256" s="231">
        <f>ROUND(I256*H256,2)</f>
        <v>0</v>
      </c>
      <c r="BL256" s="18" t="s">
        <v>238</v>
      </c>
      <c r="BM256" s="230" t="s">
        <v>1275</v>
      </c>
    </row>
    <row r="257" spans="1:47" s="2" customFormat="1" ht="12">
      <c r="A257" s="39"/>
      <c r="B257" s="40"/>
      <c r="C257" s="41"/>
      <c r="D257" s="232" t="s">
        <v>144</v>
      </c>
      <c r="E257" s="41"/>
      <c r="F257" s="233" t="s">
        <v>1276</v>
      </c>
      <c r="G257" s="41"/>
      <c r="H257" s="41"/>
      <c r="I257" s="137"/>
      <c r="J257" s="41"/>
      <c r="K257" s="41"/>
      <c r="L257" s="45"/>
      <c r="M257" s="234"/>
      <c r="N257" s="235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144</v>
      </c>
      <c r="AU257" s="18" t="s">
        <v>142</v>
      </c>
    </row>
    <row r="258" spans="1:65" s="2" customFormat="1" ht="16.5" customHeight="1">
      <c r="A258" s="39"/>
      <c r="B258" s="40"/>
      <c r="C258" s="219" t="s">
        <v>662</v>
      </c>
      <c r="D258" s="219" t="s">
        <v>137</v>
      </c>
      <c r="E258" s="220" t="s">
        <v>1277</v>
      </c>
      <c r="F258" s="221" t="s">
        <v>1278</v>
      </c>
      <c r="G258" s="222" t="s">
        <v>213</v>
      </c>
      <c r="H258" s="223">
        <v>1</v>
      </c>
      <c r="I258" s="224"/>
      <c r="J258" s="225">
        <f>ROUND(I258*H258,2)</f>
        <v>0</v>
      </c>
      <c r="K258" s="221" t="s">
        <v>159</v>
      </c>
      <c r="L258" s="45"/>
      <c r="M258" s="226" t="s">
        <v>19</v>
      </c>
      <c r="N258" s="227" t="s">
        <v>45</v>
      </c>
      <c r="O258" s="85"/>
      <c r="P258" s="228">
        <f>O258*H258</f>
        <v>0</v>
      </c>
      <c r="Q258" s="228">
        <v>0.00028</v>
      </c>
      <c r="R258" s="228">
        <f>Q258*H258</f>
        <v>0.00028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238</v>
      </c>
      <c r="AT258" s="230" t="s">
        <v>137</v>
      </c>
      <c r="AU258" s="230" t="s">
        <v>142</v>
      </c>
      <c r="AY258" s="18" t="s">
        <v>134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142</v>
      </c>
      <c r="BK258" s="231">
        <f>ROUND(I258*H258,2)</f>
        <v>0</v>
      </c>
      <c r="BL258" s="18" t="s">
        <v>238</v>
      </c>
      <c r="BM258" s="230" t="s">
        <v>1279</v>
      </c>
    </row>
    <row r="259" spans="1:65" s="2" customFormat="1" ht="16.5" customHeight="1">
      <c r="A259" s="39"/>
      <c r="B259" s="40"/>
      <c r="C259" s="219" t="s">
        <v>667</v>
      </c>
      <c r="D259" s="219" t="s">
        <v>137</v>
      </c>
      <c r="E259" s="220" t="s">
        <v>1280</v>
      </c>
      <c r="F259" s="221" t="s">
        <v>1281</v>
      </c>
      <c r="G259" s="222" t="s">
        <v>1282</v>
      </c>
      <c r="H259" s="223">
        <v>1</v>
      </c>
      <c r="I259" s="224"/>
      <c r="J259" s="225">
        <f>ROUND(I259*H259,2)</f>
        <v>0</v>
      </c>
      <c r="K259" s="221" t="s">
        <v>19</v>
      </c>
      <c r="L259" s="45"/>
      <c r="M259" s="226" t="s">
        <v>19</v>
      </c>
      <c r="N259" s="227" t="s">
        <v>45</v>
      </c>
      <c r="O259" s="85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238</v>
      </c>
      <c r="AT259" s="230" t="s">
        <v>137</v>
      </c>
      <c r="AU259" s="230" t="s">
        <v>142</v>
      </c>
      <c r="AY259" s="18" t="s">
        <v>134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142</v>
      </c>
      <c r="BK259" s="231">
        <f>ROUND(I259*H259,2)</f>
        <v>0</v>
      </c>
      <c r="BL259" s="18" t="s">
        <v>238</v>
      </c>
      <c r="BM259" s="230" t="s">
        <v>1283</v>
      </c>
    </row>
    <row r="260" spans="1:47" s="2" customFormat="1" ht="12">
      <c r="A260" s="39"/>
      <c r="B260" s="40"/>
      <c r="C260" s="41"/>
      <c r="D260" s="232" t="s">
        <v>144</v>
      </c>
      <c r="E260" s="41"/>
      <c r="F260" s="233" t="s">
        <v>1281</v>
      </c>
      <c r="G260" s="41"/>
      <c r="H260" s="41"/>
      <c r="I260" s="137"/>
      <c r="J260" s="41"/>
      <c r="K260" s="41"/>
      <c r="L260" s="45"/>
      <c r="M260" s="234"/>
      <c r="N260" s="235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144</v>
      </c>
      <c r="AU260" s="18" t="s">
        <v>142</v>
      </c>
    </row>
    <row r="261" spans="1:65" s="2" customFormat="1" ht="16.5" customHeight="1">
      <c r="A261" s="39"/>
      <c r="B261" s="40"/>
      <c r="C261" s="219" t="s">
        <v>672</v>
      </c>
      <c r="D261" s="219" t="s">
        <v>137</v>
      </c>
      <c r="E261" s="220" t="s">
        <v>1284</v>
      </c>
      <c r="F261" s="221" t="s">
        <v>1285</v>
      </c>
      <c r="G261" s="222" t="s">
        <v>1286</v>
      </c>
      <c r="H261" s="223">
        <v>22</v>
      </c>
      <c r="I261" s="224"/>
      <c r="J261" s="225">
        <f>ROUND(I261*H261,2)</f>
        <v>0</v>
      </c>
      <c r="K261" s="221" t="s">
        <v>19</v>
      </c>
      <c r="L261" s="45"/>
      <c r="M261" s="226" t="s">
        <v>19</v>
      </c>
      <c r="N261" s="227" t="s">
        <v>45</v>
      </c>
      <c r="O261" s="85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238</v>
      </c>
      <c r="AT261" s="230" t="s">
        <v>137</v>
      </c>
      <c r="AU261" s="230" t="s">
        <v>142</v>
      </c>
      <c r="AY261" s="18" t="s">
        <v>134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142</v>
      </c>
      <c r="BK261" s="231">
        <f>ROUND(I261*H261,2)</f>
        <v>0</v>
      </c>
      <c r="BL261" s="18" t="s">
        <v>238</v>
      </c>
      <c r="BM261" s="230" t="s">
        <v>1287</v>
      </c>
    </row>
    <row r="262" spans="1:65" s="2" customFormat="1" ht="16.5" customHeight="1">
      <c r="A262" s="39"/>
      <c r="B262" s="40"/>
      <c r="C262" s="219" t="s">
        <v>676</v>
      </c>
      <c r="D262" s="219" t="s">
        <v>137</v>
      </c>
      <c r="E262" s="220" t="s">
        <v>1288</v>
      </c>
      <c r="F262" s="221" t="s">
        <v>1289</v>
      </c>
      <c r="G262" s="222" t="s">
        <v>1286</v>
      </c>
      <c r="H262" s="223">
        <v>1</v>
      </c>
      <c r="I262" s="224"/>
      <c r="J262" s="225">
        <f>ROUND(I262*H262,2)</f>
        <v>0</v>
      </c>
      <c r="K262" s="221" t="s">
        <v>19</v>
      </c>
      <c r="L262" s="45"/>
      <c r="M262" s="226" t="s">
        <v>19</v>
      </c>
      <c r="N262" s="227" t="s">
        <v>45</v>
      </c>
      <c r="O262" s="8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238</v>
      </c>
      <c r="AT262" s="230" t="s">
        <v>137</v>
      </c>
      <c r="AU262" s="230" t="s">
        <v>142</v>
      </c>
      <c r="AY262" s="18" t="s">
        <v>134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142</v>
      </c>
      <c r="BK262" s="231">
        <f>ROUND(I262*H262,2)</f>
        <v>0</v>
      </c>
      <c r="BL262" s="18" t="s">
        <v>238</v>
      </c>
      <c r="BM262" s="230" t="s">
        <v>1290</v>
      </c>
    </row>
    <row r="263" spans="1:65" s="2" customFormat="1" ht="16.5" customHeight="1">
      <c r="A263" s="39"/>
      <c r="B263" s="40"/>
      <c r="C263" s="219" t="s">
        <v>681</v>
      </c>
      <c r="D263" s="219" t="s">
        <v>137</v>
      </c>
      <c r="E263" s="220" t="s">
        <v>1291</v>
      </c>
      <c r="F263" s="221" t="s">
        <v>1292</v>
      </c>
      <c r="G263" s="222" t="s">
        <v>1286</v>
      </c>
      <c r="H263" s="223">
        <v>8</v>
      </c>
      <c r="I263" s="224"/>
      <c r="J263" s="225">
        <f>ROUND(I263*H263,2)</f>
        <v>0</v>
      </c>
      <c r="K263" s="221" t="s">
        <v>19</v>
      </c>
      <c r="L263" s="45"/>
      <c r="M263" s="226" t="s">
        <v>19</v>
      </c>
      <c r="N263" s="227" t="s">
        <v>45</v>
      </c>
      <c r="O263" s="85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238</v>
      </c>
      <c r="AT263" s="230" t="s">
        <v>137</v>
      </c>
      <c r="AU263" s="230" t="s">
        <v>142</v>
      </c>
      <c r="AY263" s="18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142</v>
      </c>
      <c r="BK263" s="231">
        <f>ROUND(I263*H263,2)</f>
        <v>0</v>
      </c>
      <c r="BL263" s="18" t="s">
        <v>238</v>
      </c>
      <c r="BM263" s="230" t="s">
        <v>1293</v>
      </c>
    </row>
    <row r="264" spans="1:65" s="2" customFormat="1" ht="16.5" customHeight="1">
      <c r="A264" s="39"/>
      <c r="B264" s="40"/>
      <c r="C264" s="219" t="s">
        <v>688</v>
      </c>
      <c r="D264" s="219" t="s">
        <v>137</v>
      </c>
      <c r="E264" s="220" t="s">
        <v>1294</v>
      </c>
      <c r="F264" s="221" t="s">
        <v>1295</v>
      </c>
      <c r="G264" s="222" t="s">
        <v>367</v>
      </c>
      <c r="H264" s="278"/>
      <c r="I264" s="224"/>
      <c r="J264" s="225">
        <f>ROUND(I264*H264,2)</f>
        <v>0</v>
      </c>
      <c r="K264" s="221" t="s">
        <v>159</v>
      </c>
      <c r="L264" s="45"/>
      <c r="M264" s="226" t="s">
        <v>19</v>
      </c>
      <c r="N264" s="227" t="s">
        <v>45</v>
      </c>
      <c r="O264" s="85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238</v>
      </c>
      <c r="AT264" s="230" t="s">
        <v>137</v>
      </c>
      <c r="AU264" s="230" t="s">
        <v>142</v>
      </c>
      <c r="AY264" s="18" t="s">
        <v>134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142</v>
      </c>
      <c r="BK264" s="231">
        <f>ROUND(I264*H264,2)</f>
        <v>0</v>
      </c>
      <c r="BL264" s="18" t="s">
        <v>238</v>
      </c>
      <c r="BM264" s="230" t="s">
        <v>1296</v>
      </c>
    </row>
    <row r="265" spans="1:47" s="2" customFormat="1" ht="12">
      <c r="A265" s="39"/>
      <c r="B265" s="40"/>
      <c r="C265" s="41"/>
      <c r="D265" s="232" t="s">
        <v>144</v>
      </c>
      <c r="E265" s="41"/>
      <c r="F265" s="233" t="s">
        <v>1297</v>
      </c>
      <c r="G265" s="41"/>
      <c r="H265" s="41"/>
      <c r="I265" s="137"/>
      <c r="J265" s="41"/>
      <c r="K265" s="41"/>
      <c r="L265" s="45"/>
      <c r="M265" s="234"/>
      <c r="N265" s="23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144</v>
      </c>
      <c r="AU265" s="18" t="s">
        <v>142</v>
      </c>
    </row>
    <row r="266" spans="1:63" s="12" customFormat="1" ht="22.8" customHeight="1">
      <c r="A266" s="12"/>
      <c r="B266" s="203"/>
      <c r="C266" s="204"/>
      <c r="D266" s="205" t="s">
        <v>72</v>
      </c>
      <c r="E266" s="217" t="s">
        <v>1298</v>
      </c>
      <c r="F266" s="217" t="s">
        <v>1299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SUM(P267:P274)</f>
        <v>0</v>
      </c>
      <c r="Q266" s="211"/>
      <c r="R266" s="212">
        <f>SUM(R267:R274)</f>
        <v>0.1158</v>
      </c>
      <c r="S266" s="211"/>
      <c r="T266" s="213">
        <f>SUM(T267:T274)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142</v>
      </c>
      <c r="AT266" s="215" t="s">
        <v>72</v>
      </c>
      <c r="AU266" s="215" t="s">
        <v>81</v>
      </c>
      <c r="AY266" s="214" t="s">
        <v>134</v>
      </c>
      <c r="BK266" s="216">
        <f>SUM(BK267:BK274)</f>
        <v>0</v>
      </c>
    </row>
    <row r="267" spans="1:65" s="2" customFormat="1" ht="24" customHeight="1">
      <c r="A267" s="39"/>
      <c r="B267" s="40"/>
      <c r="C267" s="219" t="s">
        <v>694</v>
      </c>
      <c r="D267" s="219" t="s">
        <v>137</v>
      </c>
      <c r="E267" s="220" t="s">
        <v>1300</v>
      </c>
      <c r="F267" s="221" t="s">
        <v>1301</v>
      </c>
      <c r="G267" s="222" t="s">
        <v>1034</v>
      </c>
      <c r="H267" s="223">
        <v>6</v>
      </c>
      <c r="I267" s="224"/>
      <c r="J267" s="225">
        <f>ROUND(I267*H267,2)</f>
        <v>0</v>
      </c>
      <c r="K267" s="221" t="s">
        <v>19</v>
      </c>
      <c r="L267" s="45"/>
      <c r="M267" s="226" t="s">
        <v>19</v>
      </c>
      <c r="N267" s="227" t="s">
        <v>45</v>
      </c>
      <c r="O267" s="85"/>
      <c r="P267" s="228">
        <f>O267*H267</f>
        <v>0</v>
      </c>
      <c r="Q267" s="228">
        <v>0.01865</v>
      </c>
      <c r="R267" s="228">
        <f>Q267*H267</f>
        <v>0.1119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238</v>
      </c>
      <c r="AT267" s="230" t="s">
        <v>137</v>
      </c>
      <c r="AU267" s="230" t="s">
        <v>142</v>
      </c>
      <c r="AY267" s="18" t="s">
        <v>134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142</v>
      </c>
      <c r="BK267" s="231">
        <f>ROUND(I267*H267,2)</f>
        <v>0</v>
      </c>
      <c r="BL267" s="18" t="s">
        <v>238</v>
      </c>
      <c r="BM267" s="230" t="s">
        <v>1302</v>
      </c>
    </row>
    <row r="268" spans="1:47" s="2" customFormat="1" ht="12">
      <c r="A268" s="39"/>
      <c r="B268" s="40"/>
      <c r="C268" s="41"/>
      <c r="D268" s="232" t="s">
        <v>144</v>
      </c>
      <c r="E268" s="41"/>
      <c r="F268" s="233" t="s">
        <v>1301</v>
      </c>
      <c r="G268" s="41"/>
      <c r="H268" s="41"/>
      <c r="I268" s="137"/>
      <c r="J268" s="41"/>
      <c r="K268" s="41"/>
      <c r="L268" s="45"/>
      <c r="M268" s="234"/>
      <c r="N268" s="235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144</v>
      </c>
      <c r="AU268" s="18" t="s">
        <v>142</v>
      </c>
    </row>
    <row r="269" spans="1:65" s="2" customFormat="1" ht="16.5" customHeight="1">
      <c r="A269" s="39"/>
      <c r="B269" s="40"/>
      <c r="C269" s="219" t="s">
        <v>698</v>
      </c>
      <c r="D269" s="219" t="s">
        <v>137</v>
      </c>
      <c r="E269" s="220" t="s">
        <v>1303</v>
      </c>
      <c r="F269" s="221" t="s">
        <v>1304</v>
      </c>
      <c r="G269" s="222" t="s">
        <v>1034</v>
      </c>
      <c r="H269" s="223">
        <v>6</v>
      </c>
      <c r="I269" s="224"/>
      <c r="J269" s="225">
        <f>ROUND(I269*H269,2)</f>
        <v>0</v>
      </c>
      <c r="K269" s="221" t="s">
        <v>159</v>
      </c>
      <c r="L269" s="45"/>
      <c r="M269" s="226" t="s">
        <v>19</v>
      </c>
      <c r="N269" s="227" t="s">
        <v>45</v>
      </c>
      <c r="O269" s="85"/>
      <c r="P269" s="228">
        <f>O269*H269</f>
        <v>0</v>
      </c>
      <c r="Q269" s="228">
        <v>0.00015</v>
      </c>
      <c r="R269" s="228">
        <f>Q269*H269</f>
        <v>0.0009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238</v>
      </c>
      <c r="AT269" s="230" t="s">
        <v>137</v>
      </c>
      <c r="AU269" s="230" t="s">
        <v>142</v>
      </c>
      <c r="AY269" s="18" t="s">
        <v>134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142</v>
      </c>
      <c r="BK269" s="231">
        <f>ROUND(I269*H269,2)</f>
        <v>0</v>
      </c>
      <c r="BL269" s="18" t="s">
        <v>238</v>
      </c>
      <c r="BM269" s="230" t="s">
        <v>1305</v>
      </c>
    </row>
    <row r="270" spans="1:47" s="2" customFormat="1" ht="12">
      <c r="A270" s="39"/>
      <c r="B270" s="40"/>
      <c r="C270" s="41"/>
      <c r="D270" s="232" t="s">
        <v>144</v>
      </c>
      <c r="E270" s="41"/>
      <c r="F270" s="233" t="s">
        <v>1306</v>
      </c>
      <c r="G270" s="41"/>
      <c r="H270" s="41"/>
      <c r="I270" s="137"/>
      <c r="J270" s="41"/>
      <c r="K270" s="41"/>
      <c r="L270" s="45"/>
      <c r="M270" s="234"/>
      <c r="N270" s="235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144</v>
      </c>
      <c r="AU270" s="18" t="s">
        <v>142</v>
      </c>
    </row>
    <row r="271" spans="1:65" s="2" customFormat="1" ht="16.5" customHeight="1">
      <c r="A271" s="39"/>
      <c r="B271" s="40"/>
      <c r="C271" s="219" t="s">
        <v>705</v>
      </c>
      <c r="D271" s="219" t="s">
        <v>137</v>
      </c>
      <c r="E271" s="220" t="s">
        <v>1307</v>
      </c>
      <c r="F271" s="221" t="s">
        <v>1308</v>
      </c>
      <c r="G271" s="222" t="s">
        <v>1034</v>
      </c>
      <c r="H271" s="223">
        <v>6</v>
      </c>
      <c r="I271" s="224"/>
      <c r="J271" s="225">
        <f>ROUND(I271*H271,2)</f>
        <v>0</v>
      </c>
      <c r="K271" s="221" t="s">
        <v>159</v>
      </c>
      <c r="L271" s="45"/>
      <c r="M271" s="226" t="s">
        <v>19</v>
      </c>
      <c r="N271" s="227" t="s">
        <v>45</v>
      </c>
      <c r="O271" s="85"/>
      <c r="P271" s="228">
        <f>O271*H271</f>
        <v>0</v>
      </c>
      <c r="Q271" s="228">
        <v>0.0005</v>
      </c>
      <c r="R271" s="228">
        <f>Q271*H271</f>
        <v>0.003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238</v>
      </c>
      <c r="AT271" s="230" t="s">
        <v>137</v>
      </c>
      <c r="AU271" s="230" t="s">
        <v>142</v>
      </c>
      <c r="AY271" s="18" t="s">
        <v>134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142</v>
      </c>
      <c r="BK271" s="231">
        <f>ROUND(I271*H271,2)</f>
        <v>0</v>
      </c>
      <c r="BL271" s="18" t="s">
        <v>238</v>
      </c>
      <c r="BM271" s="230" t="s">
        <v>1309</v>
      </c>
    </row>
    <row r="272" spans="1:47" s="2" customFormat="1" ht="12">
      <c r="A272" s="39"/>
      <c r="B272" s="40"/>
      <c r="C272" s="41"/>
      <c r="D272" s="232" t="s">
        <v>144</v>
      </c>
      <c r="E272" s="41"/>
      <c r="F272" s="233" t="s">
        <v>1310</v>
      </c>
      <c r="G272" s="41"/>
      <c r="H272" s="41"/>
      <c r="I272" s="137"/>
      <c r="J272" s="41"/>
      <c r="K272" s="41"/>
      <c r="L272" s="45"/>
      <c r="M272" s="234"/>
      <c r="N272" s="23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144</v>
      </c>
      <c r="AU272" s="18" t="s">
        <v>142</v>
      </c>
    </row>
    <row r="273" spans="1:65" s="2" customFormat="1" ht="16.5" customHeight="1">
      <c r="A273" s="39"/>
      <c r="B273" s="40"/>
      <c r="C273" s="219" t="s">
        <v>711</v>
      </c>
      <c r="D273" s="219" t="s">
        <v>137</v>
      </c>
      <c r="E273" s="220" t="s">
        <v>1311</v>
      </c>
      <c r="F273" s="221" t="s">
        <v>1312</v>
      </c>
      <c r="G273" s="222" t="s">
        <v>367</v>
      </c>
      <c r="H273" s="278"/>
      <c r="I273" s="224"/>
      <c r="J273" s="225">
        <f>ROUND(I273*H273,2)</f>
        <v>0</v>
      </c>
      <c r="K273" s="221" t="s">
        <v>159</v>
      </c>
      <c r="L273" s="45"/>
      <c r="M273" s="226" t="s">
        <v>19</v>
      </c>
      <c r="N273" s="227" t="s">
        <v>45</v>
      </c>
      <c r="O273" s="85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238</v>
      </c>
      <c r="AT273" s="230" t="s">
        <v>137</v>
      </c>
      <c r="AU273" s="230" t="s">
        <v>142</v>
      </c>
      <c r="AY273" s="18" t="s">
        <v>134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142</v>
      </c>
      <c r="BK273" s="231">
        <f>ROUND(I273*H273,2)</f>
        <v>0</v>
      </c>
      <c r="BL273" s="18" t="s">
        <v>238</v>
      </c>
      <c r="BM273" s="230" t="s">
        <v>1313</v>
      </c>
    </row>
    <row r="274" spans="1:47" s="2" customFormat="1" ht="12">
      <c r="A274" s="39"/>
      <c r="B274" s="40"/>
      <c r="C274" s="41"/>
      <c r="D274" s="232" t="s">
        <v>144</v>
      </c>
      <c r="E274" s="41"/>
      <c r="F274" s="233" t="s">
        <v>1314</v>
      </c>
      <c r="G274" s="41"/>
      <c r="H274" s="41"/>
      <c r="I274" s="137"/>
      <c r="J274" s="41"/>
      <c r="K274" s="41"/>
      <c r="L274" s="45"/>
      <c r="M274" s="234"/>
      <c r="N274" s="235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144</v>
      </c>
      <c r="AU274" s="18" t="s">
        <v>142</v>
      </c>
    </row>
    <row r="275" spans="1:63" s="12" customFormat="1" ht="22.8" customHeight="1">
      <c r="A275" s="12"/>
      <c r="B275" s="203"/>
      <c r="C275" s="204"/>
      <c r="D275" s="205" t="s">
        <v>72</v>
      </c>
      <c r="E275" s="217" t="s">
        <v>686</v>
      </c>
      <c r="F275" s="217" t="s">
        <v>687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SUM(P276:P281)</f>
        <v>0</v>
      </c>
      <c r="Q275" s="211"/>
      <c r="R275" s="212">
        <f>SUM(R276:R281)</f>
        <v>0</v>
      </c>
      <c r="S275" s="211"/>
      <c r="T275" s="213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142</v>
      </c>
      <c r="AT275" s="215" t="s">
        <v>72</v>
      </c>
      <c r="AU275" s="215" t="s">
        <v>81</v>
      </c>
      <c r="AY275" s="214" t="s">
        <v>134</v>
      </c>
      <c r="BK275" s="216">
        <f>SUM(BK276:BK281)</f>
        <v>0</v>
      </c>
    </row>
    <row r="276" spans="1:65" s="2" customFormat="1" ht="16.5" customHeight="1">
      <c r="A276" s="39"/>
      <c r="B276" s="40"/>
      <c r="C276" s="219" t="s">
        <v>716</v>
      </c>
      <c r="D276" s="219" t="s">
        <v>137</v>
      </c>
      <c r="E276" s="220" t="s">
        <v>1315</v>
      </c>
      <c r="F276" s="221" t="s">
        <v>1316</v>
      </c>
      <c r="G276" s="222" t="s">
        <v>213</v>
      </c>
      <c r="H276" s="223">
        <v>12</v>
      </c>
      <c r="I276" s="224"/>
      <c r="J276" s="225">
        <f>ROUND(I276*H276,2)</f>
        <v>0</v>
      </c>
      <c r="K276" s="221" t="s">
        <v>19</v>
      </c>
      <c r="L276" s="45"/>
      <c r="M276" s="226" t="s">
        <v>19</v>
      </c>
      <c r="N276" s="227" t="s">
        <v>45</v>
      </c>
      <c r="O276" s="85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238</v>
      </c>
      <c r="AT276" s="230" t="s">
        <v>137</v>
      </c>
      <c r="AU276" s="230" t="s">
        <v>142</v>
      </c>
      <c r="AY276" s="18" t="s">
        <v>134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142</v>
      </c>
      <c r="BK276" s="231">
        <f>ROUND(I276*H276,2)</f>
        <v>0</v>
      </c>
      <c r="BL276" s="18" t="s">
        <v>238</v>
      </c>
      <c r="BM276" s="230" t="s">
        <v>1317</v>
      </c>
    </row>
    <row r="277" spans="1:47" s="2" customFormat="1" ht="12">
      <c r="A277" s="39"/>
      <c r="B277" s="40"/>
      <c r="C277" s="41"/>
      <c r="D277" s="232" t="s">
        <v>144</v>
      </c>
      <c r="E277" s="41"/>
      <c r="F277" s="233" t="s">
        <v>1316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144</v>
      </c>
      <c r="AU277" s="18" t="s">
        <v>142</v>
      </c>
    </row>
    <row r="278" spans="1:65" s="2" customFormat="1" ht="16.5" customHeight="1">
      <c r="A278" s="39"/>
      <c r="B278" s="40"/>
      <c r="C278" s="219" t="s">
        <v>721</v>
      </c>
      <c r="D278" s="219" t="s">
        <v>137</v>
      </c>
      <c r="E278" s="220" t="s">
        <v>1318</v>
      </c>
      <c r="F278" s="221" t="s">
        <v>1319</v>
      </c>
      <c r="G278" s="222" t="s">
        <v>213</v>
      </c>
      <c r="H278" s="223">
        <v>8</v>
      </c>
      <c r="I278" s="224"/>
      <c r="J278" s="225">
        <f>ROUND(I278*H278,2)</f>
        <v>0</v>
      </c>
      <c r="K278" s="221" t="s">
        <v>19</v>
      </c>
      <c r="L278" s="45"/>
      <c r="M278" s="226" t="s">
        <v>19</v>
      </c>
      <c r="N278" s="227" t="s">
        <v>45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238</v>
      </c>
      <c r="AT278" s="230" t="s">
        <v>137</v>
      </c>
      <c r="AU278" s="230" t="s">
        <v>142</v>
      </c>
      <c r="AY278" s="18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142</v>
      </c>
      <c r="BK278" s="231">
        <f>ROUND(I278*H278,2)</f>
        <v>0</v>
      </c>
      <c r="BL278" s="18" t="s">
        <v>238</v>
      </c>
      <c r="BM278" s="230" t="s">
        <v>1320</v>
      </c>
    </row>
    <row r="279" spans="1:65" s="2" customFormat="1" ht="16.5" customHeight="1">
      <c r="A279" s="39"/>
      <c r="B279" s="40"/>
      <c r="C279" s="219" t="s">
        <v>730</v>
      </c>
      <c r="D279" s="219" t="s">
        <v>137</v>
      </c>
      <c r="E279" s="220" t="s">
        <v>1321</v>
      </c>
      <c r="F279" s="221" t="s">
        <v>1322</v>
      </c>
      <c r="G279" s="222" t="s">
        <v>213</v>
      </c>
      <c r="H279" s="223">
        <v>6</v>
      </c>
      <c r="I279" s="224"/>
      <c r="J279" s="225">
        <f>ROUND(I279*H279,2)</f>
        <v>0</v>
      </c>
      <c r="K279" s="221" t="s">
        <v>19</v>
      </c>
      <c r="L279" s="45"/>
      <c r="M279" s="226" t="s">
        <v>19</v>
      </c>
      <c r="N279" s="227" t="s">
        <v>45</v>
      </c>
      <c r="O279" s="85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238</v>
      </c>
      <c r="AT279" s="230" t="s">
        <v>137</v>
      </c>
      <c r="AU279" s="230" t="s">
        <v>142</v>
      </c>
      <c r="AY279" s="18" t="s">
        <v>134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142</v>
      </c>
      <c r="BK279" s="231">
        <f>ROUND(I279*H279,2)</f>
        <v>0</v>
      </c>
      <c r="BL279" s="18" t="s">
        <v>238</v>
      </c>
      <c r="BM279" s="230" t="s">
        <v>1323</v>
      </c>
    </row>
    <row r="280" spans="1:65" s="2" customFormat="1" ht="16.5" customHeight="1">
      <c r="A280" s="39"/>
      <c r="B280" s="40"/>
      <c r="C280" s="219" t="s">
        <v>735</v>
      </c>
      <c r="D280" s="219" t="s">
        <v>137</v>
      </c>
      <c r="E280" s="220" t="s">
        <v>699</v>
      </c>
      <c r="F280" s="221" t="s">
        <v>700</v>
      </c>
      <c r="G280" s="222" t="s">
        <v>367</v>
      </c>
      <c r="H280" s="278"/>
      <c r="I280" s="224"/>
      <c r="J280" s="225">
        <f>ROUND(I280*H280,2)</f>
        <v>0</v>
      </c>
      <c r="K280" s="221" t="s">
        <v>159</v>
      </c>
      <c r="L280" s="45"/>
      <c r="M280" s="226" t="s">
        <v>19</v>
      </c>
      <c r="N280" s="227" t="s">
        <v>45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238</v>
      </c>
      <c r="AT280" s="230" t="s">
        <v>137</v>
      </c>
      <c r="AU280" s="230" t="s">
        <v>142</v>
      </c>
      <c r="AY280" s="18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142</v>
      </c>
      <c r="BK280" s="231">
        <f>ROUND(I280*H280,2)</f>
        <v>0</v>
      </c>
      <c r="BL280" s="18" t="s">
        <v>238</v>
      </c>
      <c r="BM280" s="230" t="s">
        <v>1324</v>
      </c>
    </row>
    <row r="281" spans="1:47" s="2" customFormat="1" ht="12">
      <c r="A281" s="39"/>
      <c r="B281" s="40"/>
      <c r="C281" s="41"/>
      <c r="D281" s="232" t="s">
        <v>144</v>
      </c>
      <c r="E281" s="41"/>
      <c r="F281" s="233" t="s">
        <v>702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144</v>
      </c>
      <c r="AU281" s="18" t="s">
        <v>142</v>
      </c>
    </row>
    <row r="282" spans="1:63" s="12" customFormat="1" ht="25.9" customHeight="1">
      <c r="A282" s="12"/>
      <c r="B282" s="203"/>
      <c r="C282" s="204"/>
      <c r="D282" s="205" t="s">
        <v>72</v>
      </c>
      <c r="E282" s="206" t="s">
        <v>1325</v>
      </c>
      <c r="F282" s="206" t="s">
        <v>1326</v>
      </c>
      <c r="G282" s="204"/>
      <c r="H282" s="204"/>
      <c r="I282" s="207"/>
      <c r="J282" s="208">
        <f>BK282</f>
        <v>0</v>
      </c>
      <c r="K282" s="204"/>
      <c r="L282" s="209"/>
      <c r="M282" s="210"/>
      <c r="N282" s="211"/>
      <c r="O282" s="211"/>
      <c r="P282" s="212">
        <f>SUM(P283:P284)</f>
        <v>0</v>
      </c>
      <c r="Q282" s="211"/>
      <c r="R282" s="212">
        <f>SUM(R283:R284)</f>
        <v>0</v>
      </c>
      <c r="S282" s="211"/>
      <c r="T282" s="213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4" t="s">
        <v>141</v>
      </c>
      <c r="AT282" s="215" t="s">
        <v>72</v>
      </c>
      <c r="AU282" s="215" t="s">
        <v>73</v>
      </c>
      <c r="AY282" s="214" t="s">
        <v>134</v>
      </c>
      <c r="BK282" s="216">
        <f>SUM(BK283:BK284)</f>
        <v>0</v>
      </c>
    </row>
    <row r="283" spans="1:65" s="2" customFormat="1" ht="16.5" customHeight="1">
      <c r="A283" s="39"/>
      <c r="B283" s="40"/>
      <c r="C283" s="219" t="s">
        <v>740</v>
      </c>
      <c r="D283" s="219" t="s">
        <v>137</v>
      </c>
      <c r="E283" s="220" t="s">
        <v>1327</v>
      </c>
      <c r="F283" s="221" t="s">
        <v>1328</v>
      </c>
      <c r="G283" s="222" t="s">
        <v>315</v>
      </c>
      <c r="H283" s="223">
        <v>1</v>
      </c>
      <c r="I283" s="224"/>
      <c r="J283" s="225">
        <f>ROUND(I283*H283,2)</f>
        <v>0</v>
      </c>
      <c r="K283" s="221" t="s">
        <v>159</v>
      </c>
      <c r="L283" s="45"/>
      <c r="M283" s="226" t="s">
        <v>19</v>
      </c>
      <c r="N283" s="227" t="s">
        <v>45</v>
      </c>
      <c r="O283" s="85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1329</v>
      </c>
      <c r="AT283" s="230" t="s">
        <v>137</v>
      </c>
      <c r="AU283" s="230" t="s">
        <v>81</v>
      </c>
      <c r="AY283" s="18" t="s">
        <v>134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142</v>
      </c>
      <c r="BK283" s="231">
        <f>ROUND(I283*H283,2)</f>
        <v>0</v>
      </c>
      <c r="BL283" s="18" t="s">
        <v>1329</v>
      </c>
      <c r="BM283" s="230" t="s">
        <v>1330</v>
      </c>
    </row>
    <row r="284" spans="1:47" s="2" customFormat="1" ht="12">
      <c r="A284" s="39"/>
      <c r="B284" s="40"/>
      <c r="C284" s="41"/>
      <c r="D284" s="232" t="s">
        <v>144</v>
      </c>
      <c r="E284" s="41"/>
      <c r="F284" s="233" t="s">
        <v>1328</v>
      </c>
      <c r="G284" s="41"/>
      <c r="H284" s="41"/>
      <c r="I284" s="137"/>
      <c r="J284" s="41"/>
      <c r="K284" s="41"/>
      <c r="L284" s="45"/>
      <c r="M284" s="279"/>
      <c r="N284" s="280"/>
      <c r="O284" s="281"/>
      <c r="P284" s="281"/>
      <c r="Q284" s="281"/>
      <c r="R284" s="281"/>
      <c r="S284" s="281"/>
      <c r="T284" s="282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144</v>
      </c>
      <c r="AU284" s="18" t="s">
        <v>81</v>
      </c>
    </row>
    <row r="285" spans="1:31" s="2" customFormat="1" ht="6.95" customHeight="1">
      <c r="A285" s="39"/>
      <c r="B285" s="60"/>
      <c r="C285" s="61"/>
      <c r="D285" s="61"/>
      <c r="E285" s="61"/>
      <c r="F285" s="61"/>
      <c r="G285" s="61"/>
      <c r="H285" s="61"/>
      <c r="I285" s="167"/>
      <c r="J285" s="61"/>
      <c r="K285" s="61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password="CC35" sheet="1" objects="1" scenarios="1" formatColumns="0" formatRows="0" autoFilter="0"/>
  <autoFilter ref="C87:K28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93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Rekonstrukce elektroinstalace a sociálního zařízení v budově Na Vrchu 1207/26 Aš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94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1331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18. 12. 2019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32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33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ROUND((SUM(BE83:BE617)),2)</f>
        <v>0</v>
      </c>
      <c r="G33" s="39"/>
      <c r="H33" s="39"/>
      <c r="I33" s="156">
        <v>0.21</v>
      </c>
      <c r="J33" s="155">
        <f>ROUND(((SUM(BE83:BE617))*I33),2)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ROUND((SUM(BF83:BF617)),2)</f>
        <v>0</v>
      </c>
      <c r="G34" s="39"/>
      <c r="H34" s="39"/>
      <c r="I34" s="156">
        <v>0.15</v>
      </c>
      <c r="J34" s="155">
        <f>ROUND(((SUM(BF83:BF617))*I34),2)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ROUND((SUM(BG83:BG617)),2)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ROUND((SUM(BH83:BH617)),2)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ROUND((SUM(BI83:BI617)),2)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elektroinstalace a sociálního zařízení v budově Na Vrchu 1207/26 Aš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Elektroinstalace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Aš</v>
      </c>
      <c r="G52" s="41"/>
      <c r="H52" s="41"/>
      <c r="I52" s="141" t="s">
        <v>23</v>
      </c>
      <c r="J52" s="73" t="str">
        <f>IF(J12="","",J12)</f>
        <v>18. 12. 2019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7.9" customHeight="1">
      <c r="A54" s="39"/>
      <c r="B54" s="40"/>
      <c r="C54" s="33" t="s">
        <v>25</v>
      </c>
      <c r="D54" s="41"/>
      <c r="E54" s="41"/>
      <c r="F54" s="28" t="str">
        <f>E15</f>
        <v>DD Mariánské Lázně a Aš,p.o.,Mariánské Lázně</v>
      </c>
      <c r="G54" s="41"/>
      <c r="H54" s="41"/>
      <c r="I54" s="141" t="s">
        <v>31</v>
      </c>
      <c r="J54" s="37" t="str">
        <f>E21</f>
        <v>Miroslava Klimešová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7.9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Miroslava Klimešová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97</v>
      </c>
      <c r="D57" s="173"/>
      <c r="E57" s="173"/>
      <c r="F57" s="173"/>
      <c r="G57" s="173"/>
      <c r="H57" s="173"/>
      <c r="I57" s="174"/>
      <c r="J57" s="175" t="s">
        <v>98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77"/>
      <c r="C60" s="178"/>
      <c r="D60" s="179" t="s">
        <v>106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1332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1333</v>
      </c>
      <c r="E62" s="187"/>
      <c r="F62" s="187"/>
      <c r="G62" s="187"/>
      <c r="H62" s="187"/>
      <c r="I62" s="188"/>
      <c r="J62" s="189">
        <f>J346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1334</v>
      </c>
      <c r="E63" s="187"/>
      <c r="F63" s="187"/>
      <c r="G63" s="187"/>
      <c r="H63" s="187"/>
      <c r="I63" s="188"/>
      <c r="J63" s="189">
        <f>J607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119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1" t="str">
        <f>E7</f>
        <v>Rekonstrukce elektroinstalace a sociálního zařízení v budově Na Vrchu 1207/26 Aš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94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03 - Elektroinstalace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Aš</v>
      </c>
      <c r="G77" s="41"/>
      <c r="H77" s="41"/>
      <c r="I77" s="141" t="s">
        <v>23</v>
      </c>
      <c r="J77" s="73" t="str">
        <f>IF(J12="","",J12)</f>
        <v>18. 12. 2019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7.9" customHeight="1">
      <c r="A79" s="39"/>
      <c r="B79" s="40"/>
      <c r="C79" s="33" t="s">
        <v>25</v>
      </c>
      <c r="D79" s="41"/>
      <c r="E79" s="41"/>
      <c r="F79" s="28" t="str">
        <f>E15</f>
        <v>DD Mariánské Lázně a Aš,p.o.,Mariánské Lázně</v>
      </c>
      <c r="G79" s="41"/>
      <c r="H79" s="41"/>
      <c r="I79" s="141" t="s">
        <v>31</v>
      </c>
      <c r="J79" s="37" t="str">
        <f>E21</f>
        <v>Miroslava Klimešová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7.9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141" t="s">
        <v>35</v>
      </c>
      <c r="J80" s="37" t="str">
        <f>E24</f>
        <v>Miroslava Klimešová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120</v>
      </c>
      <c r="D82" s="194" t="s">
        <v>58</v>
      </c>
      <c r="E82" s="194" t="s">
        <v>54</v>
      </c>
      <c r="F82" s="194" t="s">
        <v>55</v>
      </c>
      <c r="G82" s="194" t="s">
        <v>121</v>
      </c>
      <c r="H82" s="194" t="s">
        <v>122</v>
      </c>
      <c r="I82" s="195" t="s">
        <v>123</v>
      </c>
      <c r="J82" s="194" t="s">
        <v>98</v>
      </c>
      <c r="K82" s="196" t="s">
        <v>124</v>
      </c>
      <c r="L82" s="197"/>
      <c r="M82" s="93" t="s">
        <v>19</v>
      </c>
      <c r="N82" s="94" t="s">
        <v>43</v>
      </c>
      <c r="O82" s="94" t="s">
        <v>125</v>
      </c>
      <c r="P82" s="94" t="s">
        <v>126</v>
      </c>
      <c r="Q82" s="94" t="s">
        <v>127</v>
      </c>
      <c r="R82" s="94" t="s">
        <v>128</v>
      </c>
      <c r="S82" s="94" t="s">
        <v>129</v>
      </c>
      <c r="T82" s="95" t="s">
        <v>130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131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0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99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72</v>
      </c>
      <c r="E84" s="206" t="s">
        <v>348</v>
      </c>
      <c r="F84" s="206" t="s">
        <v>349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P85+P346+P607</f>
        <v>0</v>
      </c>
      <c r="Q84" s="211"/>
      <c r="R84" s="212">
        <f>R85+R346+R607</f>
        <v>0</v>
      </c>
      <c r="S84" s="211"/>
      <c r="T84" s="213">
        <f>T85+T346+T607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142</v>
      </c>
      <c r="AT84" s="215" t="s">
        <v>72</v>
      </c>
      <c r="AU84" s="215" t="s">
        <v>73</v>
      </c>
      <c r="AY84" s="214" t="s">
        <v>134</v>
      </c>
      <c r="BK84" s="216">
        <f>BK85+BK346+BK607</f>
        <v>0</v>
      </c>
    </row>
    <row r="85" spans="1:63" s="12" customFormat="1" ht="22.8" customHeight="1">
      <c r="A85" s="12"/>
      <c r="B85" s="203"/>
      <c r="C85" s="204"/>
      <c r="D85" s="205" t="s">
        <v>72</v>
      </c>
      <c r="E85" s="217" t="s">
        <v>1335</v>
      </c>
      <c r="F85" s="217" t="s">
        <v>1336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SUM(P86:P345)</f>
        <v>0</v>
      </c>
      <c r="Q85" s="211"/>
      <c r="R85" s="212">
        <f>SUM(R86:R345)</f>
        <v>0</v>
      </c>
      <c r="S85" s="211"/>
      <c r="T85" s="213">
        <f>SUM(T86:T345)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142</v>
      </c>
      <c r="AT85" s="215" t="s">
        <v>72</v>
      </c>
      <c r="AU85" s="215" t="s">
        <v>81</v>
      </c>
      <c r="AY85" s="214" t="s">
        <v>134</v>
      </c>
      <c r="BK85" s="216">
        <f>SUM(BK86:BK345)</f>
        <v>0</v>
      </c>
    </row>
    <row r="86" spans="1:65" s="2" customFormat="1" ht="16.5" customHeight="1">
      <c r="A86" s="39"/>
      <c r="B86" s="40"/>
      <c r="C86" s="219" t="s">
        <v>81</v>
      </c>
      <c r="D86" s="219" t="s">
        <v>137</v>
      </c>
      <c r="E86" s="220" t="s">
        <v>1337</v>
      </c>
      <c r="F86" s="221" t="s">
        <v>1338</v>
      </c>
      <c r="G86" s="222" t="s">
        <v>1286</v>
      </c>
      <c r="H86" s="223">
        <v>1</v>
      </c>
      <c r="I86" s="224"/>
      <c r="J86" s="225">
        <f>ROUND(I86*H86,2)</f>
        <v>0</v>
      </c>
      <c r="K86" s="221" t="s">
        <v>19</v>
      </c>
      <c r="L86" s="45"/>
      <c r="M86" s="226" t="s">
        <v>19</v>
      </c>
      <c r="N86" s="227" t="s">
        <v>45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238</v>
      </c>
      <c r="AT86" s="230" t="s">
        <v>137</v>
      </c>
      <c r="AU86" s="230" t="s">
        <v>142</v>
      </c>
      <c r="AY86" s="18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142</v>
      </c>
      <c r="BK86" s="231">
        <f>ROUND(I86*H86,2)</f>
        <v>0</v>
      </c>
      <c r="BL86" s="18" t="s">
        <v>238</v>
      </c>
      <c r="BM86" s="230" t="s">
        <v>1339</v>
      </c>
    </row>
    <row r="87" spans="1:47" s="2" customFormat="1" ht="12">
      <c r="A87" s="39"/>
      <c r="B87" s="40"/>
      <c r="C87" s="41"/>
      <c r="D87" s="232" t="s">
        <v>144</v>
      </c>
      <c r="E87" s="41"/>
      <c r="F87" s="233" t="s">
        <v>1338</v>
      </c>
      <c r="G87" s="41"/>
      <c r="H87" s="41"/>
      <c r="I87" s="137"/>
      <c r="J87" s="41"/>
      <c r="K87" s="41"/>
      <c r="L87" s="45"/>
      <c r="M87" s="234"/>
      <c r="N87" s="23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144</v>
      </c>
      <c r="AU87" s="18" t="s">
        <v>142</v>
      </c>
    </row>
    <row r="88" spans="1:65" s="2" customFormat="1" ht="16.5" customHeight="1">
      <c r="A88" s="39"/>
      <c r="B88" s="40"/>
      <c r="C88" s="219" t="s">
        <v>142</v>
      </c>
      <c r="D88" s="219" t="s">
        <v>137</v>
      </c>
      <c r="E88" s="220" t="s">
        <v>1340</v>
      </c>
      <c r="F88" s="221" t="s">
        <v>1341</v>
      </c>
      <c r="G88" s="222" t="s">
        <v>1286</v>
      </c>
      <c r="H88" s="223">
        <v>1</v>
      </c>
      <c r="I88" s="224"/>
      <c r="J88" s="225">
        <f>ROUND(I88*H88,2)</f>
        <v>0</v>
      </c>
      <c r="K88" s="221" t="s">
        <v>19</v>
      </c>
      <c r="L88" s="45"/>
      <c r="M88" s="226" t="s">
        <v>19</v>
      </c>
      <c r="N88" s="227" t="s">
        <v>45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238</v>
      </c>
      <c r="AT88" s="230" t="s">
        <v>137</v>
      </c>
      <c r="AU88" s="230" t="s">
        <v>142</v>
      </c>
      <c r="AY88" s="18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142</v>
      </c>
      <c r="BK88" s="231">
        <f>ROUND(I88*H88,2)</f>
        <v>0</v>
      </c>
      <c r="BL88" s="18" t="s">
        <v>238</v>
      </c>
      <c r="BM88" s="230" t="s">
        <v>1342</v>
      </c>
    </row>
    <row r="89" spans="1:47" s="2" customFormat="1" ht="12">
      <c r="A89" s="39"/>
      <c r="B89" s="40"/>
      <c r="C89" s="41"/>
      <c r="D89" s="232" t="s">
        <v>144</v>
      </c>
      <c r="E89" s="41"/>
      <c r="F89" s="233" t="s">
        <v>1341</v>
      </c>
      <c r="G89" s="41"/>
      <c r="H89" s="41"/>
      <c r="I89" s="137"/>
      <c r="J89" s="41"/>
      <c r="K89" s="41"/>
      <c r="L89" s="45"/>
      <c r="M89" s="234"/>
      <c r="N89" s="235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144</v>
      </c>
      <c r="AU89" s="18" t="s">
        <v>142</v>
      </c>
    </row>
    <row r="90" spans="1:65" s="2" customFormat="1" ht="16.5" customHeight="1">
      <c r="A90" s="39"/>
      <c r="B90" s="40"/>
      <c r="C90" s="219" t="s">
        <v>135</v>
      </c>
      <c r="D90" s="219" t="s">
        <v>137</v>
      </c>
      <c r="E90" s="220" t="s">
        <v>1343</v>
      </c>
      <c r="F90" s="221" t="s">
        <v>1344</v>
      </c>
      <c r="G90" s="222" t="s">
        <v>1286</v>
      </c>
      <c r="H90" s="223">
        <v>1</v>
      </c>
      <c r="I90" s="224"/>
      <c r="J90" s="225">
        <f>ROUND(I90*H90,2)</f>
        <v>0</v>
      </c>
      <c r="K90" s="221" t="s">
        <v>19</v>
      </c>
      <c r="L90" s="45"/>
      <c r="M90" s="226" t="s">
        <v>19</v>
      </c>
      <c r="N90" s="227" t="s">
        <v>45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0" t="s">
        <v>238</v>
      </c>
      <c r="AT90" s="230" t="s">
        <v>137</v>
      </c>
      <c r="AU90" s="230" t="s">
        <v>142</v>
      </c>
      <c r="AY90" s="18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8" t="s">
        <v>142</v>
      </c>
      <c r="BK90" s="231">
        <f>ROUND(I90*H90,2)</f>
        <v>0</v>
      </c>
      <c r="BL90" s="18" t="s">
        <v>238</v>
      </c>
      <c r="BM90" s="230" t="s">
        <v>1345</v>
      </c>
    </row>
    <row r="91" spans="1:47" s="2" customFormat="1" ht="12">
      <c r="A91" s="39"/>
      <c r="B91" s="40"/>
      <c r="C91" s="41"/>
      <c r="D91" s="232" t="s">
        <v>144</v>
      </c>
      <c r="E91" s="41"/>
      <c r="F91" s="233" t="s">
        <v>1344</v>
      </c>
      <c r="G91" s="41"/>
      <c r="H91" s="41"/>
      <c r="I91" s="137"/>
      <c r="J91" s="41"/>
      <c r="K91" s="41"/>
      <c r="L91" s="45"/>
      <c r="M91" s="234"/>
      <c r="N91" s="23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144</v>
      </c>
      <c r="AU91" s="18" t="s">
        <v>142</v>
      </c>
    </row>
    <row r="92" spans="1:65" s="2" customFormat="1" ht="16.5" customHeight="1">
      <c r="A92" s="39"/>
      <c r="B92" s="40"/>
      <c r="C92" s="219" t="s">
        <v>141</v>
      </c>
      <c r="D92" s="219" t="s">
        <v>137</v>
      </c>
      <c r="E92" s="220" t="s">
        <v>1346</v>
      </c>
      <c r="F92" s="221" t="s">
        <v>1347</v>
      </c>
      <c r="G92" s="222" t="s">
        <v>1286</v>
      </c>
      <c r="H92" s="223">
        <v>1</v>
      </c>
      <c r="I92" s="224"/>
      <c r="J92" s="225">
        <f>ROUND(I92*H92,2)</f>
        <v>0</v>
      </c>
      <c r="K92" s="221" t="s">
        <v>19</v>
      </c>
      <c r="L92" s="45"/>
      <c r="M92" s="226" t="s">
        <v>19</v>
      </c>
      <c r="N92" s="227" t="s">
        <v>45</v>
      </c>
      <c r="O92" s="8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0" t="s">
        <v>238</v>
      </c>
      <c r="AT92" s="230" t="s">
        <v>137</v>
      </c>
      <c r="AU92" s="230" t="s">
        <v>142</v>
      </c>
      <c r="AY92" s="18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8" t="s">
        <v>142</v>
      </c>
      <c r="BK92" s="231">
        <f>ROUND(I92*H92,2)</f>
        <v>0</v>
      </c>
      <c r="BL92" s="18" t="s">
        <v>238</v>
      </c>
      <c r="BM92" s="230" t="s">
        <v>1348</v>
      </c>
    </row>
    <row r="93" spans="1:47" s="2" customFormat="1" ht="12">
      <c r="A93" s="39"/>
      <c r="B93" s="40"/>
      <c r="C93" s="41"/>
      <c r="D93" s="232" t="s">
        <v>144</v>
      </c>
      <c r="E93" s="41"/>
      <c r="F93" s="233" t="s">
        <v>1347</v>
      </c>
      <c r="G93" s="41"/>
      <c r="H93" s="41"/>
      <c r="I93" s="137"/>
      <c r="J93" s="41"/>
      <c r="K93" s="41"/>
      <c r="L93" s="45"/>
      <c r="M93" s="234"/>
      <c r="N93" s="235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144</v>
      </c>
      <c r="AU93" s="18" t="s">
        <v>142</v>
      </c>
    </row>
    <row r="94" spans="1:65" s="2" customFormat="1" ht="16.5" customHeight="1">
      <c r="A94" s="39"/>
      <c r="B94" s="40"/>
      <c r="C94" s="219" t="s">
        <v>163</v>
      </c>
      <c r="D94" s="219" t="s">
        <v>137</v>
      </c>
      <c r="E94" s="220" t="s">
        <v>1349</v>
      </c>
      <c r="F94" s="221" t="s">
        <v>1350</v>
      </c>
      <c r="G94" s="222" t="s">
        <v>1286</v>
      </c>
      <c r="H94" s="223">
        <v>8</v>
      </c>
      <c r="I94" s="224"/>
      <c r="J94" s="225">
        <f>ROUND(I94*H94,2)</f>
        <v>0</v>
      </c>
      <c r="K94" s="221" t="s">
        <v>19</v>
      </c>
      <c r="L94" s="45"/>
      <c r="M94" s="226" t="s">
        <v>19</v>
      </c>
      <c r="N94" s="227" t="s">
        <v>45</v>
      </c>
      <c r="O94" s="8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0" t="s">
        <v>238</v>
      </c>
      <c r="AT94" s="230" t="s">
        <v>137</v>
      </c>
      <c r="AU94" s="230" t="s">
        <v>142</v>
      </c>
      <c r="AY94" s="18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8" t="s">
        <v>142</v>
      </c>
      <c r="BK94" s="231">
        <f>ROUND(I94*H94,2)</f>
        <v>0</v>
      </c>
      <c r="BL94" s="18" t="s">
        <v>238</v>
      </c>
      <c r="BM94" s="230" t="s">
        <v>1351</v>
      </c>
    </row>
    <row r="95" spans="1:47" s="2" customFormat="1" ht="12">
      <c r="A95" s="39"/>
      <c r="B95" s="40"/>
      <c r="C95" s="41"/>
      <c r="D95" s="232" t="s">
        <v>144</v>
      </c>
      <c r="E95" s="41"/>
      <c r="F95" s="233" t="s">
        <v>1350</v>
      </c>
      <c r="G95" s="41"/>
      <c r="H95" s="41"/>
      <c r="I95" s="137"/>
      <c r="J95" s="41"/>
      <c r="K95" s="41"/>
      <c r="L95" s="45"/>
      <c r="M95" s="234"/>
      <c r="N95" s="23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144</v>
      </c>
      <c r="AU95" s="18" t="s">
        <v>142</v>
      </c>
    </row>
    <row r="96" spans="1:65" s="2" customFormat="1" ht="16.5" customHeight="1">
      <c r="A96" s="39"/>
      <c r="B96" s="40"/>
      <c r="C96" s="219" t="s">
        <v>155</v>
      </c>
      <c r="D96" s="219" t="s">
        <v>137</v>
      </c>
      <c r="E96" s="220" t="s">
        <v>1352</v>
      </c>
      <c r="F96" s="221" t="s">
        <v>1353</v>
      </c>
      <c r="G96" s="222" t="s">
        <v>1286</v>
      </c>
      <c r="H96" s="223">
        <v>4</v>
      </c>
      <c r="I96" s="224"/>
      <c r="J96" s="225">
        <f>ROUND(I96*H96,2)</f>
        <v>0</v>
      </c>
      <c r="K96" s="221" t="s">
        <v>19</v>
      </c>
      <c r="L96" s="45"/>
      <c r="M96" s="226" t="s">
        <v>19</v>
      </c>
      <c r="N96" s="227" t="s">
        <v>45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238</v>
      </c>
      <c r="AT96" s="230" t="s">
        <v>137</v>
      </c>
      <c r="AU96" s="230" t="s">
        <v>142</v>
      </c>
      <c r="AY96" s="18" t="s">
        <v>134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142</v>
      </c>
      <c r="BK96" s="231">
        <f>ROUND(I96*H96,2)</f>
        <v>0</v>
      </c>
      <c r="BL96" s="18" t="s">
        <v>238</v>
      </c>
      <c r="BM96" s="230" t="s">
        <v>1354</v>
      </c>
    </row>
    <row r="97" spans="1:47" s="2" customFormat="1" ht="12">
      <c r="A97" s="39"/>
      <c r="B97" s="40"/>
      <c r="C97" s="41"/>
      <c r="D97" s="232" t="s">
        <v>144</v>
      </c>
      <c r="E97" s="41"/>
      <c r="F97" s="233" t="s">
        <v>1353</v>
      </c>
      <c r="G97" s="41"/>
      <c r="H97" s="41"/>
      <c r="I97" s="137"/>
      <c r="J97" s="41"/>
      <c r="K97" s="41"/>
      <c r="L97" s="45"/>
      <c r="M97" s="234"/>
      <c r="N97" s="23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144</v>
      </c>
      <c r="AU97" s="18" t="s">
        <v>142</v>
      </c>
    </row>
    <row r="98" spans="1:65" s="2" customFormat="1" ht="16.5" customHeight="1">
      <c r="A98" s="39"/>
      <c r="B98" s="40"/>
      <c r="C98" s="219" t="s">
        <v>183</v>
      </c>
      <c r="D98" s="219" t="s">
        <v>137</v>
      </c>
      <c r="E98" s="220" t="s">
        <v>1355</v>
      </c>
      <c r="F98" s="221" t="s">
        <v>1356</v>
      </c>
      <c r="G98" s="222" t="s">
        <v>1286</v>
      </c>
      <c r="H98" s="223">
        <v>1</v>
      </c>
      <c r="I98" s="224"/>
      <c r="J98" s="225">
        <f>ROUND(I98*H98,2)</f>
        <v>0</v>
      </c>
      <c r="K98" s="221" t="s">
        <v>19</v>
      </c>
      <c r="L98" s="45"/>
      <c r="M98" s="226" t="s">
        <v>19</v>
      </c>
      <c r="N98" s="227" t="s">
        <v>45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238</v>
      </c>
      <c r="AT98" s="230" t="s">
        <v>137</v>
      </c>
      <c r="AU98" s="230" t="s">
        <v>142</v>
      </c>
      <c r="AY98" s="18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142</v>
      </c>
      <c r="BK98" s="231">
        <f>ROUND(I98*H98,2)</f>
        <v>0</v>
      </c>
      <c r="BL98" s="18" t="s">
        <v>238</v>
      </c>
      <c r="BM98" s="230" t="s">
        <v>1357</v>
      </c>
    </row>
    <row r="99" spans="1:47" s="2" customFormat="1" ht="12">
      <c r="A99" s="39"/>
      <c r="B99" s="40"/>
      <c r="C99" s="41"/>
      <c r="D99" s="232" t="s">
        <v>144</v>
      </c>
      <c r="E99" s="41"/>
      <c r="F99" s="233" t="s">
        <v>1356</v>
      </c>
      <c r="G99" s="41"/>
      <c r="H99" s="41"/>
      <c r="I99" s="137"/>
      <c r="J99" s="41"/>
      <c r="K99" s="41"/>
      <c r="L99" s="45"/>
      <c r="M99" s="234"/>
      <c r="N99" s="23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144</v>
      </c>
      <c r="AU99" s="18" t="s">
        <v>142</v>
      </c>
    </row>
    <row r="100" spans="1:65" s="2" customFormat="1" ht="16.5" customHeight="1">
      <c r="A100" s="39"/>
      <c r="B100" s="40"/>
      <c r="C100" s="219" t="s">
        <v>190</v>
      </c>
      <c r="D100" s="219" t="s">
        <v>137</v>
      </c>
      <c r="E100" s="220" t="s">
        <v>1358</v>
      </c>
      <c r="F100" s="221" t="s">
        <v>1359</v>
      </c>
      <c r="G100" s="222" t="s">
        <v>1286</v>
      </c>
      <c r="H100" s="223">
        <v>13</v>
      </c>
      <c r="I100" s="224"/>
      <c r="J100" s="225">
        <f>ROUND(I100*H100,2)</f>
        <v>0</v>
      </c>
      <c r="K100" s="221" t="s">
        <v>19</v>
      </c>
      <c r="L100" s="45"/>
      <c r="M100" s="226" t="s">
        <v>19</v>
      </c>
      <c r="N100" s="227" t="s">
        <v>45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238</v>
      </c>
      <c r="AT100" s="230" t="s">
        <v>137</v>
      </c>
      <c r="AU100" s="230" t="s">
        <v>142</v>
      </c>
      <c r="AY100" s="18" t="s">
        <v>134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142</v>
      </c>
      <c r="BK100" s="231">
        <f>ROUND(I100*H100,2)</f>
        <v>0</v>
      </c>
      <c r="BL100" s="18" t="s">
        <v>238</v>
      </c>
      <c r="BM100" s="230" t="s">
        <v>1360</v>
      </c>
    </row>
    <row r="101" spans="1:47" s="2" customFormat="1" ht="12">
      <c r="A101" s="39"/>
      <c r="B101" s="40"/>
      <c r="C101" s="41"/>
      <c r="D101" s="232" t="s">
        <v>144</v>
      </c>
      <c r="E101" s="41"/>
      <c r="F101" s="233" t="s">
        <v>1359</v>
      </c>
      <c r="G101" s="41"/>
      <c r="H101" s="41"/>
      <c r="I101" s="137"/>
      <c r="J101" s="41"/>
      <c r="K101" s="41"/>
      <c r="L101" s="45"/>
      <c r="M101" s="234"/>
      <c r="N101" s="235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144</v>
      </c>
      <c r="AU101" s="18" t="s">
        <v>142</v>
      </c>
    </row>
    <row r="102" spans="1:65" s="2" customFormat="1" ht="16.5" customHeight="1">
      <c r="A102" s="39"/>
      <c r="B102" s="40"/>
      <c r="C102" s="219" t="s">
        <v>199</v>
      </c>
      <c r="D102" s="219" t="s">
        <v>137</v>
      </c>
      <c r="E102" s="220" t="s">
        <v>1361</v>
      </c>
      <c r="F102" s="221" t="s">
        <v>1362</v>
      </c>
      <c r="G102" s="222" t="s">
        <v>1286</v>
      </c>
      <c r="H102" s="223">
        <v>4</v>
      </c>
      <c r="I102" s="224"/>
      <c r="J102" s="225">
        <f>ROUND(I102*H102,2)</f>
        <v>0</v>
      </c>
      <c r="K102" s="221" t="s">
        <v>19</v>
      </c>
      <c r="L102" s="45"/>
      <c r="M102" s="226" t="s">
        <v>19</v>
      </c>
      <c r="N102" s="227" t="s">
        <v>45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238</v>
      </c>
      <c r="AT102" s="230" t="s">
        <v>137</v>
      </c>
      <c r="AU102" s="230" t="s">
        <v>142</v>
      </c>
      <c r="AY102" s="18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142</v>
      </c>
      <c r="BK102" s="231">
        <f>ROUND(I102*H102,2)</f>
        <v>0</v>
      </c>
      <c r="BL102" s="18" t="s">
        <v>238</v>
      </c>
      <c r="BM102" s="230" t="s">
        <v>1363</v>
      </c>
    </row>
    <row r="103" spans="1:47" s="2" customFormat="1" ht="12">
      <c r="A103" s="39"/>
      <c r="B103" s="40"/>
      <c r="C103" s="41"/>
      <c r="D103" s="232" t="s">
        <v>144</v>
      </c>
      <c r="E103" s="41"/>
      <c r="F103" s="233" t="s">
        <v>1362</v>
      </c>
      <c r="G103" s="41"/>
      <c r="H103" s="41"/>
      <c r="I103" s="137"/>
      <c r="J103" s="41"/>
      <c r="K103" s="41"/>
      <c r="L103" s="45"/>
      <c r="M103" s="234"/>
      <c r="N103" s="23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144</v>
      </c>
      <c r="AU103" s="18" t="s">
        <v>142</v>
      </c>
    </row>
    <row r="104" spans="1:65" s="2" customFormat="1" ht="16.5" customHeight="1">
      <c r="A104" s="39"/>
      <c r="B104" s="40"/>
      <c r="C104" s="219" t="s">
        <v>205</v>
      </c>
      <c r="D104" s="219" t="s">
        <v>137</v>
      </c>
      <c r="E104" s="220" t="s">
        <v>1364</v>
      </c>
      <c r="F104" s="221" t="s">
        <v>1365</v>
      </c>
      <c r="G104" s="222" t="s">
        <v>1286</v>
      </c>
      <c r="H104" s="223">
        <v>1</v>
      </c>
      <c r="I104" s="224"/>
      <c r="J104" s="225">
        <f>ROUND(I104*H104,2)</f>
        <v>0</v>
      </c>
      <c r="K104" s="221" t="s">
        <v>19</v>
      </c>
      <c r="L104" s="45"/>
      <c r="M104" s="226" t="s">
        <v>19</v>
      </c>
      <c r="N104" s="227" t="s">
        <v>45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238</v>
      </c>
      <c r="AT104" s="230" t="s">
        <v>137</v>
      </c>
      <c r="AU104" s="230" t="s">
        <v>142</v>
      </c>
      <c r="AY104" s="18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142</v>
      </c>
      <c r="BK104" s="231">
        <f>ROUND(I104*H104,2)</f>
        <v>0</v>
      </c>
      <c r="BL104" s="18" t="s">
        <v>238</v>
      </c>
      <c r="BM104" s="230" t="s">
        <v>1366</v>
      </c>
    </row>
    <row r="105" spans="1:47" s="2" customFormat="1" ht="12">
      <c r="A105" s="39"/>
      <c r="B105" s="40"/>
      <c r="C105" s="41"/>
      <c r="D105" s="232" t="s">
        <v>144</v>
      </c>
      <c r="E105" s="41"/>
      <c r="F105" s="233" t="s">
        <v>1365</v>
      </c>
      <c r="G105" s="41"/>
      <c r="H105" s="41"/>
      <c r="I105" s="137"/>
      <c r="J105" s="41"/>
      <c r="K105" s="41"/>
      <c r="L105" s="45"/>
      <c r="M105" s="234"/>
      <c r="N105" s="23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144</v>
      </c>
      <c r="AU105" s="18" t="s">
        <v>142</v>
      </c>
    </row>
    <row r="106" spans="1:65" s="2" customFormat="1" ht="16.5" customHeight="1">
      <c r="A106" s="39"/>
      <c r="B106" s="40"/>
      <c r="C106" s="219" t="s">
        <v>210</v>
      </c>
      <c r="D106" s="219" t="s">
        <v>137</v>
      </c>
      <c r="E106" s="220" t="s">
        <v>1367</v>
      </c>
      <c r="F106" s="221" t="s">
        <v>1368</v>
      </c>
      <c r="G106" s="222" t="s">
        <v>1286</v>
      </c>
      <c r="H106" s="223">
        <v>4</v>
      </c>
      <c r="I106" s="224"/>
      <c r="J106" s="225">
        <f>ROUND(I106*H106,2)</f>
        <v>0</v>
      </c>
      <c r="K106" s="221" t="s">
        <v>19</v>
      </c>
      <c r="L106" s="45"/>
      <c r="M106" s="226" t="s">
        <v>19</v>
      </c>
      <c r="N106" s="227" t="s">
        <v>45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238</v>
      </c>
      <c r="AT106" s="230" t="s">
        <v>137</v>
      </c>
      <c r="AU106" s="230" t="s">
        <v>142</v>
      </c>
      <c r="AY106" s="18" t="s">
        <v>134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142</v>
      </c>
      <c r="BK106" s="231">
        <f>ROUND(I106*H106,2)</f>
        <v>0</v>
      </c>
      <c r="BL106" s="18" t="s">
        <v>238</v>
      </c>
      <c r="BM106" s="230" t="s">
        <v>1369</v>
      </c>
    </row>
    <row r="107" spans="1:47" s="2" customFormat="1" ht="12">
      <c r="A107" s="39"/>
      <c r="B107" s="40"/>
      <c r="C107" s="41"/>
      <c r="D107" s="232" t="s">
        <v>144</v>
      </c>
      <c r="E107" s="41"/>
      <c r="F107" s="233" t="s">
        <v>1368</v>
      </c>
      <c r="G107" s="41"/>
      <c r="H107" s="41"/>
      <c r="I107" s="137"/>
      <c r="J107" s="41"/>
      <c r="K107" s="41"/>
      <c r="L107" s="45"/>
      <c r="M107" s="234"/>
      <c r="N107" s="23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144</v>
      </c>
      <c r="AU107" s="18" t="s">
        <v>142</v>
      </c>
    </row>
    <row r="108" spans="1:65" s="2" customFormat="1" ht="16.5" customHeight="1">
      <c r="A108" s="39"/>
      <c r="B108" s="40"/>
      <c r="C108" s="219" t="s">
        <v>216</v>
      </c>
      <c r="D108" s="219" t="s">
        <v>137</v>
      </c>
      <c r="E108" s="220" t="s">
        <v>1370</v>
      </c>
      <c r="F108" s="221" t="s">
        <v>1371</v>
      </c>
      <c r="G108" s="222" t="s">
        <v>1286</v>
      </c>
      <c r="H108" s="223">
        <v>2</v>
      </c>
      <c r="I108" s="224"/>
      <c r="J108" s="225">
        <f>ROUND(I108*H108,2)</f>
        <v>0</v>
      </c>
      <c r="K108" s="221" t="s">
        <v>19</v>
      </c>
      <c r="L108" s="45"/>
      <c r="M108" s="226" t="s">
        <v>19</v>
      </c>
      <c r="N108" s="227" t="s">
        <v>45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238</v>
      </c>
      <c r="AT108" s="230" t="s">
        <v>137</v>
      </c>
      <c r="AU108" s="230" t="s">
        <v>142</v>
      </c>
      <c r="AY108" s="18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142</v>
      </c>
      <c r="BK108" s="231">
        <f>ROUND(I108*H108,2)</f>
        <v>0</v>
      </c>
      <c r="BL108" s="18" t="s">
        <v>238</v>
      </c>
      <c r="BM108" s="230" t="s">
        <v>1372</v>
      </c>
    </row>
    <row r="109" spans="1:47" s="2" customFormat="1" ht="12">
      <c r="A109" s="39"/>
      <c r="B109" s="40"/>
      <c r="C109" s="41"/>
      <c r="D109" s="232" t="s">
        <v>144</v>
      </c>
      <c r="E109" s="41"/>
      <c r="F109" s="233" t="s">
        <v>1371</v>
      </c>
      <c r="G109" s="41"/>
      <c r="H109" s="41"/>
      <c r="I109" s="137"/>
      <c r="J109" s="41"/>
      <c r="K109" s="41"/>
      <c r="L109" s="45"/>
      <c r="M109" s="234"/>
      <c r="N109" s="23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142</v>
      </c>
    </row>
    <row r="110" spans="1:65" s="2" customFormat="1" ht="16.5" customHeight="1">
      <c r="A110" s="39"/>
      <c r="B110" s="40"/>
      <c r="C110" s="219" t="s">
        <v>221</v>
      </c>
      <c r="D110" s="219" t="s">
        <v>137</v>
      </c>
      <c r="E110" s="220" t="s">
        <v>1373</v>
      </c>
      <c r="F110" s="221" t="s">
        <v>1374</v>
      </c>
      <c r="G110" s="222" t="s">
        <v>1286</v>
      </c>
      <c r="H110" s="223">
        <v>3</v>
      </c>
      <c r="I110" s="224"/>
      <c r="J110" s="225">
        <f>ROUND(I110*H110,2)</f>
        <v>0</v>
      </c>
      <c r="K110" s="221" t="s">
        <v>19</v>
      </c>
      <c r="L110" s="45"/>
      <c r="M110" s="226" t="s">
        <v>19</v>
      </c>
      <c r="N110" s="227" t="s">
        <v>45</v>
      </c>
      <c r="O110" s="8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238</v>
      </c>
      <c r="AT110" s="230" t="s">
        <v>137</v>
      </c>
      <c r="AU110" s="230" t="s">
        <v>142</v>
      </c>
      <c r="AY110" s="18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142</v>
      </c>
      <c r="BK110" s="231">
        <f>ROUND(I110*H110,2)</f>
        <v>0</v>
      </c>
      <c r="BL110" s="18" t="s">
        <v>238</v>
      </c>
      <c r="BM110" s="230" t="s">
        <v>1375</v>
      </c>
    </row>
    <row r="111" spans="1:47" s="2" customFormat="1" ht="12">
      <c r="A111" s="39"/>
      <c r="B111" s="40"/>
      <c r="C111" s="41"/>
      <c r="D111" s="232" t="s">
        <v>144</v>
      </c>
      <c r="E111" s="41"/>
      <c r="F111" s="233" t="s">
        <v>1374</v>
      </c>
      <c r="G111" s="41"/>
      <c r="H111" s="41"/>
      <c r="I111" s="137"/>
      <c r="J111" s="41"/>
      <c r="K111" s="41"/>
      <c r="L111" s="45"/>
      <c r="M111" s="234"/>
      <c r="N111" s="235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144</v>
      </c>
      <c r="AU111" s="18" t="s">
        <v>142</v>
      </c>
    </row>
    <row r="112" spans="1:65" s="2" customFormat="1" ht="16.5" customHeight="1">
      <c r="A112" s="39"/>
      <c r="B112" s="40"/>
      <c r="C112" s="219" t="s">
        <v>226</v>
      </c>
      <c r="D112" s="219" t="s">
        <v>137</v>
      </c>
      <c r="E112" s="220" t="s">
        <v>1376</v>
      </c>
      <c r="F112" s="221" t="s">
        <v>1377</v>
      </c>
      <c r="G112" s="222" t="s">
        <v>1286</v>
      </c>
      <c r="H112" s="223">
        <v>15</v>
      </c>
      <c r="I112" s="224"/>
      <c r="J112" s="225">
        <f>ROUND(I112*H112,2)</f>
        <v>0</v>
      </c>
      <c r="K112" s="221" t="s">
        <v>19</v>
      </c>
      <c r="L112" s="45"/>
      <c r="M112" s="226" t="s">
        <v>19</v>
      </c>
      <c r="N112" s="227" t="s">
        <v>45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238</v>
      </c>
      <c r="AT112" s="230" t="s">
        <v>137</v>
      </c>
      <c r="AU112" s="230" t="s">
        <v>142</v>
      </c>
      <c r="AY112" s="18" t="s">
        <v>134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142</v>
      </c>
      <c r="BK112" s="231">
        <f>ROUND(I112*H112,2)</f>
        <v>0</v>
      </c>
      <c r="BL112" s="18" t="s">
        <v>238</v>
      </c>
      <c r="BM112" s="230" t="s">
        <v>1378</v>
      </c>
    </row>
    <row r="113" spans="1:47" s="2" customFormat="1" ht="12">
      <c r="A113" s="39"/>
      <c r="B113" s="40"/>
      <c r="C113" s="41"/>
      <c r="D113" s="232" t="s">
        <v>144</v>
      </c>
      <c r="E113" s="41"/>
      <c r="F113" s="233" t="s">
        <v>1377</v>
      </c>
      <c r="G113" s="41"/>
      <c r="H113" s="41"/>
      <c r="I113" s="137"/>
      <c r="J113" s="41"/>
      <c r="K113" s="41"/>
      <c r="L113" s="45"/>
      <c r="M113" s="234"/>
      <c r="N113" s="23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144</v>
      </c>
      <c r="AU113" s="18" t="s">
        <v>142</v>
      </c>
    </row>
    <row r="114" spans="1:65" s="2" customFormat="1" ht="16.5" customHeight="1">
      <c r="A114" s="39"/>
      <c r="B114" s="40"/>
      <c r="C114" s="219" t="s">
        <v>8</v>
      </c>
      <c r="D114" s="219" t="s">
        <v>137</v>
      </c>
      <c r="E114" s="220" t="s">
        <v>1379</v>
      </c>
      <c r="F114" s="221" t="s">
        <v>1380</v>
      </c>
      <c r="G114" s="222" t="s">
        <v>1286</v>
      </c>
      <c r="H114" s="223">
        <v>1</v>
      </c>
      <c r="I114" s="224"/>
      <c r="J114" s="225">
        <f>ROUND(I114*H114,2)</f>
        <v>0</v>
      </c>
      <c r="K114" s="221" t="s">
        <v>19</v>
      </c>
      <c r="L114" s="45"/>
      <c r="M114" s="226" t="s">
        <v>19</v>
      </c>
      <c r="N114" s="227" t="s">
        <v>45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238</v>
      </c>
      <c r="AT114" s="230" t="s">
        <v>137</v>
      </c>
      <c r="AU114" s="230" t="s">
        <v>142</v>
      </c>
      <c r="AY114" s="18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142</v>
      </c>
      <c r="BK114" s="231">
        <f>ROUND(I114*H114,2)</f>
        <v>0</v>
      </c>
      <c r="BL114" s="18" t="s">
        <v>238</v>
      </c>
      <c r="BM114" s="230" t="s">
        <v>1381</v>
      </c>
    </row>
    <row r="115" spans="1:47" s="2" customFormat="1" ht="12">
      <c r="A115" s="39"/>
      <c r="B115" s="40"/>
      <c r="C115" s="41"/>
      <c r="D115" s="232" t="s">
        <v>144</v>
      </c>
      <c r="E115" s="41"/>
      <c r="F115" s="233" t="s">
        <v>1380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144</v>
      </c>
      <c r="AU115" s="18" t="s">
        <v>142</v>
      </c>
    </row>
    <row r="116" spans="1:65" s="2" customFormat="1" ht="16.5" customHeight="1">
      <c r="A116" s="39"/>
      <c r="B116" s="40"/>
      <c r="C116" s="219" t="s">
        <v>238</v>
      </c>
      <c r="D116" s="219" t="s">
        <v>137</v>
      </c>
      <c r="E116" s="220" t="s">
        <v>1382</v>
      </c>
      <c r="F116" s="221" t="s">
        <v>1383</v>
      </c>
      <c r="G116" s="222" t="s">
        <v>1286</v>
      </c>
      <c r="H116" s="223">
        <v>1</v>
      </c>
      <c r="I116" s="224"/>
      <c r="J116" s="225">
        <f>ROUND(I116*H116,2)</f>
        <v>0</v>
      </c>
      <c r="K116" s="221" t="s">
        <v>19</v>
      </c>
      <c r="L116" s="45"/>
      <c r="M116" s="226" t="s">
        <v>19</v>
      </c>
      <c r="N116" s="227" t="s">
        <v>45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238</v>
      </c>
      <c r="AT116" s="230" t="s">
        <v>137</v>
      </c>
      <c r="AU116" s="230" t="s">
        <v>142</v>
      </c>
      <c r="AY116" s="18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142</v>
      </c>
      <c r="BK116" s="231">
        <f>ROUND(I116*H116,2)</f>
        <v>0</v>
      </c>
      <c r="BL116" s="18" t="s">
        <v>238</v>
      </c>
      <c r="BM116" s="230" t="s">
        <v>1384</v>
      </c>
    </row>
    <row r="117" spans="1:47" s="2" customFormat="1" ht="12">
      <c r="A117" s="39"/>
      <c r="B117" s="40"/>
      <c r="C117" s="41"/>
      <c r="D117" s="232" t="s">
        <v>144</v>
      </c>
      <c r="E117" s="41"/>
      <c r="F117" s="233" t="s">
        <v>1383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144</v>
      </c>
      <c r="AU117" s="18" t="s">
        <v>142</v>
      </c>
    </row>
    <row r="118" spans="1:65" s="2" customFormat="1" ht="16.5" customHeight="1">
      <c r="A118" s="39"/>
      <c r="B118" s="40"/>
      <c r="C118" s="219" t="s">
        <v>245</v>
      </c>
      <c r="D118" s="219" t="s">
        <v>137</v>
      </c>
      <c r="E118" s="220" t="s">
        <v>1385</v>
      </c>
      <c r="F118" s="221" t="s">
        <v>1350</v>
      </c>
      <c r="G118" s="222" t="s">
        <v>1286</v>
      </c>
      <c r="H118" s="223">
        <v>1</v>
      </c>
      <c r="I118" s="224"/>
      <c r="J118" s="225">
        <f>ROUND(I118*H118,2)</f>
        <v>0</v>
      </c>
      <c r="K118" s="221" t="s">
        <v>19</v>
      </c>
      <c r="L118" s="45"/>
      <c r="M118" s="226" t="s">
        <v>19</v>
      </c>
      <c r="N118" s="227" t="s">
        <v>45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238</v>
      </c>
      <c r="AT118" s="230" t="s">
        <v>137</v>
      </c>
      <c r="AU118" s="230" t="s">
        <v>142</v>
      </c>
      <c r="AY118" s="18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142</v>
      </c>
      <c r="BK118" s="231">
        <f>ROUND(I118*H118,2)</f>
        <v>0</v>
      </c>
      <c r="BL118" s="18" t="s">
        <v>238</v>
      </c>
      <c r="BM118" s="230" t="s">
        <v>1386</v>
      </c>
    </row>
    <row r="119" spans="1:47" s="2" customFormat="1" ht="12">
      <c r="A119" s="39"/>
      <c r="B119" s="40"/>
      <c r="C119" s="41"/>
      <c r="D119" s="232" t="s">
        <v>144</v>
      </c>
      <c r="E119" s="41"/>
      <c r="F119" s="233" t="s">
        <v>1350</v>
      </c>
      <c r="G119" s="41"/>
      <c r="H119" s="41"/>
      <c r="I119" s="137"/>
      <c r="J119" s="41"/>
      <c r="K119" s="41"/>
      <c r="L119" s="45"/>
      <c r="M119" s="234"/>
      <c r="N119" s="23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144</v>
      </c>
      <c r="AU119" s="18" t="s">
        <v>142</v>
      </c>
    </row>
    <row r="120" spans="1:65" s="2" customFormat="1" ht="16.5" customHeight="1">
      <c r="A120" s="39"/>
      <c r="B120" s="40"/>
      <c r="C120" s="219" t="s">
        <v>251</v>
      </c>
      <c r="D120" s="219" t="s">
        <v>137</v>
      </c>
      <c r="E120" s="220" t="s">
        <v>1387</v>
      </c>
      <c r="F120" s="221" t="s">
        <v>1359</v>
      </c>
      <c r="G120" s="222" t="s">
        <v>1286</v>
      </c>
      <c r="H120" s="223">
        <v>1</v>
      </c>
      <c r="I120" s="224"/>
      <c r="J120" s="225">
        <f>ROUND(I120*H120,2)</f>
        <v>0</v>
      </c>
      <c r="K120" s="221" t="s">
        <v>19</v>
      </c>
      <c r="L120" s="45"/>
      <c r="M120" s="226" t="s">
        <v>19</v>
      </c>
      <c r="N120" s="227" t="s">
        <v>45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238</v>
      </c>
      <c r="AT120" s="230" t="s">
        <v>137</v>
      </c>
      <c r="AU120" s="230" t="s">
        <v>142</v>
      </c>
      <c r="AY120" s="18" t="s">
        <v>134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142</v>
      </c>
      <c r="BK120" s="231">
        <f>ROUND(I120*H120,2)</f>
        <v>0</v>
      </c>
      <c r="BL120" s="18" t="s">
        <v>238</v>
      </c>
      <c r="BM120" s="230" t="s">
        <v>1388</v>
      </c>
    </row>
    <row r="121" spans="1:47" s="2" customFormat="1" ht="12">
      <c r="A121" s="39"/>
      <c r="B121" s="40"/>
      <c r="C121" s="41"/>
      <c r="D121" s="232" t="s">
        <v>144</v>
      </c>
      <c r="E121" s="41"/>
      <c r="F121" s="233" t="s">
        <v>1359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144</v>
      </c>
      <c r="AU121" s="18" t="s">
        <v>142</v>
      </c>
    </row>
    <row r="122" spans="1:65" s="2" customFormat="1" ht="16.5" customHeight="1">
      <c r="A122" s="39"/>
      <c r="B122" s="40"/>
      <c r="C122" s="219" t="s">
        <v>257</v>
      </c>
      <c r="D122" s="219" t="s">
        <v>137</v>
      </c>
      <c r="E122" s="220" t="s">
        <v>1389</v>
      </c>
      <c r="F122" s="221" t="s">
        <v>1362</v>
      </c>
      <c r="G122" s="222" t="s">
        <v>1286</v>
      </c>
      <c r="H122" s="223">
        <v>1</v>
      </c>
      <c r="I122" s="224"/>
      <c r="J122" s="225">
        <f>ROUND(I122*H122,2)</f>
        <v>0</v>
      </c>
      <c r="K122" s="221" t="s">
        <v>19</v>
      </c>
      <c r="L122" s="45"/>
      <c r="M122" s="226" t="s">
        <v>19</v>
      </c>
      <c r="N122" s="227" t="s">
        <v>45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238</v>
      </c>
      <c r="AT122" s="230" t="s">
        <v>137</v>
      </c>
      <c r="AU122" s="230" t="s">
        <v>142</v>
      </c>
      <c r="AY122" s="18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142</v>
      </c>
      <c r="BK122" s="231">
        <f>ROUND(I122*H122,2)</f>
        <v>0</v>
      </c>
      <c r="BL122" s="18" t="s">
        <v>238</v>
      </c>
      <c r="BM122" s="230" t="s">
        <v>1390</v>
      </c>
    </row>
    <row r="123" spans="1:47" s="2" customFormat="1" ht="12">
      <c r="A123" s="39"/>
      <c r="B123" s="40"/>
      <c r="C123" s="41"/>
      <c r="D123" s="232" t="s">
        <v>144</v>
      </c>
      <c r="E123" s="41"/>
      <c r="F123" s="233" t="s">
        <v>1362</v>
      </c>
      <c r="G123" s="41"/>
      <c r="H123" s="41"/>
      <c r="I123" s="137"/>
      <c r="J123" s="41"/>
      <c r="K123" s="41"/>
      <c r="L123" s="45"/>
      <c r="M123" s="234"/>
      <c r="N123" s="23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144</v>
      </c>
      <c r="AU123" s="18" t="s">
        <v>142</v>
      </c>
    </row>
    <row r="124" spans="1:65" s="2" customFormat="1" ht="16.5" customHeight="1">
      <c r="A124" s="39"/>
      <c r="B124" s="40"/>
      <c r="C124" s="219" t="s">
        <v>263</v>
      </c>
      <c r="D124" s="219" t="s">
        <v>137</v>
      </c>
      <c r="E124" s="220" t="s">
        <v>1391</v>
      </c>
      <c r="F124" s="221" t="s">
        <v>1374</v>
      </c>
      <c r="G124" s="222" t="s">
        <v>1286</v>
      </c>
      <c r="H124" s="223">
        <v>1</v>
      </c>
      <c r="I124" s="224"/>
      <c r="J124" s="225">
        <f>ROUND(I124*H124,2)</f>
        <v>0</v>
      </c>
      <c r="K124" s="221" t="s">
        <v>19</v>
      </c>
      <c r="L124" s="45"/>
      <c r="M124" s="226" t="s">
        <v>19</v>
      </c>
      <c r="N124" s="227" t="s">
        <v>45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238</v>
      </c>
      <c r="AT124" s="230" t="s">
        <v>137</v>
      </c>
      <c r="AU124" s="230" t="s">
        <v>142</v>
      </c>
      <c r="AY124" s="18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142</v>
      </c>
      <c r="BK124" s="231">
        <f>ROUND(I124*H124,2)</f>
        <v>0</v>
      </c>
      <c r="BL124" s="18" t="s">
        <v>238</v>
      </c>
      <c r="BM124" s="230" t="s">
        <v>1392</v>
      </c>
    </row>
    <row r="125" spans="1:47" s="2" customFormat="1" ht="12">
      <c r="A125" s="39"/>
      <c r="B125" s="40"/>
      <c r="C125" s="41"/>
      <c r="D125" s="232" t="s">
        <v>144</v>
      </c>
      <c r="E125" s="41"/>
      <c r="F125" s="233" t="s">
        <v>1374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144</v>
      </c>
      <c r="AU125" s="18" t="s">
        <v>142</v>
      </c>
    </row>
    <row r="126" spans="1:65" s="2" customFormat="1" ht="16.5" customHeight="1">
      <c r="A126" s="39"/>
      <c r="B126" s="40"/>
      <c r="C126" s="219" t="s">
        <v>7</v>
      </c>
      <c r="D126" s="219" t="s">
        <v>137</v>
      </c>
      <c r="E126" s="220" t="s">
        <v>1393</v>
      </c>
      <c r="F126" s="221" t="s">
        <v>1394</v>
      </c>
      <c r="G126" s="222" t="s">
        <v>1286</v>
      </c>
      <c r="H126" s="223">
        <v>1</v>
      </c>
      <c r="I126" s="224"/>
      <c r="J126" s="225">
        <f>ROUND(I126*H126,2)</f>
        <v>0</v>
      </c>
      <c r="K126" s="221" t="s">
        <v>19</v>
      </c>
      <c r="L126" s="45"/>
      <c r="M126" s="226" t="s">
        <v>19</v>
      </c>
      <c r="N126" s="227" t="s">
        <v>45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238</v>
      </c>
      <c r="AT126" s="230" t="s">
        <v>137</v>
      </c>
      <c r="AU126" s="230" t="s">
        <v>142</v>
      </c>
      <c r="AY126" s="18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142</v>
      </c>
      <c r="BK126" s="231">
        <f>ROUND(I126*H126,2)</f>
        <v>0</v>
      </c>
      <c r="BL126" s="18" t="s">
        <v>238</v>
      </c>
      <c r="BM126" s="230" t="s">
        <v>1395</v>
      </c>
    </row>
    <row r="127" spans="1:47" s="2" customFormat="1" ht="12">
      <c r="A127" s="39"/>
      <c r="B127" s="40"/>
      <c r="C127" s="41"/>
      <c r="D127" s="232" t="s">
        <v>144</v>
      </c>
      <c r="E127" s="41"/>
      <c r="F127" s="233" t="s">
        <v>1394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144</v>
      </c>
      <c r="AU127" s="18" t="s">
        <v>142</v>
      </c>
    </row>
    <row r="128" spans="1:65" s="2" customFormat="1" ht="16.5" customHeight="1">
      <c r="A128" s="39"/>
      <c r="B128" s="40"/>
      <c r="C128" s="219" t="s">
        <v>275</v>
      </c>
      <c r="D128" s="219" t="s">
        <v>137</v>
      </c>
      <c r="E128" s="220" t="s">
        <v>1396</v>
      </c>
      <c r="F128" s="221" t="s">
        <v>1383</v>
      </c>
      <c r="G128" s="222" t="s">
        <v>1286</v>
      </c>
      <c r="H128" s="223">
        <v>1</v>
      </c>
      <c r="I128" s="224"/>
      <c r="J128" s="225">
        <f>ROUND(I128*H128,2)</f>
        <v>0</v>
      </c>
      <c r="K128" s="221" t="s">
        <v>19</v>
      </c>
      <c r="L128" s="45"/>
      <c r="M128" s="226" t="s">
        <v>19</v>
      </c>
      <c r="N128" s="227" t="s">
        <v>45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238</v>
      </c>
      <c r="AT128" s="230" t="s">
        <v>137</v>
      </c>
      <c r="AU128" s="230" t="s">
        <v>142</v>
      </c>
      <c r="AY128" s="18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142</v>
      </c>
      <c r="BK128" s="231">
        <f>ROUND(I128*H128,2)</f>
        <v>0</v>
      </c>
      <c r="BL128" s="18" t="s">
        <v>238</v>
      </c>
      <c r="BM128" s="230" t="s">
        <v>1397</v>
      </c>
    </row>
    <row r="129" spans="1:47" s="2" customFormat="1" ht="12">
      <c r="A129" s="39"/>
      <c r="B129" s="40"/>
      <c r="C129" s="41"/>
      <c r="D129" s="232" t="s">
        <v>144</v>
      </c>
      <c r="E129" s="41"/>
      <c r="F129" s="233" t="s">
        <v>1383</v>
      </c>
      <c r="G129" s="41"/>
      <c r="H129" s="41"/>
      <c r="I129" s="137"/>
      <c r="J129" s="41"/>
      <c r="K129" s="41"/>
      <c r="L129" s="45"/>
      <c r="M129" s="234"/>
      <c r="N129" s="235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144</v>
      </c>
      <c r="AU129" s="18" t="s">
        <v>142</v>
      </c>
    </row>
    <row r="130" spans="1:65" s="2" customFormat="1" ht="16.5" customHeight="1">
      <c r="A130" s="39"/>
      <c r="B130" s="40"/>
      <c r="C130" s="219" t="s">
        <v>281</v>
      </c>
      <c r="D130" s="219" t="s">
        <v>137</v>
      </c>
      <c r="E130" s="220" t="s">
        <v>1398</v>
      </c>
      <c r="F130" s="221" t="s">
        <v>1399</v>
      </c>
      <c r="G130" s="222" t="s">
        <v>1286</v>
      </c>
      <c r="H130" s="223">
        <v>1</v>
      </c>
      <c r="I130" s="224"/>
      <c r="J130" s="225">
        <f>ROUND(I130*H130,2)</f>
        <v>0</v>
      </c>
      <c r="K130" s="221" t="s">
        <v>19</v>
      </c>
      <c r="L130" s="45"/>
      <c r="M130" s="226" t="s">
        <v>19</v>
      </c>
      <c r="N130" s="227" t="s">
        <v>45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238</v>
      </c>
      <c r="AT130" s="230" t="s">
        <v>137</v>
      </c>
      <c r="AU130" s="230" t="s">
        <v>142</v>
      </c>
      <c r="AY130" s="18" t="s">
        <v>134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142</v>
      </c>
      <c r="BK130" s="231">
        <f>ROUND(I130*H130,2)</f>
        <v>0</v>
      </c>
      <c r="BL130" s="18" t="s">
        <v>238</v>
      </c>
      <c r="BM130" s="230" t="s">
        <v>1400</v>
      </c>
    </row>
    <row r="131" spans="1:47" s="2" customFormat="1" ht="12">
      <c r="A131" s="39"/>
      <c r="B131" s="40"/>
      <c r="C131" s="41"/>
      <c r="D131" s="232" t="s">
        <v>144</v>
      </c>
      <c r="E131" s="41"/>
      <c r="F131" s="233" t="s">
        <v>1399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142</v>
      </c>
    </row>
    <row r="132" spans="1:65" s="2" customFormat="1" ht="16.5" customHeight="1">
      <c r="A132" s="39"/>
      <c r="B132" s="40"/>
      <c r="C132" s="219" t="s">
        <v>287</v>
      </c>
      <c r="D132" s="219" t="s">
        <v>137</v>
      </c>
      <c r="E132" s="220" t="s">
        <v>1401</v>
      </c>
      <c r="F132" s="221" t="s">
        <v>1359</v>
      </c>
      <c r="G132" s="222" t="s">
        <v>1286</v>
      </c>
      <c r="H132" s="223">
        <v>15</v>
      </c>
      <c r="I132" s="224"/>
      <c r="J132" s="225">
        <f>ROUND(I132*H132,2)</f>
        <v>0</v>
      </c>
      <c r="K132" s="221" t="s">
        <v>19</v>
      </c>
      <c r="L132" s="45"/>
      <c r="M132" s="226" t="s">
        <v>19</v>
      </c>
      <c r="N132" s="227" t="s">
        <v>45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238</v>
      </c>
      <c r="AT132" s="230" t="s">
        <v>137</v>
      </c>
      <c r="AU132" s="230" t="s">
        <v>142</v>
      </c>
      <c r="AY132" s="18" t="s">
        <v>134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142</v>
      </c>
      <c r="BK132" s="231">
        <f>ROUND(I132*H132,2)</f>
        <v>0</v>
      </c>
      <c r="BL132" s="18" t="s">
        <v>238</v>
      </c>
      <c r="BM132" s="230" t="s">
        <v>1402</v>
      </c>
    </row>
    <row r="133" spans="1:47" s="2" customFormat="1" ht="12">
      <c r="A133" s="39"/>
      <c r="B133" s="40"/>
      <c r="C133" s="41"/>
      <c r="D133" s="232" t="s">
        <v>144</v>
      </c>
      <c r="E133" s="41"/>
      <c r="F133" s="233" t="s">
        <v>1359</v>
      </c>
      <c r="G133" s="41"/>
      <c r="H133" s="41"/>
      <c r="I133" s="137"/>
      <c r="J133" s="41"/>
      <c r="K133" s="41"/>
      <c r="L133" s="45"/>
      <c r="M133" s="234"/>
      <c r="N133" s="23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144</v>
      </c>
      <c r="AU133" s="18" t="s">
        <v>142</v>
      </c>
    </row>
    <row r="134" spans="1:65" s="2" customFormat="1" ht="16.5" customHeight="1">
      <c r="A134" s="39"/>
      <c r="B134" s="40"/>
      <c r="C134" s="219" t="s">
        <v>292</v>
      </c>
      <c r="D134" s="219" t="s">
        <v>137</v>
      </c>
      <c r="E134" s="220" t="s">
        <v>1403</v>
      </c>
      <c r="F134" s="221" t="s">
        <v>1362</v>
      </c>
      <c r="G134" s="222" t="s">
        <v>1286</v>
      </c>
      <c r="H134" s="223">
        <v>5</v>
      </c>
      <c r="I134" s="224"/>
      <c r="J134" s="225">
        <f>ROUND(I134*H134,2)</f>
        <v>0</v>
      </c>
      <c r="K134" s="221" t="s">
        <v>19</v>
      </c>
      <c r="L134" s="45"/>
      <c r="M134" s="226" t="s">
        <v>19</v>
      </c>
      <c r="N134" s="227" t="s">
        <v>45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238</v>
      </c>
      <c r="AT134" s="230" t="s">
        <v>137</v>
      </c>
      <c r="AU134" s="230" t="s">
        <v>142</v>
      </c>
      <c r="AY134" s="18" t="s">
        <v>134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142</v>
      </c>
      <c r="BK134" s="231">
        <f>ROUND(I134*H134,2)</f>
        <v>0</v>
      </c>
      <c r="BL134" s="18" t="s">
        <v>238</v>
      </c>
      <c r="BM134" s="230" t="s">
        <v>1404</v>
      </c>
    </row>
    <row r="135" spans="1:47" s="2" customFormat="1" ht="12">
      <c r="A135" s="39"/>
      <c r="B135" s="40"/>
      <c r="C135" s="41"/>
      <c r="D135" s="232" t="s">
        <v>144</v>
      </c>
      <c r="E135" s="41"/>
      <c r="F135" s="233" t="s">
        <v>1362</v>
      </c>
      <c r="G135" s="41"/>
      <c r="H135" s="41"/>
      <c r="I135" s="137"/>
      <c r="J135" s="41"/>
      <c r="K135" s="41"/>
      <c r="L135" s="45"/>
      <c r="M135" s="234"/>
      <c r="N135" s="23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144</v>
      </c>
      <c r="AU135" s="18" t="s">
        <v>142</v>
      </c>
    </row>
    <row r="136" spans="1:65" s="2" customFormat="1" ht="16.5" customHeight="1">
      <c r="A136" s="39"/>
      <c r="B136" s="40"/>
      <c r="C136" s="219" t="s">
        <v>298</v>
      </c>
      <c r="D136" s="219" t="s">
        <v>137</v>
      </c>
      <c r="E136" s="220" t="s">
        <v>1405</v>
      </c>
      <c r="F136" s="221" t="s">
        <v>1371</v>
      </c>
      <c r="G136" s="222" t="s">
        <v>1286</v>
      </c>
      <c r="H136" s="223">
        <v>2</v>
      </c>
      <c r="I136" s="224"/>
      <c r="J136" s="225">
        <f>ROUND(I136*H136,2)</f>
        <v>0</v>
      </c>
      <c r="K136" s="221" t="s">
        <v>19</v>
      </c>
      <c r="L136" s="45"/>
      <c r="M136" s="226" t="s">
        <v>19</v>
      </c>
      <c r="N136" s="227" t="s">
        <v>45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238</v>
      </c>
      <c r="AT136" s="230" t="s">
        <v>137</v>
      </c>
      <c r="AU136" s="230" t="s">
        <v>142</v>
      </c>
      <c r="AY136" s="18" t="s">
        <v>134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142</v>
      </c>
      <c r="BK136" s="231">
        <f>ROUND(I136*H136,2)</f>
        <v>0</v>
      </c>
      <c r="BL136" s="18" t="s">
        <v>238</v>
      </c>
      <c r="BM136" s="230" t="s">
        <v>1406</v>
      </c>
    </row>
    <row r="137" spans="1:47" s="2" customFormat="1" ht="12">
      <c r="A137" s="39"/>
      <c r="B137" s="40"/>
      <c r="C137" s="41"/>
      <c r="D137" s="232" t="s">
        <v>144</v>
      </c>
      <c r="E137" s="41"/>
      <c r="F137" s="233" t="s">
        <v>1371</v>
      </c>
      <c r="G137" s="41"/>
      <c r="H137" s="41"/>
      <c r="I137" s="137"/>
      <c r="J137" s="41"/>
      <c r="K137" s="41"/>
      <c r="L137" s="45"/>
      <c r="M137" s="234"/>
      <c r="N137" s="23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142</v>
      </c>
    </row>
    <row r="138" spans="1:65" s="2" customFormat="1" ht="16.5" customHeight="1">
      <c r="A138" s="39"/>
      <c r="B138" s="40"/>
      <c r="C138" s="219" t="s">
        <v>304</v>
      </c>
      <c r="D138" s="219" t="s">
        <v>137</v>
      </c>
      <c r="E138" s="220" t="s">
        <v>1407</v>
      </c>
      <c r="F138" s="221" t="s">
        <v>1374</v>
      </c>
      <c r="G138" s="222" t="s">
        <v>1286</v>
      </c>
      <c r="H138" s="223">
        <v>2</v>
      </c>
      <c r="I138" s="224"/>
      <c r="J138" s="225">
        <f>ROUND(I138*H138,2)</f>
        <v>0</v>
      </c>
      <c r="K138" s="221" t="s">
        <v>19</v>
      </c>
      <c r="L138" s="45"/>
      <c r="M138" s="226" t="s">
        <v>19</v>
      </c>
      <c r="N138" s="227" t="s">
        <v>45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238</v>
      </c>
      <c r="AT138" s="230" t="s">
        <v>137</v>
      </c>
      <c r="AU138" s="230" t="s">
        <v>142</v>
      </c>
      <c r="AY138" s="18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142</v>
      </c>
      <c r="BK138" s="231">
        <f>ROUND(I138*H138,2)</f>
        <v>0</v>
      </c>
      <c r="BL138" s="18" t="s">
        <v>238</v>
      </c>
      <c r="BM138" s="230" t="s">
        <v>1408</v>
      </c>
    </row>
    <row r="139" spans="1:47" s="2" customFormat="1" ht="12">
      <c r="A139" s="39"/>
      <c r="B139" s="40"/>
      <c r="C139" s="41"/>
      <c r="D139" s="232" t="s">
        <v>144</v>
      </c>
      <c r="E139" s="41"/>
      <c r="F139" s="233" t="s">
        <v>1374</v>
      </c>
      <c r="G139" s="41"/>
      <c r="H139" s="41"/>
      <c r="I139" s="137"/>
      <c r="J139" s="41"/>
      <c r="K139" s="41"/>
      <c r="L139" s="45"/>
      <c r="M139" s="234"/>
      <c r="N139" s="23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144</v>
      </c>
      <c r="AU139" s="18" t="s">
        <v>142</v>
      </c>
    </row>
    <row r="140" spans="1:65" s="2" customFormat="1" ht="16.5" customHeight="1">
      <c r="A140" s="39"/>
      <c r="B140" s="40"/>
      <c r="C140" s="219" t="s">
        <v>312</v>
      </c>
      <c r="D140" s="219" t="s">
        <v>137</v>
      </c>
      <c r="E140" s="220" t="s">
        <v>1409</v>
      </c>
      <c r="F140" s="221" t="s">
        <v>1410</v>
      </c>
      <c r="G140" s="222" t="s">
        <v>1286</v>
      </c>
      <c r="H140" s="223">
        <v>1</v>
      </c>
      <c r="I140" s="224"/>
      <c r="J140" s="225">
        <f>ROUND(I140*H140,2)</f>
        <v>0</v>
      </c>
      <c r="K140" s="221" t="s">
        <v>19</v>
      </c>
      <c r="L140" s="45"/>
      <c r="M140" s="226" t="s">
        <v>19</v>
      </c>
      <c r="N140" s="227" t="s">
        <v>45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238</v>
      </c>
      <c r="AT140" s="230" t="s">
        <v>137</v>
      </c>
      <c r="AU140" s="230" t="s">
        <v>142</v>
      </c>
      <c r="AY140" s="18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142</v>
      </c>
      <c r="BK140" s="231">
        <f>ROUND(I140*H140,2)</f>
        <v>0</v>
      </c>
      <c r="BL140" s="18" t="s">
        <v>238</v>
      </c>
      <c r="BM140" s="230" t="s">
        <v>1411</v>
      </c>
    </row>
    <row r="141" spans="1:47" s="2" customFormat="1" ht="12">
      <c r="A141" s="39"/>
      <c r="B141" s="40"/>
      <c r="C141" s="41"/>
      <c r="D141" s="232" t="s">
        <v>144</v>
      </c>
      <c r="E141" s="41"/>
      <c r="F141" s="233" t="s">
        <v>1410</v>
      </c>
      <c r="G141" s="41"/>
      <c r="H141" s="41"/>
      <c r="I141" s="137"/>
      <c r="J141" s="41"/>
      <c r="K141" s="41"/>
      <c r="L141" s="45"/>
      <c r="M141" s="234"/>
      <c r="N141" s="23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144</v>
      </c>
      <c r="AU141" s="18" t="s">
        <v>142</v>
      </c>
    </row>
    <row r="142" spans="1:65" s="2" customFormat="1" ht="16.5" customHeight="1">
      <c r="A142" s="39"/>
      <c r="B142" s="40"/>
      <c r="C142" s="219" t="s">
        <v>319</v>
      </c>
      <c r="D142" s="219" t="s">
        <v>137</v>
      </c>
      <c r="E142" s="220" t="s">
        <v>1412</v>
      </c>
      <c r="F142" s="221" t="s">
        <v>1394</v>
      </c>
      <c r="G142" s="222" t="s">
        <v>1286</v>
      </c>
      <c r="H142" s="223">
        <v>1</v>
      </c>
      <c r="I142" s="224"/>
      <c r="J142" s="225">
        <f>ROUND(I142*H142,2)</f>
        <v>0</v>
      </c>
      <c r="K142" s="221" t="s">
        <v>19</v>
      </c>
      <c r="L142" s="45"/>
      <c r="M142" s="226" t="s">
        <v>19</v>
      </c>
      <c r="N142" s="227" t="s">
        <v>45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238</v>
      </c>
      <c r="AT142" s="230" t="s">
        <v>137</v>
      </c>
      <c r="AU142" s="230" t="s">
        <v>142</v>
      </c>
      <c r="AY142" s="18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142</v>
      </c>
      <c r="BK142" s="231">
        <f>ROUND(I142*H142,2)</f>
        <v>0</v>
      </c>
      <c r="BL142" s="18" t="s">
        <v>238</v>
      </c>
      <c r="BM142" s="230" t="s">
        <v>1413</v>
      </c>
    </row>
    <row r="143" spans="1:47" s="2" customFormat="1" ht="12">
      <c r="A143" s="39"/>
      <c r="B143" s="40"/>
      <c r="C143" s="41"/>
      <c r="D143" s="232" t="s">
        <v>144</v>
      </c>
      <c r="E143" s="41"/>
      <c r="F143" s="233" t="s">
        <v>1394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144</v>
      </c>
      <c r="AU143" s="18" t="s">
        <v>142</v>
      </c>
    </row>
    <row r="144" spans="1:65" s="2" customFormat="1" ht="16.5" customHeight="1">
      <c r="A144" s="39"/>
      <c r="B144" s="40"/>
      <c r="C144" s="219" t="s">
        <v>325</v>
      </c>
      <c r="D144" s="219" t="s">
        <v>137</v>
      </c>
      <c r="E144" s="220" t="s">
        <v>1414</v>
      </c>
      <c r="F144" s="221" t="s">
        <v>1383</v>
      </c>
      <c r="G144" s="222" t="s">
        <v>1286</v>
      </c>
      <c r="H144" s="223">
        <v>1</v>
      </c>
      <c r="I144" s="224"/>
      <c r="J144" s="225">
        <f>ROUND(I144*H144,2)</f>
        <v>0</v>
      </c>
      <c r="K144" s="221" t="s">
        <v>19</v>
      </c>
      <c r="L144" s="45"/>
      <c r="M144" s="226" t="s">
        <v>19</v>
      </c>
      <c r="N144" s="227" t="s">
        <v>45</v>
      </c>
      <c r="O144" s="8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238</v>
      </c>
      <c r="AT144" s="230" t="s">
        <v>137</v>
      </c>
      <c r="AU144" s="230" t="s">
        <v>142</v>
      </c>
      <c r="AY144" s="18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142</v>
      </c>
      <c r="BK144" s="231">
        <f>ROUND(I144*H144,2)</f>
        <v>0</v>
      </c>
      <c r="BL144" s="18" t="s">
        <v>238</v>
      </c>
      <c r="BM144" s="230" t="s">
        <v>1415</v>
      </c>
    </row>
    <row r="145" spans="1:47" s="2" customFormat="1" ht="12">
      <c r="A145" s="39"/>
      <c r="B145" s="40"/>
      <c r="C145" s="41"/>
      <c r="D145" s="232" t="s">
        <v>144</v>
      </c>
      <c r="E145" s="41"/>
      <c r="F145" s="233" t="s">
        <v>1383</v>
      </c>
      <c r="G145" s="41"/>
      <c r="H145" s="41"/>
      <c r="I145" s="137"/>
      <c r="J145" s="41"/>
      <c r="K145" s="41"/>
      <c r="L145" s="45"/>
      <c r="M145" s="234"/>
      <c r="N145" s="23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144</v>
      </c>
      <c r="AU145" s="18" t="s">
        <v>142</v>
      </c>
    </row>
    <row r="146" spans="1:65" s="2" customFormat="1" ht="16.5" customHeight="1">
      <c r="A146" s="39"/>
      <c r="B146" s="40"/>
      <c r="C146" s="219" t="s">
        <v>330</v>
      </c>
      <c r="D146" s="219" t="s">
        <v>137</v>
      </c>
      <c r="E146" s="220" t="s">
        <v>1416</v>
      </c>
      <c r="F146" s="221" t="s">
        <v>1399</v>
      </c>
      <c r="G146" s="222" t="s">
        <v>1286</v>
      </c>
      <c r="H146" s="223">
        <v>1</v>
      </c>
      <c r="I146" s="224"/>
      <c r="J146" s="225">
        <f>ROUND(I146*H146,2)</f>
        <v>0</v>
      </c>
      <c r="K146" s="221" t="s">
        <v>19</v>
      </c>
      <c r="L146" s="45"/>
      <c r="M146" s="226" t="s">
        <v>19</v>
      </c>
      <c r="N146" s="227" t="s">
        <v>45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238</v>
      </c>
      <c r="AT146" s="230" t="s">
        <v>137</v>
      </c>
      <c r="AU146" s="230" t="s">
        <v>142</v>
      </c>
      <c r="AY146" s="18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142</v>
      </c>
      <c r="BK146" s="231">
        <f>ROUND(I146*H146,2)</f>
        <v>0</v>
      </c>
      <c r="BL146" s="18" t="s">
        <v>238</v>
      </c>
      <c r="BM146" s="230" t="s">
        <v>1417</v>
      </c>
    </row>
    <row r="147" spans="1:47" s="2" customFormat="1" ht="12">
      <c r="A147" s="39"/>
      <c r="B147" s="40"/>
      <c r="C147" s="41"/>
      <c r="D147" s="232" t="s">
        <v>144</v>
      </c>
      <c r="E147" s="41"/>
      <c r="F147" s="233" t="s">
        <v>1399</v>
      </c>
      <c r="G147" s="41"/>
      <c r="H147" s="41"/>
      <c r="I147" s="137"/>
      <c r="J147" s="41"/>
      <c r="K147" s="41"/>
      <c r="L147" s="45"/>
      <c r="M147" s="234"/>
      <c r="N147" s="235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144</v>
      </c>
      <c r="AU147" s="18" t="s">
        <v>142</v>
      </c>
    </row>
    <row r="148" spans="1:65" s="2" customFormat="1" ht="16.5" customHeight="1">
      <c r="A148" s="39"/>
      <c r="B148" s="40"/>
      <c r="C148" s="219" t="s">
        <v>336</v>
      </c>
      <c r="D148" s="219" t="s">
        <v>137</v>
      </c>
      <c r="E148" s="220" t="s">
        <v>1418</v>
      </c>
      <c r="F148" s="221" t="s">
        <v>1350</v>
      </c>
      <c r="G148" s="222" t="s">
        <v>1286</v>
      </c>
      <c r="H148" s="223">
        <v>1</v>
      </c>
      <c r="I148" s="224"/>
      <c r="J148" s="225">
        <f>ROUND(I148*H148,2)</f>
        <v>0</v>
      </c>
      <c r="K148" s="221" t="s">
        <v>19</v>
      </c>
      <c r="L148" s="45"/>
      <c r="M148" s="226" t="s">
        <v>19</v>
      </c>
      <c r="N148" s="227" t="s">
        <v>45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238</v>
      </c>
      <c r="AT148" s="230" t="s">
        <v>137</v>
      </c>
      <c r="AU148" s="230" t="s">
        <v>142</v>
      </c>
      <c r="AY148" s="18" t="s">
        <v>134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142</v>
      </c>
      <c r="BK148" s="231">
        <f>ROUND(I148*H148,2)</f>
        <v>0</v>
      </c>
      <c r="BL148" s="18" t="s">
        <v>238</v>
      </c>
      <c r="BM148" s="230" t="s">
        <v>1419</v>
      </c>
    </row>
    <row r="149" spans="1:47" s="2" customFormat="1" ht="12">
      <c r="A149" s="39"/>
      <c r="B149" s="40"/>
      <c r="C149" s="41"/>
      <c r="D149" s="232" t="s">
        <v>144</v>
      </c>
      <c r="E149" s="41"/>
      <c r="F149" s="233" t="s">
        <v>1350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144</v>
      </c>
      <c r="AU149" s="18" t="s">
        <v>142</v>
      </c>
    </row>
    <row r="150" spans="1:65" s="2" customFormat="1" ht="16.5" customHeight="1">
      <c r="A150" s="39"/>
      <c r="B150" s="40"/>
      <c r="C150" s="219" t="s">
        <v>343</v>
      </c>
      <c r="D150" s="219" t="s">
        <v>137</v>
      </c>
      <c r="E150" s="220" t="s">
        <v>1420</v>
      </c>
      <c r="F150" s="221" t="s">
        <v>1359</v>
      </c>
      <c r="G150" s="222" t="s">
        <v>1286</v>
      </c>
      <c r="H150" s="223">
        <v>15</v>
      </c>
      <c r="I150" s="224"/>
      <c r="J150" s="225">
        <f>ROUND(I150*H150,2)</f>
        <v>0</v>
      </c>
      <c r="K150" s="221" t="s">
        <v>19</v>
      </c>
      <c r="L150" s="45"/>
      <c r="M150" s="226" t="s">
        <v>19</v>
      </c>
      <c r="N150" s="227" t="s">
        <v>45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238</v>
      </c>
      <c r="AT150" s="230" t="s">
        <v>137</v>
      </c>
      <c r="AU150" s="230" t="s">
        <v>142</v>
      </c>
      <c r="AY150" s="18" t="s">
        <v>134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142</v>
      </c>
      <c r="BK150" s="231">
        <f>ROUND(I150*H150,2)</f>
        <v>0</v>
      </c>
      <c r="BL150" s="18" t="s">
        <v>238</v>
      </c>
      <c r="BM150" s="230" t="s">
        <v>1421</v>
      </c>
    </row>
    <row r="151" spans="1:47" s="2" customFormat="1" ht="12">
      <c r="A151" s="39"/>
      <c r="B151" s="40"/>
      <c r="C151" s="41"/>
      <c r="D151" s="232" t="s">
        <v>144</v>
      </c>
      <c r="E151" s="41"/>
      <c r="F151" s="233" t="s">
        <v>1359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144</v>
      </c>
      <c r="AU151" s="18" t="s">
        <v>142</v>
      </c>
    </row>
    <row r="152" spans="1:65" s="2" customFormat="1" ht="16.5" customHeight="1">
      <c r="A152" s="39"/>
      <c r="B152" s="40"/>
      <c r="C152" s="219" t="s">
        <v>352</v>
      </c>
      <c r="D152" s="219" t="s">
        <v>137</v>
      </c>
      <c r="E152" s="220" t="s">
        <v>1422</v>
      </c>
      <c r="F152" s="221" t="s">
        <v>1365</v>
      </c>
      <c r="G152" s="222" t="s">
        <v>1286</v>
      </c>
      <c r="H152" s="223">
        <v>1</v>
      </c>
      <c r="I152" s="224"/>
      <c r="J152" s="225">
        <f>ROUND(I152*H152,2)</f>
        <v>0</v>
      </c>
      <c r="K152" s="221" t="s">
        <v>19</v>
      </c>
      <c r="L152" s="45"/>
      <c r="M152" s="226" t="s">
        <v>19</v>
      </c>
      <c r="N152" s="227" t="s">
        <v>45</v>
      </c>
      <c r="O152" s="8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238</v>
      </c>
      <c r="AT152" s="230" t="s">
        <v>137</v>
      </c>
      <c r="AU152" s="230" t="s">
        <v>142</v>
      </c>
      <c r="AY152" s="18" t="s">
        <v>134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142</v>
      </c>
      <c r="BK152" s="231">
        <f>ROUND(I152*H152,2)</f>
        <v>0</v>
      </c>
      <c r="BL152" s="18" t="s">
        <v>238</v>
      </c>
      <c r="BM152" s="230" t="s">
        <v>1423</v>
      </c>
    </row>
    <row r="153" spans="1:47" s="2" customFormat="1" ht="12">
      <c r="A153" s="39"/>
      <c r="B153" s="40"/>
      <c r="C153" s="41"/>
      <c r="D153" s="232" t="s">
        <v>144</v>
      </c>
      <c r="E153" s="41"/>
      <c r="F153" s="233" t="s">
        <v>1365</v>
      </c>
      <c r="G153" s="41"/>
      <c r="H153" s="41"/>
      <c r="I153" s="137"/>
      <c r="J153" s="41"/>
      <c r="K153" s="41"/>
      <c r="L153" s="45"/>
      <c r="M153" s="234"/>
      <c r="N153" s="23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144</v>
      </c>
      <c r="AU153" s="18" t="s">
        <v>142</v>
      </c>
    </row>
    <row r="154" spans="1:65" s="2" customFormat="1" ht="16.5" customHeight="1">
      <c r="A154" s="39"/>
      <c r="B154" s="40"/>
      <c r="C154" s="219" t="s">
        <v>359</v>
      </c>
      <c r="D154" s="219" t="s">
        <v>137</v>
      </c>
      <c r="E154" s="220" t="s">
        <v>1424</v>
      </c>
      <c r="F154" s="221" t="s">
        <v>1371</v>
      </c>
      <c r="G154" s="222" t="s">
        <v>1286</v>
      </c>
      <c r="H154" s="223">
        <v>1</v>
      </c>
      <c r="I154" s="224"/>
      <c r="J154" s="225">
        <f>ROUND(I154*H154,2)</f>
        <v>0</v>
      </c>
      <c r="K154" s="221" t="s">
        <v>19</v>
      </c>
      <c r="L154" s="45"/>
      <c r="M154" s="226" t="s">
        <v>19</v>
      </c>
      <c r="N154" s="227" t="s">
        <v>45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238</v>
      </c>
      <c r="AT154" s="230" t="s">
        <v>137</v>
      </c>
      <c r="AU154" s="230" t="s">
        <v>142</v>
      </c>
      <c r="AY154" s="18" t="s">
        <v>134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142</v>
      </c>
      <c r="BK154" s="231">
        <f>ROUND(I154*H154,2)</f>
        <v>0</v>
      </c>
      <c r="BL154" s="18" t="s">
        <v>238</v>
      </c>
      <c r="BM154" s="230" t="s">
        <v>1425</v>
      </c>
    </row>
    <row r="155" spans="1:47" s="2" customFormat="1" ht="12">
      <c r="A155" s="39"/>
      <c r="B155" s="40"/>
      <c r="C155" s="41"/>
      <c r="D155" s="232" t="s">
        <v>144</v>
      </c>
      <c r="E155" s="41"/>
      <c r="F155" s="233" t="s">
        <v>1371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144</v>
      </c>
      <c r="AU155" s="18" t="s">
        <v>142</v>
      </c>
    </row>
    <row r="156" spans="1:65" s="2" customFormat="1" ht="16.5" customHeight="1">
      <c r="A156" s="39"/>
      <c r="B156" s="40"/>
      <c r="C156" s="219" t="s">
        <v>364</v>
      </c>
      <c r="D156" s="219" t="s">
        <v>137</v>
      </c>
      <c r="E156" s="220" t="s">
        <v>1426</v>
      </c>
      <c r="F156" s="221" t="s">
        <v>1427</v>
      </c>
      <c r="G156" s="222" t="s">
        <v>1286</v>
      </c>
      <c r="H156" s="223">
        <v>1</v>
      </c>
      <c r="I156" s="224"/>
      <c r="J156" s="225">
        <f>ROUND(I156*H156,2)</f>
        <v>0</v>
      </c>
      <c r="K156" s="221" t="s">
        <v>19</v>
      </c>
      <c r="L156" s="45"/>
      <c r="M156" s="226" t="s">
        <v>19</v>
      </c>
      <c r="N156" s="227" t="s">
        <v>45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238</v>
      </c>
      <c r="AT156" s="230" t="s">
        <v>137</v>
      </c>
      <c r="AU156" s="230" t="s">
        <v>142</v>
      </c>
      <c r="AY156" s="18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142</v>
      </c>
      <c r="BK156" s="231">
        <f>ROUND(I156*H156,2)</f>
        <v>0</v>
      </c>
      <c r="BL156" s="18" t="s">
        <v>238</v>
      </c>
      <c r="BM156" s="230" t="s">
        <v>1428</v>
      </c>
    </row>
    <row r="157" spans="1:47" s="2" customFormat="1" ht="12">
      <c r="A157" s="39"/>
      <c r="B157" s="40"/>
      <c r="C157" s="41"/>
      <c r="D157" s="232" t="s">
        <v>144</v>
      </c>
      <c r="E157" s="41"/>
      <c r="F157" s="233" t="s">
        <v>1427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142</v>
      </c>
    </row>
    <row r="158" spans="1:65" s="2" customFormat="1" ht="16.5" customHeight="1">
      <c r="A158" s="39"/>
      <c r="B158" s="40"/>
      <c r="C158" s="219" t="s">
        <v>372</v>
      </c>
      <c r="D158" s="219" t="s">
        <v>137</v>
      </c>
      <c r="E158" s="220" t="s">
        <v>1429</v>
      </c>
      <c r="F158" s="221" t="s">
        <v>1374</v>
      </c>
      <c r="G158" s="222" t="s">
        <v>1286</v>
      </c>
      <c r="H158" s="223">
        <v>3</v>
      </c>
      <c r="I158" s="224"/>
      <c r="J158" s="225">
        <f>ROUND(I158*H158,2)</f>
        <v>0</v>
      </c>
      <c r="K158" s="221" t="s">
        <v>19</v>
      </c>
      <c r="L158" s="45"/>
      <c r="M158" s="226" t="s">
        <v>19</v>
      </c>
      <c r="N158" s="227" t="s">
        <v>45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238</v>
      </c>
      <c r="AT158" s="230" t="s">
        <v>137</v>
      </c>
      <c r="AU158" s="230" t="s">
        <v>142</v>
      </c>
      <c r="AY158" s="18" t="s">
        <v>134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142</v>
      </c>
      <c r="BK158" s="231">
        <f>ROUND(I158*H158,2)</f>
        <v>0</v>
      </c>
      <c r="BL158" s="18" t="s">
        <v>238</v>
      </c>
      <c r="BM158" s="230" t="s">
        <v>1430</v>
      </c>
    </row>
    <row r="159" spans="1:47" s="2" customFormat="1" ht="12">
      <c r="A159" s="39"/>
      <c r="B159" s="40"/>
      <c r="C159" s="41"/>
      <c r="D159" s="232" t="s">
        <v>144</v>
      </c>
      <c r="E159" s="41"/>
      <c r="F159" s="233" t="s">
        <v>1374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144</v>
      </c>
      <c r="AU159" s="18" t="s">
        <v>142</v>
      </c>
    </row>
    <row r="160" spans="1:65" s="2" customFormat="1" ht="16.5" customHeight="1">
      <c r="A160" s="39"/>
      <c r="B160" s="40"/>
      <c r="C160" s="219" t="s">
        <v>379</v>
      </c>
      <c r="D160" s="219" t="s">
        <v>137</v>
      </c>
      <c r="E160" s="220" t="s">
        <v>1431</v>
      </c>
      <c r="F160" s="221" t="s">
        <v>1432</v>
      </c>
      <c r="G160" s="222" t="s">
        <v>1286</v>
      </c>
      <c r="H160" s="223">
        <v>3</v>
      </c>
      <c r="I160" s="224"/>
      <c r="J160" s="225">
        <f>ROUND(I160*H160,2)</f>
        <v>0</v>
      </c>
      <c r="K160" s="221" t="s">
        <v>19</v>
      </c>
      <c r="L160" s="45"/>
      <c r="M160" s="226" t="s">
        <v>19</v>
      </c>
      <c r="N160" s="227" t="s">
        <v>45</v>
      </c>
      <c r="O160" s="8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238</v>
      </c>
      <c r="AT160" s="230" t="s">
        <v>137</v>
      </c>
      <c r="AU160" s="230" t="s">
        <v>142</v>
      </c>
      <c r="AY160" s="18" t="s">
        <v>134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142</v>
      </c>
      <c r="BK160" s="231">
        <f>ROUND(I160*H160,2)</f>
        <v>0</v>
      </c>
      <c r="BL160" s="18" t="s">
        <v>238</v>
      </c>
      <c r="BM160" s="230" t="s">
        <v>1433</v>
      </c>
    </row>
    <row r="161" spans="1:47" s="2" customFormat="1" ht="12">
      <c r="A161" s="39"/>
      <c r="B161" s="40"/>
      <c r="C161" s="41"/>
      <c r="D161" s="232" t="s">
        <v>144</v>
      </c>
      <c r="E161" s="41"/>
      <c r="F161" s="233" t="s">
        <v>1432</v>
      </c>
      <c r="G161" s="41"/>
      <c r="H161" s="41"/>
      <c r="I161" s="137"/>
      <c r="J161" s="41"/>
      <c r="K161" s="41"/>
      <c r="L161" s="45"/>
      <c r="M161" s="234"/>
      <c r="N161" s="23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144</v>
      </c>
      <c r="AU161" s="18" t="s">
        <v>142</v>
      </c>
    </row>
    <row r="162" spans="1:65" s="2" customFormat="1" ht="16.5" customHeight="1">
      <c r="A162" s="39"/>
      <c r="B162" s="40"/>
      <c r="C162" s="219" t="s">
        <v>384</v>
      </c>
      <c r="D162" s="219" t="s">
        <v>137</v>
      </c>
      <c r="E162" s="220" t="s">
        <v>1434</v>
      </c>
      <c r="F162" s="221" t="s">
        <v>1435</v>
      </c>
      <c r="G162" s="222" t="s">
        <v>1286</v>
      </c>
      <c r="H162" s="223">
        <v>1</v>
      </c>
      <c r="I162" s="224"/>
      <c r="J162" s="225">
        <f>ROUND(I162*H162,2)</f>
        <v>0</v>
      </c>
      <c r="K162" s="221" t="s">
        <v>19</v>
      </c>
      <c r="L162" s="45"/>
      <c r="M162" s="226" t="s">
        <v>19</v>
      </c>
      <c r="N162" s="227" t="s">
        <v>45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238</v>
      </c>
      <c r="AT162" s="230" t="s">
        <v>137</v>
      </c>
      <c r="AU162" s="230" t="s">
        <v>142</v>
      </c>
      <c r="AY162" s="18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142</v>
      </c>
      <c r="BK162" s="231">
        <f>ROUND(I162*H162,2)</f>
        <v>0</v>
      </c>
      <c r="BL162" s="18" t="s">
        <v>238</v>
      </c>
      <c r="BM162" s="230" t="s">
        <v>1436</v>
      </c>
    </row>
    <row r="163" spans="1:47" s="2" customFormat="1" ht="12">
      <c r="A163" s="39"/>
      <c r="B163" s="40"/>
      <c r="C163" s="41"/>
      <c r="D163" s="232" t="s">
        <v>144</v>
      </c>
      <c r="E163" s="41"/>
      <c r="F163" s="233" t="s">
        <v>1435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144</v>
      </c>
      <c r="AU163" s="18" t="s">
        <v>142</v>
      </c>
    </row>
    <row r="164" spans="1:65" s="2" customFormat="1" ht="16.5" customHeight="1">
      <c r="A164" s="39"/>
      <c r="B164" s="40"/>
      <c r="C164" s="219" t="s">
        <v>389</v>
      </c>
      <c r="D164" s="219" t="s">
        <v>137</v>
      </c>
      <c r="E164" s="220" t="s">
        <v>1437</v>
      </c>
      <c r="F164" s="221" t="s">
        <v>1394</v>
      </c>
      <c r="G164" s="222" t="s">
        <v>1286</v>
      </c>
      <c r="H164" s="223">
        <v>1</v>
      </c>
      <c r="I164" s="224"/>
      <c r="J164" s="225">
        <f>ROUND(I164*H164,2)</f>
        <v>0</v>
      </c>
      <c r="K164" s="221" t="s">
        <v>19</v>
      </c>
      <c r="L164" s="45"/>
      <c r="M164" s="226" t="s">
        <v>19</v>
      </c>
      <c r="N164" s="227" t="s">
        <v>45</v>
      </c>
      <c r="O164" s="8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238</v>
      </c>
      <c r="AT164" s="230" t="s">
        <v>137</v>
      </c>
      <c r="AU164" s="230" t="s">
        <v>142</v>
      </c>
      <c r="AY164" s="18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142</v>
      </c>
      <c r="BK164" s="231">
        <f>ROUND(I164*H164,2)</f>
        <v>0</v>
      </c>
      <c r="BL164" s="18" t="s">
        <v>238</v>
      </c>
      <c r="BM164" s="230" t="s">
        <v>1438</v>
      </c>
    </row>
    <row r="165" spans="1:47" s="2" customFormat="1" ht="12">
      <c r="A165" s="39"/>
      <c r="B165" s="40"/>
      <c r="C165" s="41"/>
      <c r="D165" s="232" t="s">
        <v>144</v>
      </c>
      <c r="E165" s="41"/>
      <c r="F165" s="233" t="s">
        <v>1394</v>
      </c>
      <c r="G165" s="41"/>
      <c r="H165" s="41"/>
      <c r="I165" s="137"/>
      <c r="J165" s="41"/>
      <c r="K165" s="41"/>
      <c r="L165" s="45"/>
      <c r="M165" s="234"/>
      <c r="N165" s="235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144</v>
      </c>
      <c r="AU165" s="18" t="s">
        <v>142</v>
      </c>
    </row>
    <row r="166" spans="1:65" s="2" customFormat="1" ht="16.5" customHeight="1">
      <c r="A166" s="39"/>
      <c r="B166" s="40"/>
      <c r="C166" s="219" t="s">
        <v>396</v>
      </c>
      <c r="D166" s="219" t="s">
        <v>137</v>
      </c>
      <c r="E166" s="220" t="s">
        <v>1439</v>
      </c>
      <c r="F166" s="221" t="s">
        <v>1383</v>
      </c>
      <c r="G166" s="222" t="s">
        <v>1286</v>
      </c>
      <c r="H166" s="223">
        <v>1</v>
      </c>
      <c r="I166" s="224"/>
      <c r="J166" s="225">
        <f>ROUND(I166*H166,2)</f>
        <v>0</v>
      </c>
      <c r="K166" s="221" t="s">
        <v>19</v>
      </c>
      <c r="L166" s="45"/>
      <c r="M166" s="226" t="s">
        <v>19</v>
      </c>
      <c r="N166" s="227" t="s">
        <v>45</v>
      </c>
      <c r="O166" s="8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238</v>
      </c>
      <c r="AT166" s="230" t="s">
        <v>137</v>
      </c>
      <c r="AU166" s="230" t="s">
        <v>142</v>
      </c>
      <c r="AY166" s="18" t="s">
        <v>134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142</v>
      </c>
      <c r="BK166" s="231">
        <f>ROUND(I166*H166,2)</f>
        <v>0</v>
      </c>
      <c r="BL166" s="18" t="s">
        <v>238</v>
      </c>
      <c r="BM166" s="230" t="s">
        <v>1440</v>
      </c>
    </row>
    <row r="167" spans="1:47" s="2" customFormat="1" ht="12">
      <c r="A167" s="39"/>
      <c r="B167" s="40"/>
      <c r="C167" s="41"/>
      <c r="D167" s="232" t="s">
        <v>144</v>
      </c>
      <c r="E167" s="41"/>
      <c r="F167" s="233" t="s">
        <v>1383</v>
      </c>
      <c r="G167" s="41"/>
      <c r="H167" s="41"/>
      <c r="I167" s="137"/>
      <c r="J167" s="41"/>
      <c r="K167" s="41"/>
      <c r="L167" s="45"/>
      <c r="M167" s="234"/>
      <c r="N167" s="23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144</v>
      </c>
      <c r="AU167" s="18" t="s">
        <v>142</v>
      </c>
    </row>
    <row r="168" spans="1:65" s="2" customFormat="1" ht="16.5" customHeight="1">
      <c r="A168" s="39"/>
      <c r="B168" s="40"/>
      <c r="C168" s="219" t="s">
        <v>401</v>
      </c>
      <c r="D168" s="219" t="s">
        <v>137</v>
      </c>
      <c r="E168" s="220" t="s">
        <v>1441</v>
      </c>
      <c r="F168" s="221" t="s">
        <v>1399</v>
      </c>
      <c r="G168" s="222" t="s">
        <v>1286</v>
      </c>
      <c r="H168" s="223">
        <v>1</v>
      </c>
      <c r="I168" s="224"/>
      <c r="J168" s="225">
        <f>ROUND(I168*H168,2)</f>
        <v>0</v>
      </c>
      <c r="K168" s="221" t="s">
        <v>19</v>
      </c>
      <c r="L168" s="45"/>
      <c r="M168" s="226" t="s">
        <v>19</v>
      </c>
      <c r="N168" s="227" t="s">
        <v>45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238</v>
      </c>
      <c r="AT168" s="230" t="s">
        <v>137</v>
      </c>
      <c r="AU168" s="230" t="s">
        <v>142</v>
      </c>
      <c r="AY168" s="18" t="s">
        <v>134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142</v>
      </c>
      <c r="BK168" s="231">
        <f>ROUND(I168*H168,2)</f>
        <v>0</v>
      </c>
      <c r="BL168" s="18" t="s">
        <v>238</v>
      </c>
      <c r="BM168" s="230" t="s">
        <v>1442</v>
      </c>
    </row>
    <row r="169" spans="1:47" s="2" customFormat="1" ht="12">
      <c r="A169" s="39"/>
      <c r="B169" s="40"/>
      <c r="C169" s="41"/>
      <c r="D169" s="232" t="s">
        <v>144</v>
      </c>
      <c r="E169" s="41"/>
      <c r="F169" s="233" t="s">
        <v>1399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142</v>
      </c>
    </row>
    <row r="170" spans="1:65" s="2" customFormat="1" ht="16.5" customHeight="1">
      <c r="A170" s="39"/>
      <c r="B170" s="40"/>
      <c r="C170" s="219" t="s">
        <v>406</v>
      </c>
      <c r="D170" s="219" t="s">
        <v>137</v>
      </c>
      <c r="E170" s="220" t="s">
        <v>1443</v>
      </c>
      <c r="F170" s="221" t="s">
        <v>1350</v>
      </c>
      <c r="G170" s="222" t="s">
        <v>1286</v>
      </c>
      <c r="H170" s="223">
        <v>1</v>
      </c>
      <c r="I170" s="224"/>
      <c r="J170" s="225">
        <f>ROUND(I170*H170,2)</f>
        <v>0</v>
      </c>
      <c r="K170" s="221" t="s">
        <v>19</v>
      </c>
      <c r="L170" s="45"/>
      <c r="M170" s="226" t="s">
        <v>19</v>
      </c>
      <c r="N170" s="227" t="s">
        <v>45</v>
      </c>
      <c r="O170" s="8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238</v>
      </c>
      <c r="AT170" s="230" t="s">
        <v>137</v>
      </c>
      <c r="AU170" s="230" t="s">
        <v>142</v>
      </c>
      <c r="AY170" s="18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142</v>
      </c>
      <c r="BK170" s="231">
        <f>ROUND(I170*H170,2)</f>
        <v>0</v>
      </c>
      <c r="BL170" s="18" t="s">
        <v>238</v>
      </c>
      <c r="BM170" s="230" t="s">
        <v>1444</v>
      </c>
    </row>
    <row r="171" spans="1:47" s="2" customFormat="1" ht="12">
      <c r="A171" s="39"/>
      <c r="B171" s="40"/>
      <c r="C171" s="41"/>
      <c r="D171" s="232" t="s">
        <v>144</v>
      </c>
      <c r="E171" s="41"/>
      <c r="F171" s="233" t="s">
        <v>1350</v>
      </c>
      <c r="G171" s="41"/>
      <c r="H171" s="41"/>
      <c r="I171" s="137"/>
      <c r="J171" s="41"/>
      <c r="K171" s="41"/>
      <c r="L171" s="45"/>
      <c r="M171" s="234"/>
      <c r="N171" s="235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144</v>
      </c>
      <c r="AU171" s="18" t="s">
        <v>142</v>
      </c>
    </row>
    <row r="172" spans="1:65" s="2" customFormat="1" ht="16.5" customHeight="1">
      <c r="A172" s="39"/>
      <c r="B172" s="40"/>
      <c r="C172" s="219" t="s">
        <v>413</v>
      </c>
      <c r="D172" s="219" t="s">
        <v>137</v>
      </c>
      <c r="E172" s="220" t="s">
        <v>1445</v>
      </c>
      <c r="F172" s="221" t="s">
        <v>1359</v>
      </c>
      <c r="G172" s="222" t="s">
        <v>1286</v>
      </c>
      <c r="H172" s="223">
        <v>15</v>
      </c>
      <c r="I172" s="224"/>
      <c r="J172" s="225">
        <f>ROUND(I172*H172,2)</f>
        <v>0</v>
      </c>
      <c r="K172" s="221" t="s">
        <v>19</v>
      </c>
      <c r="L172" s="45"/>
      <c r="M172" s="226" t="s">
        <v>19</v>
      </c>
      <c r="N172" s="227" t="s">
        <v>45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238</v>
      </c>
      <c r="AT172" s="230" t="s">
        <v>137</v>
      </c>
      <c r="AU172" s="230" t="s">
        <v>142</v>
      </c>
      <c r="AY172" s="18" t="s">
        <v>134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142</v>
      </c>
      <c r="BK172" s="231">
        <f>ROUND(I172*H172,2)</f>
        <v>0</v>
      </c>
      <c r="BL172" s="18" t="s">
        <v>238</v>
      </c>
      <c r="BM172" s="230" t="s">
        <v>1446</v>
      </c>
    </row>
    <row r="173" spans="1:47" s="2" customFormat="1" ht="12">
      <c r="A173" s="39"/>
      <c r="B173" s="40"/>
      <c r="C173" s="41"/>
      <c r="D173" s="232" t="s">
        <v>144</v>
      </c>
      <c r="E173" s="41"/>
      <c r="F173" s="233" t="s">
        <v>1359</v>
      </c>
      <c r="G173" s="41"/>
      <c r="H173" s="41"/>
      <c r="I173" s="137"/>
      <c r="J173" s="41"/>
      <c r="K173" s="41"/>
      <c r="L173" s="45"/>
      <c r="M173" s="234"/>
      <c r="N173" s="23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144</v>
      </c>
      <c r="AU173" s="18" t="s">
        <v>142</v>
      </c>
    </row>
    <row r="174" spans="1:65" s="2" customFormat="1" ht="16.5" customHeight="1">
      <c r="A174" s="39"/>
      <c r="B174" s="40"/>
      <c r="C174" s="219" t="s">
        <v>421</v>
      </c>
      <c r="D174" s="219" t="s">
        <v>137</v>
      </c>
      <c r="E174" s="220" t="s">
        <v>1447</v>
      </c>
      <c r="F174" s="221" t="s">
        <v>1365</v>
      </c>
      <c r="G174" s="222" t="s">
        <v>1286</v>
      </c>
      <c r="H174" s="223">
        <v>1</v>
      </c>
      <c r="I174" s="224"/>
      <c r="J174" s="225">
        <f>ROUND(I174*H174,2)</f>
        <v>0</v>
      </c>
      <c r="K174" s="221" t="s">
        <v>19</v>
      </c>
      <c r="L174" s="45"/>
      <c r="M174" s="226" t="s">
        <v>19</v>
      </c>
      <c r="N174" s="227" t="s">
        <v>45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238</v>
      </c>
      <c r="AT174" s="230" t="s">
        <v>137</v>
      </c>
      <c r="AU174" s="230" t="s">
        <v>142</v>
      </c>
      <c r="AY174" s="18" t="s">
        <v>134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142</v>
      </c>
      <c r="BK174" s="231">
        <f>ROUND(I174*H174,2)</f>
        <v>0</v>
      </c>
      <c r="BL174" s="18" t="s">
        <v>238</v>
      </c>
      <c r="BM174" s="230" t="s">
        <v>1448</v>
      </c>
    </row>
    <row r="175" spans="1:47" s="2" customFormat="1" ht="12">
      <c r="A175" s="39"/>
      <c r="B175" s="40"/>
      <c r="C175" s="41"/>
      <c r="D175" s="232" t="s">
        <v>144</v>
      </c>
      <c r="E175" s="41"/>
      <c r="F175" s="233" t="s">
        <v>1365</v>
      </c>
      <c r="G175" s="41"/>
      <c r="H175" s="41"/>
      <c r="I175" s="137"/>
      <c r="J175" s="41"/>
      <c r="K175" s="41"/>
      <c r="L175" s="45"/>
      <c r="M175" s="234"/>
      <c r="N175" s="23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144</v>
      </c>
      <c r="AU175" s="18" t="s">
        <v>142</v>
      </c>
    </row>
    <row r="176" spans="1:65" s="2" customFormat="1" ht="16.5" customHeight="1">
      <c r="A176" s="39"/>
      <c r="B176" s="40"/>
      <c r="C176" s="219" t="s">
        <v>427</v>
      </c>
      <c r="D176" s="219" t="s">
        <v>137</v>
      </c>
      <c r="E176" s="220" t="s">
        <v>1449</v>
      </c>
      <c r="F176" s="221" t="s">
        <v>1371</v>
      </c>
      <c r="G176" s="222" t="s">
        <v>1286</v>
      </c>
      <c r="H176" s="223">
        <v>1</v>
      </c>
      <c r="I176" s="224"/>
      <c r="J176" s="225">
        <f>ROUND(I176*H176,2)</f>
        <v>0</v>
      </c>
      <c r="K176" s="221" t="s">
        <v>19</v>
      </c>
      <c r="L176" s="45"/>
      <c r="M176" s="226" t="s">
        <v>19</v>
      </c>
      <c r="N176" s="227" t="s">
        <v>45</v>
      </c>
      <c r="O176" s="8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238</v>
      </c>
      <c r="AT176" s="230" t="s">
        <v>137</v>
      </c>
      <c r="AU176" s="230" t="s">
        <v>142</v>
      </c>
      <c r="AY176" s="18" t="s">
        <v>134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142</v>
      </c>
      <c r="BK176" s="231">
        <f>ROUND(I176*H176,2)</f>
        <v>0</v>
      </c>
      <c r="BL176" s="18" t="s">
        <v>238</v>
      </c>
      <c r="BM176" s="230" t="s">
        <v>1450</v>
      </c>
    </row>
    <row r="177" spans="1:47" s="2" customFormat="1" ht="12">
      <c r="A177" s="39"/>
      <c r="B177" s="40"/>
      <c r="C177" s="41"/>
      <c r="D177" s="232" t="s">
        <v>144</v>
      </c>
      <c r="E177" s="41"/>
      <c r="F177" s="233" t="s">
        <v>1371</v>
      </c>
      <c r="G177" s="41"/>
      <c r="H177" s="41"/>
      <c r="I177" s="137"/>
      <c r="J177" s="41"/>
      <c r="K177" s="41"/>
      <c r="L177" s="45"/>
      <c r="M177" s="234"/>
      <c r="N177" s="23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144</v>
      </c>
      <c r="AU177" s="18" t="s">
        <v>142</v>
      </c>
    </row>
    <row r="178" spans="1:65" s="2" customFormat="1" ht="16.5" customHeight="1">
      <c r="A178" s="39"/>
      <c r="B178" s="40"/>
      <c r="C178" s="219" t="s">
        <v>433</v>
      </c>
      <c r="D178" s="219" t="s">
        <v>137</v>
      </c>
      <c r="E178" s="220" t="s">
        <v>1451</v>
      </c>
      <c r="F178" s="221" t="s">
        <v>1427</v>
      </c>
      <c r="G178" s="222" t="s">
        <v>1286</v>
      </c>
      <c r="H178" s="223">
        <v>1</v>
      </c>
      <c r="I178" s="224"/>
      <c r="J178" s="225">
        <f>ROUND(I178*H178,2)</f>
        <v>0</v>
      </c>
      <c r="K178" s="221" t="s">
        <v>19</v>
      </c>
      <c r="L178" s="45"/>
      <c r="M178" s="226" t="s">
        <v>19</v>
      </c>
      <c r="N178" s="227" t="s">
        <v>45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238</v>
      </c>
      <c r="AT178" s="230" t="s">
        <v>137</v>
      </c>
      <c r="AU178" s="230" t="s">
        <v>142</v>
      </c>
      <c r="AY178" s="18" t="s">
        <v>134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142</v>
      </c>
      <c r="BK178" s="231">
        <f>ROUND(I178*H178,2)</f>
        <v>0</v>
      </c>
      <c r="BL178" s="18" t="s">
        <v>238</v>
      </c>
      <c r="BM178" s="230" t="s">
        <v>1452</v>
      </c>
    </row>
    <row r="179" spans="1:47" s="2" customFormat="1" ht="12">
      <c r="A179" s="39"/>
      <c r="B179" s="40"/>
      <c r="C179" s="41"/>
      <c r="D179" s="232" t="s">
        <v>144</v>
      </c>
      <c r="E179" s="41"/>
      <c r="F179" s="233" t="s">
        <v>1427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144</v>
      </c>
      <c r="AU179" s="18" t="s">
        <v>142</v>
      </c>
    </row>
    <row r="180" spans="1:65" s="2" customFormat="1" ht="16.5" customHeight="1">
      <c r="A180" s="39"/>
      <c r="B180" s="40"/>
      <c r="C180" s="219" t="s">
        <v>438</v>
      </c>
      <c r="D180" s="219" t="s">
        <v>137</v>
      </c>
      <c r="E180" s="220" t="s">
        <v>1453</v>
      </c>
      <c r="F180" s="221" t="s">
        <v>1374</v>
      </c>
      <c r="G180" s="222" t="s">
        <v>1286</v>
      </c>
      <c r="H180" s="223">
        <v>3</v>
      </c>
      <c r="I180" s="224"/>
      <c r="J180" s="225">
        <f>ROUND(I180*H180,2)</f>
        <v>0</v>
      </c>
      <c r="K180" s="221" t="s">
        <v>19</v>
      </c>
      <c r="L180" s="45"/>
      <c r="M180" s="226" t="s">
        <v>19</v>
      </c>
      <c r="N180" s="227" t="s">
        <v>45</v>
      </c>
      <c r="O180" s="8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238</v>
      </c>
      <c r="AT180" s="230" t="s">
        <v>137</v>
      </c>
      <c r="AU180" s="230" t="s">
        <v>142</v>
      </c>
      <c r="AY180" s="18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142</v>
      </c>
      <c r="BK180" s="231">
        <f>ROUND(I180*H180,2)</f>
        <v>0</v>
      </c>
      <c r="BL180" s="18" t="s">
        <v>238</v>
      </c>
      <c r="BM180" s="230" t="s">
        <v>1454</v>
      </c>
    </row>
    <row r="181" spans="1:47" s="2" customFormat="1" ht="12">
      <c r="A181" s="39"/>
      <c r="B181" s="40"/>
      <c r="C181" s="41"/>
      <c r="D181" s="232" t="s">
        <v>144</v>
      </c>
      <c r="E181" s="41"/>
      <c r="F181" s="233" t="s">
        <v>1374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142</v>
      </c>
    </row>
    <row r="182" spans="1:65" s="2" customFormat="1" ht="16.5" customHeight="1">
      <c r="A182" s="39"/>
      <c r="B182" s="40"/>
      <c r="C182" s="219" t="s">
        <v>442</v>
      </c>
      <c r="D182" s="219" t="s">
        <v>137</v>
      </c>
      <c r="E182" s="220" t="s">
        <v>1455</v>
      </c>
      <c r="F182" s="221" t="s">
        <v>1432</v>
      </c>
      <c r="G182" s="222" t="s">
        <v>1286</v>
      </c>
      <c r="H182" s="223">
        <v>3</v>
      </c>
      <c r="I182" s="224"/>
      <c r="J182" s="225">
        <f>ROUND(I182*H182,2)</f>
        <v>0</v>
      </c>
      <c r="K182" s="221" t="s">
        <v>19</v>
      </c>
      <c r="L182" s="45"/>
      <c r="M182" s="226" t="s">
        <v>19</v>
      </c>
      <c r="N182" s="227" t="s">
        <v>45</v>
      </c>
      <c r="O182" s="8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238</v>
      </c>
      <c r="AT182" s="230" t="s">
        <v>137</v>
      </c>
      <c r="AU182" s="230" t="s">
        <v>142</v>
      </c>
      <c r="AY182" s="18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142</v>
      </c>
      <c r="BK182" s="231">
        <f>ROUND(I182*H182,2)</f>
        <v>0</v>
      </c>
      <c r="BL182" s="18" t="s">
        <v>238</v>
      </c>
      <c r="BM182" s="230" t="s">
        <v>1456</v>
      </c>
    </row>
    <row r="183" spans="1:47" s="2" customFormat="1" ht="12">
      <c r="A183" s="39"/>
      <c r="B183" s="40"/>
      <c r="C183" s="41"/>
      <c r="D183" s="232" t="s">
        <v>144</v>
      </c>
      <c r="E183" s="41"/>
      <c r="F183" s="233" t="s">
        <v>1432</v>
      </c>
      <c r="G183" s="41"/>
      <c r="H183" s="41"/>
      <c r="I183" s="137"/>
      <c r="J183" s="41"/>
      <c r="K183" s="41"/>
      <c r="L183" s="45"/>
      <c r="M183" s="234"/>
      <c r="N183" s="235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144</v>
      </c>
      <c r="AU183" s="18" t="s">
        <v>142</v>
      </c>
    </row>
    <row r="184" spans="1:65" s="2" customFormat="1" ht="16.5" customHeight="1">
      <c r="A184" s="39"/>
      <c r="B184" s="40"/>
      <c r="C184" s="219" t="s">
        <v>446</v>
      </c>
      <c r="D184" s="219" t="s">
        <v>137</v>
      </c>
      <c r="E184" s="220" t="s">
        <v>1457</v>
      </c>
      <c r="F184" s="221" t="s">
        <v>1435</v>
      </c>
      <c r="G184" s="222" t="s">
        <v>1286</v>
      </c>
      <c r="H184" s="223">
        <v>1</v>
      </c>
      <c r="I184" s="224"/>
      <c r="J184" s="225">
        <f>ROUND(I184*H184,2)</f>
        <v>0</v>
      </c>
      <c r="K184" s="221" t="s">
        <v>19</v>
      </c>
      <c r="L184" s="45"/>
      <c r="M184" s="226" t="s">
        <v>19</v>
      </c>
      <c r="N184" s="227" t="s">
        <v>45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238</v>
      </c>
      <c r="AT184" s="230" t="s">
        <v>137</v>
      </c>
      <c r="AU184" s="230" t="s">
        <v>142</v>
      </c>
      <c r="AY184" s="18" t="s">
        <v>134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142</v>
      </c>
      <c r="BK184" s="231">
        <f>ROUND(I184*H184,2)</f>
        <v>0</v>
      </c>
      <c r="BL184" s="18" t="s">
        <v>238</v>
      </c>
      <c r="BM184" s="230" t="s">
        <v>1458</v>
      </c>
    </row>
    <row r="185" spans="1:47" s="2" customFormat="1" ht="12">
      <c r="A185" s="39"/>
      <c r="B185" s="40"/>
      <c r="C185" s="41"/>
      <c r="D185" s="232" t="s">
        <v>144</v>
      </c>
      <c r="E185" s="41"/>
      <c r="F185" s="233" t="s">
        <v>1435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144</v>
      </c>
      <c r="AU185" s="18" t="s">
        <v>142</v>
      </c>
    </row>
    <row r="186" spans="1:65" s="2" customFormat="1" ht="16.5" customHeight="1">
      <c r="A186" s="39"/>
      <c r="B186" s="40"/>
      <c r="C186" s="219" t="s">
        <v>450</v>
      </c>
      <c r="D186" s="219" t="s">
        <v>137</v>
      </c>
      <c r="E186" s="220" t="s">
        <v>1459</v>
      </c>
      <c r="F186" s="221" t="s">
        <v>1460</v>
      </c>
      <c r="G186" s="222" t="s">
        <v>1286</v>
      </c>
      <c r="H186" s="223">
        <v>15</v>
      </c>
      <c r="I186" s="224"/>
      <c r="J186" s="225">
        <f>ROUND(I186*H186,2)</f>
        <v>0</v>
      </c>
      <c r="K186" s="221" t="s">
        <v>19</v>
      </c>
      <c r="L186" s="45"/>
      <c r="M186" s="226" t="s">
        <v>19</v>
      </c>
      <c r="N186" s="227" t="s">
        <v>45</v>
      </c>
      <c r="O186" s="85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238</v>
      </c>
      <c r="AT186" s="230" t="s">
        <v>137</v>
      </c>
      <c r="AU186" s="230" t="s">
        <v>142</v>
      </c>
      <c r="AY186" s="18" t="s">
        <v>134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142</v>
      </c>
      <c r="BK186" s="231">
        <f>ROUND(I186*H186,2)</f>
        <v>0</v>
      </c>
      <c r="BL186" s="18" t="s">
        <v>238</v>
      </c>
      <c r="BM186" s="230" t="s">
        <v>1461</v>
      </c>
    </row>
    <row r="187" spans="1:47" s="2" customFormat="1" ht="12">
      <c r="A187" s="39"/>
      <c r="B187" s="40"/>
      <c r="C187" s="41"/>
      <c r="D187" s="232" t="s">
        <v>144</v>
      </c>
      <c r="E187" s="41"/>
      <c r="F187" s="233" t="s">
        <v>1460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144</v>
      </c>
      <c r="AU187" s="18" t="s">
        <v>142</v>
      </c>
    </row>
    <row r="188" spans="1:65" s="2" customFormat="1" ht="16.5" customHeight="1">
      <c r="A188" s="39"/>
      <c r="B188" s="40"/>
      <c r="C188" s="219" t="s">
        <v>455</v>
      </c>
      <c r="D188" s="219" t="s">
        <v>137</v>
      </c>
      <c r="E188" s="220" t="s">
        <v>1462</v>
      </c>
      <c r="F188" s="221" t="s">
        <v>1463</v>
      </c>
      <c r="G188" s="222" t="s">
        <v>1286</v>
      </c>
      <c r="H188" s="223">
        <v>2</v>
      </c>
      <c r="I188" s="224"/>
      <c r="J188" s="225">
        <f>ROUND(I188*H188,2)</f>
        <v>0</v>
      </c>
      <c r="K188" s="221" t="s">
        <v>19</v>
      </c>
      <c r="L188" s="45"/>
      <c r="M188" s="226" t="s">
        <v>19</v>
      </c>
      <c r="N188" s="227" t="s">
        <v>45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238</v>
      </c>
      <c r="AT188" s="230" t="s">
        <v>137</v>
      </c>
      <c r="AU188" s="230" t="s">
        <v>142</v>
      </c>
      <c r="AY188" s="18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142</v>
      </c>
      <c r="BK188" s="231">
        <f>ROUND(I188*H188,2)</f>
        <v>0</v>
      </c>
      <c r="BL188" s="18" t="s">
        <v>238</v>
      </c>
      <c r="BM188" s="230" t="s">
        <v>1464</v>
      </c>
    </row>
    <row r="189" spans="1:47" s="2" customFormat="1" ht="12">
      <c r="A189" s="39"/>
      <c r="B189" s="40"/>
      <c r="C189" s="41"/>
      <c r="D189" s="232" t="s">
        <v>144</v>
      </c>
      <c r="E189" s="41"/>
      <c r="F189" s="233" t="s">
        <v>1463</v>
      </c>
      <c r="G189" s="41"/>
      <c r="H189" s="41"/>
      <c r="I189" s="137"/>
      <c r="J189" s="41"/>
      <c r="K189" s="41"/>
      <c r="L189" s="45"/>
      <c r="M189" s="234"/>
      <c r="N189" s="23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142</v>
      </c>
    </row>
    <row r="190" spans="1:65" s="2" customFormat="1" ht="24" customHeight="1">
      <c r="A190" s="39"/>
      <c r="B190" s="40"/>
      <c r="C190" s="219" t="s">
        <v>460</v>
      </c>
      <c r="D190" s="219" t="s">
        <v>137</v>
      </c>
      <c r="E190" s="220" t="s">
        <v>1465</v>
      </c>
      <c r="F190" s="221" t="s">
        <v>1466</v>
      </c>
      <c r="G190" s="222" t="s">
        <v>1286</v>
      </c>
      <c r="H190" s="223">
        <v>5</v>
      </c>
      <c r="I190" s="224"/>
      <c r="J190" s="225">
        <f>ROUND(I190*H190,2)</f>
        <v>0</v>
      </c>
      <c r="K190" s="221" t="s">
        <v>19</v>
      </c>
      <c r="L190" s="45"/>
      <c r="M190" s="226" t="s">
        <v>19</v>
      </c>
      <c r="N190" s="227" t="s">
        <v>45</v>
      </c>
      <c r="O190" s="85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238</v>
      </c>
      <c r="AT190" s="230" t="s">
        <v>137</v>
      </c>
      <c r="AU190" s="230" t="s">
        <v>142</v>
      </c>
      <c r="AY190" s="18" t="s">
        <v>134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142</v>
      </c>
      <c r="BK190" s="231">
        <f>ROUND(I190*H190,2)</f>
        <v>0</v>
      </c>
      <c r="BL190" s="18" t="s">
        <v>238</v>
      </c>
      <c r="BM190" s="230" t="s">
        <v>1467</v>
      </c>
    </row>
    <row r="191" spans="1:47" s="2" customFormat="1" ht="12">
      <c r="A191" s="39"/>
      <c r="B191" s="40"/>
      <c r="C191" s="41"/>
      <c r="D191" s="232" t="s">
        <v>144</v>
      </c>
      <c r="E191" s="41"/>
      <c r="F191" s="233" t="s">
        <v>1466</v>
      </c>
      <c r="G191" s="41"/>
      <c r="H191" s="41"/>
      <c r="I191" s="137"/>
      <c r="J191" s="41"/>
      <c r="K191" s="41"/>
      <c r="L191" s="45"/>
      <c r="M191" s="234"/>
      <c r="N191" s="235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144</v>
      </c>
      <c r="AU191" s="18" t="s">
        <v>142</v>
      </c>
    </row>
    <row r="192" spans="1:65" s="2" customFormat="1" ht="16.5" customHeight="1">
      <c r="A192" s="39"/>
      <c r="B192" s="40"/>
      <c r="C192" s="219" t="s">
        <v>465</v>
      </c>
      <c r="D192" s="219" t="s">
        <v>137</v>
      </c>
      <c r="E192" s="220" t="s">
        <v>1468</v>
      </c>
      <c r="F192" s="221" t="s">
        <v>1469</v>
      </c>
      <c r="G192" s="222" t="s">
        <v>1286</v>
      </c>
      <c r="H192" s="223">
        <v>16</v>
      </c>
      <c r="I192" s="224"/>
      <c r="J192" s="225">
        <f>ROUND(I192*H192,2)</f>
        <v>0</v>
      </c>
      <c r="K192" s="221" t="s">
        <v>19</v>
      </c>
      <c r="L192" s="45"/>
      <c r="M192" s="226" t="s">
        <v>19</v>
      </c>
      <c r="N192" s="227" t="s">
        <v>45</v>
      </c>
      <c r="O192" s="85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238</v>
      </c>
      <c r="AT192" s="230" t="s">
        <v>137</v>
      </c>
      <c r="AU192" s="230" t="s">
        <v>142</v>
      </c>
      <c r="AY192" s="18" t="s">
        <v>134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142</v>
      </c>
      <c r="BK192" s="231">
        <f>ROUND(I192*H192,2)</f>
        <v>0</v>
      </c>
      <c r="BL192" s="18" t="s">
        <v>238</v>
      </c>
      <c r="BM192" s="230" t="s">
        <v>1470</v>
      </c>
    </row>
    <row r="193" spans="1:47" s="2" customFormat="1" ht="12">
      <c r="A193" s="39"/>
      <c r="B193" s="40"/>
      <c r="C193" s="41"/>
      <c r="D193" s="232" t="s">
        <v>144</v>
      </c>
      <c r="E193" s="41"/>
      <c r="F193" s="233" t="s">
        <v>1469</v>
      </c>
      <c r="G193" s="41"/>
      <c r="H193" s="41"/>
      <c r="I193" s="137"/>
      <c r="J193" s="41"/>
      <c r="K193" s="41"/>
      <c r="L193" s="45"/>
      <c r="M193" s="234"/>
      <c r="N193" s="23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144</v>
      </c>
      <c r="AU193" s="18" t="s">
        <v>142</v>
      </c>
    </row>
    <row r="194" spans="1:65" s="2" customFormat="1" ht="16.5" customHeight="1">
      <c r="A194" s="39"/>
      <c r="B194" s="40"/>
      <c r="C194" s="219" t="s">
        <v>470</v>
      </c>
      <c r="D194" s="219" t="s">
        <v>137</v>
      </c>
      <c r="E194" s="220" t="s">
        <v>1471</v>
      </c>
      <c r="F194" s="221" t="s">
        <v>1472</v>
      </c>
      <c r="G194" s="222" t="s">
        <v>1286</v>
      </c>
      <c r="H194" s="223">
        <v>12</v>
      </c>
      <c r="I194" s="224"/>
      <c r="J194" s="225">
        <f>ROUND(I194*H194,2)</f>
        <v>0</v>
      </c>
      <c r="K194" s="221" t="s">
        <v>19</v>
      </c>
      <c r="L194" s="45"/>
      <c r="M194" s="226" t="s">
        <v>19</v>
      </c>
      <c r="N194" s="227" t="s">
        <v>45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238</v>
      </c>
      <c r="AT194" s="230" t="s">
        <v>137</v>
      </c>
      <c r="AU194" s="230" t="s">
        <v>142</v>
      </c>
      <c r="AY194" s="18" t="s">
        <v>134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142</v>
      </c>
      <c r="BK194" s="231">
        <f>ROUND(I194*H194,2)</f>
        <v>0</v>
      </c>
      <c r="BL194" s="18" t="s">
        <v>238</v>
      </c>
      <c r="BM194" s="230" t="s">
        <v>1473</v>
      </c>
    </row>
    <row r="195" spans="1:47" s="2" customFormat="1" ht="12">
      <c r="A195" s="39"/>
      <c r="B195" s="40"/>
      <c r="C195" s="41"/>
      <c r="D195" s="232" t="s">
        <v>144</v>
      </c>
      <c r="E195" s="41"/>
      <c r="F195" s="233" t="s">
        <v>1472</v>
      </c>
      <c r="G195" s="41"/>
      <c r="H195" s="41"/>
      <c r="I195" s="137"/>
      <c r="J195" s="41"/>
      <c r="K195" s="41"/>
      <c r="L195" s="45"/>
      <c r="M195" s="234"/>
      <c r="N195" s="23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142</v>
      </c>
    </row>
    <row r="196" spans="1:65" s="2" customFormat="1" ht="16.5" customHeight="1">
      <c r="A196" s="39"/>
      <c r="B196" s="40"/>
      <c r="C196" s="219" t="s">
        <v>475</v>
      </c>
      <c r="D196" s="219" t="s">
        <v>137</v>
      </c>
      <c r="E196" s="220" t="s">
        <v>1474</v>
      </c>
      <c r="F196" s="221" t="s">
        <v>1475</v>
      </c>
      <c r="G196" s="222" t="s">
        <v>1286</v>
      </c>
      <c r="H196" s="223">
        <v>7</v>
      </c>
      <c r="I196" s="224"/>
      <c r="J196" s="225">
        <f>ROUND(I196*H196,2)</f>
        <v>0</v>
      </c>
      <c r="K196" s="221" t="s">
        <v>19</v>
      </c>
      <c r="L196" s="45"/>
      <c r="M196" s="226" t="s">
        <v>19</v>
      </c>
      <c r="N196" s="227" t="s">
        <v>45</v>
      </c>
      <c r="O196" s="85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238</v>
      </c>
      <c r="AT196" s="230" t="s">
        <v>137</v>
      </c>
      <c r="AU196" s="230" t="s">
        <v>142</v>
      </c>
      <c r="AY196" s="18" t="s">
        <v>134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142</v>
      </c>
      <c r="BK196" s="231">
        <f>ROUND(I196*H196,2)</f>
        <v>0</v>
      </c>
      <c r="BL196" s="18" t="s">
        <v>238</v>
      </c>
      <c r="BM196" s="230" t="s">
        <v>1476</v>
      </c>
    </row>
    <row r="197" spans="1:47" s="2" customFormat="1" ht="12">
      <c r="A197" s="39"/>
      <c r="B197" s="40"/>
      <c r="C197" s="41"/>
      <c r="D197" s="232" t="s">
        <v>144</v>
      </c>
      <c r="E197" s="41"/>
      <c r="F197" s="233" t="s">
        <v>1475</v>
      </c>
      <c r="G197" s="41"/>
      <c r="H197" s="41"/>
      <c r="I197" s="137"/>
      <c r="J197" s="41"/>
      <c r="K197" s="41"/>
      <c r="L197" s="45"/>
      <c r="M197" s="234"/>
      <c r="N197" s="23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144</v>
      </c>
      <c r="AU197" s="18" t="s">
        <v>142</v>
      </c>
    </row>
    <row r="198" spans="1:65" s="2" customFormat="1" ht="16.5" customHeight="1">
      <c r="A198" s="39"/>
      <c r="B198" s="40"/>
      <c r="C198" s="219" t="s">
        <v>482</v>
      </c>
      <c r="D198" s="219" t="s">
        <v>137</v>
      </c>
      <c r="E198" s="220" t="s">
        <v>1477</v>
      </c>
      <c r="F198" s="221" t="s">
        <v>1478</v>
      </c>
      <c r="G198" s="222" t="s">
        <v>1286</v>
      </c>
      <c r="H198" s="223">
        <v>2</v>
      </c>
      <c r="I198" s="224"/>
      <c r="J198" s="225">
        <f>ROUND(I198*H198,2)</f>
        <v>0</v>
      </c>
      <c r="K198" s="221" t="s">
        <v>19</v>
      </c>
      <c r="L198" s="45"/>
      <c r="M198" s="226" t="s">
        <v>19</v>
      </c>
      <c r="N198" s="227" t="s">
        <v>45</v>
      </c>
      <c r="O198" s="85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238</v>
      </c>
      <c r="AT198" s="230" t="s">
        <v>137</v>
      </c>
      <c r="AU198" s="230" t="s">
        <v>142</v>
      </c>
      <c r="AY198" s="18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142</v>
      </c>
      <c r="BK198" s="231">
        <f>ROUND(I198*H198,2)</f>
        <v>0</v>
      </c>
      <c r="BL198" s="18" t="s">
        <v>238</v>
      </c>
      <c r="BM198" s="230" t="s">
        <v>1479</v>
      </c>
    </row>
    <row r="199" spans="1:47" s="2" customFormat="1" ht="12">
      <c r="A199" s="39"/>
      <c r="B199" s="40"/>
      <c r="C199" s="41"/>
      <c r="D199" s="232" t="s">
        <v>144</v>
      </c>
      <c r="E199" s="41"/>
      <c r="F199" s="233" t="s">
        <v>1478</v>
      </c>
      <c r="G199" s="41"/>
      <c r="H199" s="41"/>
      <c r="I199" s="137"/>
      <c r="J199" s="41"/>
      <c r="K199" s="41"/>
      <c r="L199" s="45"/>
      <c r="M199" s="234"/>
      <c r="N199" s="23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144</v>
      </c>
      <c r="AU199" s="18" t="s">
        <v>142</v>
      </c>
    </row>
    <row r="200" spans="1:65" s="2" customFormat="1" ht="16.5" customHeight="1">
      <c r="A200" s="39"/>
      <c r="B200" s="40"/>
      <c r="C200" s="219" t="s">
        <v>487</v>
      </c>
      <c r="D200" s="219" t="s">
        <v>137</v>
      </c>
      <c r="E200" s="220" t="s">
        <v>1480</v>
      </c>
      <c r="F200" s="221" t="s">
        <v>1481</v>
      </c>
      <c r="G200" s="222" t="s">
        <v>1286</v>
      </c>
      <c r="H200" s="223">
        <v>2</v>
      </c>
      <c r="I200" s="224"/>
      <c r="J200" s="225">
        <f>ROUND(I200*H200,2)</f>
        <v>0</v>
      </c>
      <c r="K200" s="221" t="s">
        <v>19</v>
      </c>
      <c r="L200" s="45"/>
      <c r="M200" s="226" t="s">
        <v>19</v>
      </c>
      <c r="N200" s="227" t="s">
        <v>45</v>
      </c>
      <c r="O200" s="85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238</v>
      </c>
      <c r="AT200" s="230" t="s">
        <v>137</v>
      </c>
      <c r="AU200" s="230" t="s">
        <v>142</v>
      </c>
      <c r="AY200" s="18" t="s">
        <v>134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142</v>
      </c>
      <c r="BK200" s="231">
        <f>ROUND(I200*H200,2)</f>
        <v>0</v>
      </c>
      <c r="BL200" s="18" t="s">
        <v>238</v>
      </c>
      <c r="BM200" s="230" t="s">
        <v>1482</v>
      </c>
    </row>
    <row r="201" spans="1:47" s="2" customFormat="1" ht="12">
      <c r="A201" s="39"/>
      <c r="B201" s="40"/>
      <c r="C201" s="41"/>
      <c r="D201" s="232" t="s">
        <v>144</v>
      </c>
      <c r="E201" s="41"/>
      <c r="F201" s="233" t="s">
        <v>1483</v>
      </c>
      <c r="G201" s="41"/>
      <c r="H201" s="41"/>
      <c r="I201" s="137"/>
      <c r="J201" s="41"/>
      <c r="K201" s="41"/>
      <c r="L201" s="45"/>
      <c r="M201" s="234"/>
      <c r="N201" s="235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144</v>
      </c>
      <c r="AU201" s="18" t="s">
        <v>142</v>
      </c>
    </row>
    <row r="202" spans="1:65" s="2" customFormat="1" ht="16.5" customHeight="1">
      <c r="A202" s="39"/>
      <c r="B202" s="40"/>
      <c r="C202" s="219" t="s">
        <v>491</v>
      </c>
      <c r="D202" s="219" t="s">
        <v>137</v>
      </c>
      <c r="E202" s="220" t="s">
        <v>1484</v>
      </c>
      <c r="F202" s="221" t="s">
        <v>1485</v>
      </c>
      <c r="G202" s="222" t="s">
        <v>1286</v>
      </c>
      <c r="H202" s="223">
        <v>2</v>
      </c>
      <c r="I202" s="224"/>
      <c r="J202" s="225">
        <f>ROUND(I202*H202,2)</f>
        <v>0</v>
      </c>
      <c r="K202" s="221" t="s">
        <v>19</v>
      </c>
      <c r="L202" s="45"/>
      <c r="M202" s="226" t="s">
        <v>19</v>
      </c>
      <c r="N202" s="227" t="s">
        <v>45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238</v>
      </c>
      <c r="AT202" s="230" t="s">
        <v>137</v>
      </c>
      <c r="AU202" s="230" t="s">
        <v>142</v>
      </c>
      <c r="AY202" s="18" t="s">
        <v>134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142</v>
      </c>
      <c r="BK202" s="231">
        <f>ROUND(I202*H202,2)</f>
        <v>0</v>
      </c>
      <c r="BL202" s="18" t="s">
        <v>238</v>
      </c>
      <c r="BM202" s="230" t="s">
        <v>1486</v>
      </c>
    </row>
    <row r="203" spans="1:47" s="2" customFormat="1" ht="12">
      <c r="A203" s="39"/>
      <c r="B203" s="40"/>
      <c r="C203" s="41"/>
      <c r="D203" s="232" t="s">
        <v>144</v>
      </c>
      <c r="E203" s="41"/>
      <c r="F203" s="233" t="s">
        <v>1485</v>
      </c>
      <c r="G203" s="41"/>
      <c r="H203" s="41"/>
      <c r="I203" s="137"/>
      <c r="J203" s="41"/>
      <c r="K203" s="41"/>
      <c r="L203" s="45"/>
      <c r="M203" s="234"/>
      <c r="N203" s="23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144</v>
      </c>
      <c r="AU203" s="18" t="s">
        <v>142</v>
      </c>
    </row>
    <row r="204" spans="1:65" s="2" customFormat="1" ht="16.5" customHeight="1">
      <c r="A204" s="39"/>
      <c r="B204" s="40"/>
      <c r="C204" s="219" t="s">
        <v>496</v>
      </c>
      <c r="D204" s="219" t="s">
        <v>137</v>
      </c>
      <c r="E204" s="220" t="s">
        <v>1487</v>
      </c>
      <c r="F204" s="221" t="s">
        <v>1488</v>
      </c>
      <c r="G204" s="222" t="s">
        <v>1286</v>
      </c>
      <c r="H204" s="223">
        <v>1</v>
      </c>
      <c r="I204" s="224"/>
      <c r="J204" s="225">
        <f>ROUND(I204*H204,2)</f>
        <v>0</v>
      </c>
      <c r="K204" s="221" t="s">
        <v>19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238</v>
      </c>
      <c r="AT204" s="230" t="s">
        <v>137</v>
      </c>
      <c r="AU204" s="230" t="s">
        <v>142</v>
      </c>
      <c r="AY204" s="18" t="s">
        <v>134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142</v>
      </c>
      <c r="BK204" s="231">
        <f>ROUND(I204*H204,2)</f>
        <v>0</v>
      </c>
      <c r="BL204" s="18" t="s">
        <v>238</v>
      </c>
      <c r="BM204" s="230" t="s">
        <v>1489</v>
      </c>
    </row>
    <row r="205" spans="1:47" s="2" customFormat="1" ht="12">
      <c r="A205" s="39"/>
      <c r="B205" s="40"/>
      <c r="C205" s="41"/>
      <c r="D205" s="232" t="s">
        <v>144</v>
      </c>
      <c r="E205" s="41"/>
      <c r="F205" s="233" t="s">
        <v>1488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144</v>
      </c>
      <c r="AU205" s="18" t="s">
        <v>142</v>
      </c>
    </row>
    <row r="206" spans="1:65" s="2" customFormat="1" ht="24" customHeight="1">
      <c r="A206" s="39"/>
      <c r="B206" s="40"/>
      <c r="C206" s="219" t="s">
        <v>503</v>
      </c>
      <c r="D206" s="219" t="s">
        <v>137</v>
      </c>
      <c r="E206" s="220" t="s">
        <v>1490</v>
      </c>
      <c r="F206" s="221" t="s">
        <v>1491</v>
      </c>
      <c r="G206" s="222" t="s">
        <v>1286</v>
      </c>
      <c r="H206" s="223">
        <v>7</v>
      </c>
      <c r="I206" s="224"/>
      <c r="J206" s="225">
        <f>ROUND(I206*H206,2)</f>
        <v>0</v>
      </c>
      <c r="K206" s="221" t="s">
        <v>19</v>
      </c>
      <c r="L206" s="45"/>
      <c r="M206" s="226" t="s">
        <v>19</v>
      </c>
      <c r="N206" s="227" t="s">
        <v>45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238</v>
      </c>
      <c r="AT206" s="230" t="s">
        <v>137</v>
      </c>
      <c r="AU206" s="230" t="s">
        <v>142</v>
      </c>
      <c r="AY206" s="18" t="s">
        <v>134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142</v>
      </c>
      <c r="BK206" s="231">
        <f>ROUND(I206*H206,2)</f>
        <v>0</v>
      </c>
      <c r="BL206" s="18" t="s">
        <v>238</v>
      </c>
      <c r="BM206" s="230" t="s">
        <v>1492</v>
      </c>
    </row>
    <row r="207" spans="1:47" s="2" customFormat="1" ht="12">
      <c r="A207" s="39"/>
      <c r="B207" s="40"/>
      <c r="C207" s="41"/>
      <c r="D207" s="232" t="s">
        <v>144</v>
      </c>
      <c r="E207" s="41"/>
      <c r="F207" s="233" t="s">
        <v>1491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144</v>
      </c>
      <c r="AU207" s="18" t="s">
        <v>142</v>
      </c>
    </row>
    <row r="208" spans="1:65" s="2" customFormat="1" ht="16.5" customHeight="1">
      <c r="A208" s="39"/>
      <c r="B208" s="40"/>
      <c r="C208" s="219" t="s">
        <v>508</v>
      </c>
      <c r="D208" s="219" t="s">
        <v>137</v>
      </c>
      <c r="E208" s="220" t="s">
        <v>1493</v>
      </c>
      <c r="F208" s="221" t="s">
        <v>1494</v>
      </c>
      <c r="G208" s="222" t="s">
        <v>1286</v>
      </c>
      <c r="H208" s="223">
        <v>3</v>
      </c>
      <c r="I208" s="224"/>
      <c r="J208" s="225">
        <f>ROUND(I208*H208,2)</f>
        <v>0</v>
      </c>
      <c r="K208" s="221" t="s">
        <v>19</v>
      </c>
      <c r="L208" s="45"/>
      <c r="M208" s="226" t="s">
        <v>19</v>
      </c>
      <c r="N208" s="227" t="s">
        <v>45</v>
      </c>
      <c r="O208" s="85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238</v>
      </c>
      <c r="AT208" s="230" t="s">
        <v>137</v>
      </c>
      <c r="AU208" s="230" t="s">
        <v>142</v>
      </c>
      <c r="AY208" s="18" t="s">
        <v>134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142</v>
      </c>
      <c r="BK208" s="231">
        <f>ROUND(I208*H208,2)</f>
        <v>0</v>
      </c>
      <c r="BL208" s="18" t="s">
        <v>238</v>
      </c>
      <c r="BM208" s="230" t="s">
        <v>1495</v>
      </c>
    </row>
    <row r="209" spans="1:47" s="2" customFormat="1" ht="12">
      <c r="A209" s="39"/>
      <c r="B209" s="40"/>
      <c r="C209" s="41"/>
      <c r="D209" s="232" t="s">
        <v>144</v>
      </c>
      <c r="E209" s="41"/>
      <c r="F209" s="233" t="s">
        <v>1494</v>
      </c>
      <c r="G209" s="41"/>
      <c r="H209" s="41"/>
      <c r="I209" s="137"/>
      <c r="J209" s="41"/>
      <c r="K209" s="41"/>
      <c r="L209" s="45"/>
      <c r="M209" s="234"/>
      <c r="N209" s="23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144</v>
      </c>
      <c r="AU209" s="18" t="s">
        <v>142</v>
      </c>
    </row>
    <row r="210" spans="1:65" s="2" customFormat="1" ht="16.5" customHeight="1">
      <c r="A210" s="39"/>
      <c r="B210" s="40"/>
      <c r="C210" s="219" t="s">
        <v>515</v>
      </c>
      <c r="D210" s="219" t="s">
        <v>137</v>
      </c>
      <c r="E210" s="220" t="s">
        <v>1496</v>
      </c>
      <c r="F210" s="221" t="s">
        <v>1497</v>
      </c>
      <c r="G210" s="222" t="s">
        <v>1286</v>
      </c>
      <c r="H210" s="223">
        <v>6</v>
      </c>
      <c r="I210" s="224"/>
      <c r="J210" s="225">
        <f>ROUND(I210*H210,2)</f>
        <v>0</v>
      </c>
      <c r="K210" s="221" t="s">
        <v>19</v>
      </c>
      <c r="L210" s="45"/>
      <c r="M210" s="226" t="s">
        <v>19</v>
      </c>
      <c r="N210" s="227" t="s">
        <v>45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238</v>
      </c>
      <c r="AT210" s="230" t="s">
        <v>137</v>
      </c>
      <c r="AU210" s="230" t="s">
        <v>142</v>
      </c>
      <c r="AY210" s="18" t="s">
        <v>134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142</v>
      </c>
      <c r="BK210" s="231">
        <f>ROUND(I210*H210,2)</f>
        <v>0</v>
      </c>
      <c r="BL210" s="18" t="s">
        <v>238</v>
      </c>
      <c r="BM210" s="230" t="s">
        <v>1498</v>
      </c>
    </row>
    <row r="211" spans="1:47" s="2" customFormat="1" ht="12">
      <c r="A211" s="39"/>
      <c r="B211" s="40"/>
      <c r="C211" s="41"/>
      <c r="D211" s="232" t="s">
        <v>144</v>
      </c>
      <c r="E211" s="41"/>
      <c r="F211" s="233" t="s">
        <v>1497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144</v>
      </c>
      <c r="AU211" s="18" t="s">
        <v>142</v>
      </c>
    </row>
    <row r="212" spans="1:65" s="2" customFormat="1" ht="16.5" customHeight="1">
      <c r="A212" s="39"/>
      <c r="B212" s="40"/>
      <c r="C212" s="219" t="s">
        <v>521</v>
      </c>
      <c r="D212" s="219" t="s">
        <v>137</v>
      </c>
      <c r="E212" s="220" t="s">
        <v>1499</v>
      </c>
      <c r="F212" s="221" t="s">
        <v>1500</v>
      </c>
      <c r="G212" s="222" t="s">
        <v>1286</v>
      </c>
      <c r="H212" s="223">
        <v>23</v>
      </c>
      <c r="I212" s="224"/>
      <c r="J212" s="225">
        <f>ROUND(I212*H212,2)</f>
        <v>0</v>
      </c>
      <c r="K212" s="221" t="s">
        <v>19</v>
      </c>
      <c r="L212" s="45"/>
      <c r="M212" s="226" t="s">
        <v>19</v>
      </c>
      <c r="N212" s="227" t="s">
        <v>45</v>
      </c>
      <c r="O212" s="85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238</v>
      </c>
      <c r="AT212" s="230" t="s">
        <v>137</v>
      </c>
      <c r="AU212" s="230" t="s">
        <v>142</v>
      </c>
      <c r="AY212" s="18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142</v>
      </c>
      <c r="BK212" s="231">
        <f>ROUND(I212*H212,2)</f>
        <v>0</v>
      </c>
      <c r="BL212" s="18" t="s">
        <v>238</v>
      </c>
      <c r="BM212" s="230" t="s">
        <v>1501</v>
      </c>
    </row>
    <row r="213" spans="1:47" s="2" customFormat="1" ht="12">
      <c r="A213" s="39"/>
      <c r="B213" s="40"/>
      <c r="C213" s="41"/>
      <c r="D213" s="232" t="s">
        <v>144</v>
      </c>
      <c r="E213" s="41"/>
      <c r="F213" s="233" t="s">
        <v>1500</v>
      </c>
      <c r="G213" s="41"/>
      <c r="H213" s="41"/>
      <c r="I213" s="137"/>
      <c r="J213" s="41"/>
      <c r="K213" s="41"/>
      <c r="L213" s="45"/>
      <c r="M213" s="234"/>
      <c r="N213" s="23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142</v>
      </c>
    </row>
    <row r="214" spans="1:65" s="2" customFormat="1" ht="16.5" customHeight="1">
      <c r="A214" s="39"/>
      <c r="B214" s="40"/>
      <c r="C214" s="219" t="s">
        <v>527</v>
      </c>
      <c r="D214" s="219" t="s">
        <v>137</v>
      </c>
      <c r="E214" s="220" t="s">
        <v>1502</v>
      </c>
      <c r="F214" s="221" t="s">
        <v>1503</v>
      </c>
      <c r="G214" s="222" t="s">
        <v>1286</v>
      </c>
      <c r="H214" s="223">
        <v>4</v>
      </c>
      <c r="I214" s="224"/>
      <c r="J214" s="225">
        <f>ROUND(I214*H214,2)</f>
        <v>0</v>
      </c>
      <c r="K214" s="221" t="s">
        <v>19</v>
      </c>
      <c r="L214" s="45"/>
      <c r="M214" s="226" t="s">
        <v>19</v>
      </c>
      <c r="N214" s="227" t="s">
        <v>45</v>
      </c>
      <c r="O214" s="85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238</v>
      </c>
      <c r="AT214" s="230" t="s">
        <v>137</v>
      </c>
      <c r="AU214" s="230" t="s">
        <v>142</v>
      </c>
      <c r="AY214" s="18" t="s">
        <v>134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142</v>
      </c>
      <c r="BK214" s="231">
        <f>ROUND(I214*H214,2)</f>
        <v>0</v>
      </c>
      <c r="BL214" s="18" t="s">
        <v>238</v>
      </c>
      <c r="BM214" s="230" t="s">
        <v>1504</v>
      </c>
    </row>
    <row r="215" spans="1:47" s="2" customFormat="1" ht="12">
      <c r="A215" s="39"/>
      <c r="B215" s="40"/>
      <c r="C215" s="41"/>
      <c r="D215" s="232" t="s">
        <v>144</v>
      </c>
      <c r="E215" s="41"/>
      <c r="F215" s="233" t="s">
        <v>1503</v>
      </c>
      <c r="G215" s="41"/>
      <c r="H215" s="41"/>
      <c r="I215" s="137"/>
      <c r="J215" s="41"/>
      <c r="K215" s="41"/>
      <c r="L215" s="45"/>
      <c r="M215" s="234"/>
      <c r="N215" s="23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144</v>
      </c>
      <c r="AU215" s="18" t="s">
        <v>142</v>
      </c>
    </row>
    <row r="216" spans="1:65" s="2" customFormat="1" ht="16.5" customHeight="1">
      <c r="A216" s="39"/>
      <c r="B216" s="40"/>
      <c r="C216" s="219" t="s">
        <v>533</v>
      </c>
      <c r="D216" s="219" t="s">
        <v>137</v>
      </c>
      <c r="E216" s="220" t="s">
        <v>1505</v>
      </c>
      <c r="F216" s="221" t="s">
        <v>1506</v>
      </c>
      <c r="G216" s="222" t="s">
        <v>1286</v>
      </c>
      <c r="H216" s="223">
        <v>2</v>
      </c>
      <c r="I216" s="224"/>
      <c r="J216" s="225">
        <f>ROUND(I216*H216,2)</f>
        <v>0</v>
      </c>
      <c r="K216" s="221" t="s">
        <v>19</v>
      </c>
      <c r="L216" s="45"/>
      <c r="M216" s="226" t="s">
        <v>19</v>
      </c>
      <c r="N216" s="227" t="s">
        <v>45</v>
      </c>
      <c r="O216" s="85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238</v>
      </c>
      <c r="AT216" s="230" t="s">
        <v>137</v>
      </c>
      <c r="AU216" s="230" t="s">
        <v>142</v>
      </c>
      <c r="AY216" s="18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142</v>
      </c>
      <c r="BK216" s="231">
        <f>ROUND(I216*H216,2)</f>
        <v>0</v>
      </c>
      <c r="BL216" s="18" t="s">
        <v>238</v>
      </c>
      <c r="BM216" s="230" t="s">
        <v>1507</v>
      </c>
    </row>
    <row r="217" spans="1:47" s="2" customFormat="1" ht="12">
      <c r="A217" s="39"/>
      <c r="B217" s="40"/>
      <c r="C217" s="41"/>
      <c r="D217" s="232" t="s">
        <v>144</v>
      </c>
      <c r="E217" s="41"/>
      <c r="F217" s="233" t="s">
        <v>1506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144</v>
      </c>
      <c r="AU217" s="18" t="s">
        <v>142</v>
      </c>
    </row>
    <row r="218" spans="1:65" s="2" customFormat="1" ht="16.5" customHeight="1">
      <c r="A218" s="39"/>
      <c r="B218" s="40"/>
      <c r="C218" s="219" t="s">
        <v>541</v>
      </c>
      <c r="D218" s="219" t="s">
        <v>137</v>
      </c>
      <c r="E218" s="220" t="s">
        <v>1508</v>
      </c>
      <c r="F218" s="221" t="s">
        <v>1509</v>
      </c>
      <c r="G218" s="222" t="s">
        <v>1286</v>
      </c>
      <c r="H218" s="223">
        <v>19</v>
      </c>
      <c r="I218" s="224"/>
      <c r="J218" s="225">
        <f>ROUND(I218*H218,2)</f>
        <v>0</v>
      </c>
      <c r="K218" s="221" t="s">
        <v>19</v>
      </c>
      <c r="L218" s="45"/>
      <c r="M218" s="226" t="s">
        <v>19</v>
      </c>
      <c r="N218" s="227" t="s">
        <v>45</v>
      </c>
      <c r="O218" s="85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238</v>
      </c>
      <c r="AT218" s="230" t="s">
        <v>137</v>
      </c>
      <c r="AU218" s="230" t="s">
        <v>142</v>
      </c>
      <c r="AY218" s="18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142</v>
      </c>
      <c r="BK218" s="231">
        <f>ROUND(I218*H218,2)</f>
        <v>0</v>
      </c>
      <c r="BL218" s="18" t="s">
        <v>238</v>
      </c>
      <c r="BM218" s="230" t="s">
        <v>1510</v>
      </c>
    </row>
    <row r="219" spans="1:47" s="2" customFormat="1" ht="12">
      <c r="A219" s="39"/>
      <c r="B219" s="40"/>
      <c r="C219" s="41"/>
      <c r="D219" s="232" t="s">
        <v>144</v>
      </c>
      <c r="E219" s="41"/>
      <c r="F219" s="233" t="s">
        <v>1509</v>
      </c>
      <c r="G219" s="41"/>
      <c r="H219" s="41"/>
      <c r="I219" s="137"/>
      <c r="J219" s="41"/>
      <c r="K219" s="41"/>
      <c r="L219" s="45"/>
      <c r="M219" s="234"/>
      <c r="N219" s="235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144</v>
      </c>
      <c r="AU219" s="18" t="s">
        <v>142</v>
      </c>
    </row>
    <row r="220" spans="1:65" s="2" customFormat="1" ht="16.5" customHeight="1">
      <c r="A220" s="39"/>
      <c r="B220" s="40"/>
      <c r="C220" s="219" t="s">
        <v>547</v>
      </c>
      <c r="D220" s="219" t="s">
        <v>137</v>
      </c>
      <c r="E220" s="220" t="s">
        <v>1511</v>
      </c>
      <c r="F220" s="221" t="s">
        <v>1512</v>
      </c>
      <c r="G220" s="222" t="s">
        <v>1286</v>
      </c>
      <c r="H220" s="223">
        <v>10</v>
      </c>
      <c r="I220" s="224"/>
      <c r="J220" s="225">
        <f>ROUND(I220*H220,2)</f>
        <v>0</v>
      </c>
      <c r="K220" s="221" t="s">
        <v>19</v>
      </c>
      <c r="L220" s="45"/>
      <c r="M220" s="226" t="s">
        <v>19</v>
      </c>
      <c r="N220" s="227" t="s">
        <v>45</v>
      </c>
      <c r="O220" s="85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238</v>
      </c>
      <c r="AT220" s="230" t="s">
        <v>137</v>
      </c>
      <c r="AU220" s="230" t="s">
        <v>142</v>
      </c>
      <c r="AY220" s="18" t="s">
        <v>134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142</v>
      </c>
      <c r="BK220" s="231">
        <f>ROUND(I220*H220,2)</f>
        <v>0</v>
      </c>
      <c r="BL220" s="18" t="s">
        <v>238</v>
      </c>
      <c r="BM220" s="230" t="s">
        <v>1513</v>
      </c>
    </row>
    <row r="221" spans="1:47" s="2" customFormat="1" ht="12">
      <c r="A221" s="39"/>
      <c r="B221" s="40"/>
      <c r="C221" s="41"/>
      <c r="D221" s="232" t="s">
        <v>144</v>
      </c>
      <c r="E221" s="41"/>
      <c r="F221" s="233" t="s">
        <v>1512</v>
      </c>
      <c r="G221" s="41"/>
      <c r="H221" s="41"/>
      <c r="I221" s="137"/>
      <c r="J221" s="41"/>
      <c r="K221" s="41"/>
      <c r="L221" s="45"/>
      <c r="M221" s="234"/>
      <c r="N221" s="235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144</v>
      </c>
      <c r="AU221" s="18" t="s">
        <v>142</v>
      </c>
    </row>
    <row r="222" spans="1:65" s="2" customFormat="1" ht="16.5" customHeight="1">
      <c r="A222" s="39"/>
      <c r="B222" s="40"/>
      <c r="C222" s="219" t="s">
        <v>557</v>
      </c>
      <c r="D222" s="219" t="s">
        <v>137</v>
      </c>
      <c r="E222" s="220" t="s">
        <v>1514</v>
      </c>
      <c r="F222" s="221" t="s">
        <v>1515</v>
      </c>
      <c r="G222" s="222" t="s">
        <v>1286</v>
      </c>
      <c r="H222" s="223">
        <v>1</v>
      </c>
      <c r="I222" s="224"/>
      <c r="J222" s="225">
        <f>ROUND(I222*H222,2)</f>
        <v>0</v>
      </c>
      <c r="K222" s="221" t="s">
        <v>19</v>
      </c>
      <c r="L222" s="45"/>
      <c r="M222" s="226" t="s">
        <v>19</v>
      </c>
      <c r="N222" s="227" t="s">
        <v>45</v>
      </c>
      <c r="O222" s="85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238</v>
      </c>
      <c r="AT222" s="230" t="s">
        <v>137</v>
      </c>
      <c r="AU222" s="230" t="s">
        <v>142</v>
      </c>
      <c r="AY222" s="18" t="s">
        <v>134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142</v>
      </c>
      <c r="BK222" s="231">
        <f>ROUND(I222*H222,2)</f>
        <v>0</v>
      </c>
      <c r="BL222" s="18" t="s">
        <v>238</v>
      </c>
      <c r="BM222" s="230" t="s">
        <v>1516</v>
      </c>
    </row>
    <row r="223" spans="1:47" s="2" customFormat="1" ht="12">
      <c r="A223" s="39"/>
      <c r="B223" s="40"/>
      <c r="C223" s="41"/>
      <c r="D223" s="232" t="s">
        <v>144</v>
      </c>
      <c r="E223" s="41"/>
      <c r="F223" s="233" t="s">
        <v>1515</v>
      </c>
      <c r="G223" s="41"/>
      <c r="H223" s="41"/>
      <c r="I223" s="137"/>
      <c r="J223" s="41"/>
      <c r="K223" s="41"/>
      <c r="L223" s="45"/>
      <c r="M223" s="234"/>
      <c r="N223" s="235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144</v>
      </c>
      <c r="AU223" s="18" t="s">
        <v>142</v>
      </c>
    </row>
    <row r="224" spans="1:65" s="2" customFormat="1" ht="16.5" customHeight="1">
      <c r="A224" s="39"/>
      <c r="B224" s="40"/>
      <c r="C224" s="219" t="s">
        <v>562</v>
      </c>
      <c r="D224" s="219" t="s">
        <v>137</v>
      </c>
      <c r="E224" s="220" t="s">
        <v>1517</v>
      </c>
      <c r="F224" s="221" t="s">
        <v>1518</v>
      </c>
      <c r="G224" s="222" t="s">
        <v>1286</v>
      </c>
      <c r="H224" s="223">
        <v>5</v>
      </c>
      <c r="I224" s="224"/>
      <c r="J224" s="225">
        <f>ROUND(I224*H224,2)</f>
        <v>0</v>
      </c>
      <c r="K224" s="221" t="s">
        <v>19</v>
      </c>
      <c r="L224" s="45"/>
      <c r="M224" s="226" t="s">
        <v>19</v>
      </c>
      <c r="N224" s="227" t="s">
        <v>45</v>
      </c>
      <c r="O224" s="85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238</v>
      </c>
      <c r="AT224" s="230" t="s">
        <v>137</v>
      </c>
      <c r="AU224" s="230" t="s">
        <v>142</v>
      </c>
      <c r="AY224" s="18" t="s">
        <v>134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142</v>
      </c>
      <c r="BK224" s="231">
        <f>ROUND(I224*H224,2)</f>
        <v>0</v>
      </c>
      <c r="BL224" s="18" t="s">
        <v>238</v>
      </c>
      <c r="BM224" s="230" t="s">
        <v>1519</v>
      </c>
    </row>
    <row r="225" spans="1:47" s="2" customFormat="1" ht="12">
      <c r="A225" s="39"/>
      <c r="B225" s="40"/>
      <c r="C225" s="41"/>
      <c r="D225" s="232" t="s">
        <v>144</v>
      </c>
      <c r="E225" s="41"/>
      <c r="F225" s="233" t="s">
        <v>1518</v>
      </c>
      <c r="G225" s="41"/>
      <c r="H225" s="41"/>
      <c r="I225" s="137"/>
      <c r="J225" s="41"/>
      <c r="K225" s="41"/>
      <c r="L225" s="45"/>
      <c r="M225" s="234"/>
      <c r="N225" s="235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144</v>
      </c>
      <c r="AU225" s="18" t="s">
        <v>142</v>
      </c>
    </row>
    <row r="226" spans="1:65" s="2" customFormat="1" ht="16.5" customHeight="1">
      <c r="A226" s="39"/>
      <c r="B226" s="40"/>
      <c r="C226" s="219" t="s">
        <v>567</v>
      </c>
      <c r="D226" s="219" t="s">
        <v>137</v>
      </c>
      <c r="E226" s="220" t="s">
        <v>1520</v>
      </c>
      <c r="F226" s="221" t="s">
        <v>1521</v>
      </c>
      <c r="G226" s="222" t="s">
        <v>1286</v>
      </c>
      <c r="H226" s="223">
        <v>5</v>
      </c>
      <c r="I226" s="224"/>
      <c r="J226" s="225">
        <f>ROUND(I226*H226,2)</f>
        <v>0</v>
      </c>
      <c r="K226" s="221" t="s">
        <v>19</v>
      </c>
      <c r="L226" s="45"/>
      <c r="M226" s="226" t="s">
        <v>19</v>
      </c>
      <c r="N226" s="227" t="s">
        <v>45</v>
      </c>
      <c r="O226" s="85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238</v>
      </c>
      <c r="AT226" s="230" t="s">
        <v>137</v>
      </c>
      <c r="AU226" s="230" t="s">
        <v>142</v>
      </c>
      <c r="AY226" s="18" t="s">
        <v>134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142</v>
      </c>
      <c r="BK226" s="231">
        <f>ROUND(I226*H226,2)</f>
        <v>0</v>
      </c>
      <c r="BL226" s="18" t="s">
        <v>238</v>
      </c>
      <c r="BM226" s="230" t="s">
        <v>1522</v>
      </c>
    </row>
    <row r="227" spans="1:47" s="2" customFormat="1" ht="12">
      <c r="A227" s="39"/>
      <c r="B227" s="40"/>
      <c r="C227" s="41"/>
      <c r="D227" s="232" t="s">
        <v>144</v>
      </c>
      <c r="E227" s="41"/>
      <c r="F227" s="233" t="s">
        <v>1521</v>
      </c>
      <c r="G227" s="41"/>
      <c r="H227" s="41"/>
      <c r="I227" s="137"/>
      <c r="J227" s="41"/>
      <c r="K227" s="41"/>
      <c r="L227" s="45"/>
      <c r="M227" s="234"/>
      <c r="N227" s="235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144</v>
      </c>
      <c r="AU227" s="18" t="s">
        <v>142</v>
      </c>
    </row>
    <row r="228" spans="1:65" s="2" customFormat="1" ht="16.5" customHeight="1">
      <c r="A228" s="39"/>
      <c r="B228" s="40"/>
      <c r="C228" s="219" t="s">
        <v>573</v>
      </c>
      <c r="D228" s="219" t="s">
        <v>137</v>
      </c>
      <c r="E228" s="220" t="s">
        <v>1523</v>
      </c>
      <c r="F228" s="221" t="s">
        <v>1524</v>
      </c>
      <c r="G228" s="222" t="s">
        <v>1286</v>
      </c>
      <c r="H228" s="223">
        <v>1</v>
      </c>
      <c r="I228" s="224"/>
      <c r="J228" s="225">
        <f>ROUND(I228*H228,2)</f>
        <v>0</v>
      </c>
      <c r="K228" s="221" t="s">
        <v>19</v>
      </c>
      <c r="L228" s="45"/>
      <c r="M228" s="226" t="s">
        <v>19</v>
      </c>
      <c r="N228" s="227" t="s">
        <v>45</v>
      </c>
      <c r="O228" s="85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238</v>
      </c>
      <c r="AT228" s="230" t="s">
        <v>137</v>
      </c>
      <c r="AU228" s="230" t="s">
        <v>142</v>
      </c>
      <c r="AY228" s="18" t="s">
        <v>134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142</v>
      </c>
      <c r="BK228" s="231">
        <f>ROUND(I228*H228,2)</f>
        <v>0</v>
      </c>
      <c r="BL228" s="18" t="s">
        <v>238</v>
      </c>
      <c r="BM228" s="230" t="s">
        <v>1525</v>
      </c>
    </row>
    <row r="229" spans="1:47" s="2" customFormat="1" ht="12">
      <c r="A229" s="39"/>
      <c r="B229" s="40"/>
      <c r="C229" s="41"/>
      <c r="D229" s="232" t="s">
        <v>144</v>
      </c>
      <c r="E229" s="41"/>
      <c r="F229" s="233" t="s">
        <v>1524</v>
      </c>
      <c r="G229" s="41"/>
      <c r="H229" s="41"/>
      <c r="I229" s="137"/>
      <c r="J229" s="41"/>
      <c r="K229" s="41"/>
      <c r="L229" s="45"/>
      <c r="M229" s="234"/>
      <c r="N229" s="235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144</v>
      </c>
      <c r="AU229" s="18" t="s">
        <v>142</v>
      </c>
    </row>
    <row r="230" spans="1:65" s="2" customFormat="1" ht="16.5" customHeight="1">
      <c r="A230" s="39"/>
      <c r="B230" s="40"/>
      <c r="C230" s="219" t="s">
        <v>578</v>
      </c>
      <c r="D230" s="219" t="s">
        <v>137</v>
      </c>
      <c r="E230" s="220" t="s">
        <v>1526</v>
      </c>
      <c r="F230" s="221" t="s">
        <v>1527</v>
      </c>
      <c r="G230" s="222" t="s">
        <v>1286</v>
      </c>
      <c r="H230" s="223">
        <v>2</v>
      </c>
      <c r="I230" s="224"/>
      <c r="J230" s="225">
        <f>ROUND(I230*H230,2)</f>
        <v>0</v>
      </c>
      <c r="K230" s="221" t="s">
        <v>19</v>
      </c>
      <c r="L230" s="45"/>
      <c r="M230" s="226" t="s">
        <v>19</v>
      </c>
      <c r="N230" s="227" t="s">
        <v>45</v>
      </c>
      <c r="O230" s="85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238</v>
      </c>
      <c r="AT230" s="230" t="s">
        <v>137</v>
      </c>
      <c r="AU230" s="230" t="s">
        <v>142</v>
      </c>
      <c r="AY230" s="18" t="s">
        <v>134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142</v>
      </c>
      <c r="BK230" s="231">
        <f>ROUND(I230*H230,2)</f>
        <v>0</v>
      </c>
      <c r="BL230" s="18" t="s">
        <v>238</v>
      </c>
      <c r="BM230" s="230" t="s">
        <v>1528</v>
      </c>
    </row>
    <row r="231" spans="1:47" s="2" customFormat="1" ht="12">
      <c r="A231" s="39"/>
      <c r="B231" s="40"/>
      <c r="C231" s="41"/>
      <c r="D231" s="232" t="s">
        <v>144</v>
      </c>
      <c r="E231" s="41"/>
      <c r="F231" s="233" t="s">
        <v>1527</v>
      </c>
      <c r="G231" s="41"/>
      <c r="H231" s="41"/>
      <c r="I231" s="137"/>
      <c r="J231" s="41"/>
      <c r="K231" s="41"/>
      <c r="L231" s="45"/>
      <c r="M231" s="234"/>
      <c r="N231" s="23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142</v>
      </c>
    </row>
    <row r="232" spans="1:65" s="2" customFormat="1" ht="16.5" customHeight="1">
      <c r="A232" s="39"/>
      <c r="B232" s="40"/>
      <c r="C232" s="219" t="s">
        <v>583</v>
      </c>
      <c r="D232" s="219" t="s">
        <v>137</v>
      </c>
      <c r="E232" s="220" t="s">
        <v>1529</v>
      </c>
      <c r="F232" s="221" t="s">
        <v>1530</v>
      </c>
      <c r="G232" s="222" t="s">
        <v>1286</v>
      </c>
      <c r="H232" s="223">
        <v>2</v>
      </c>
      <c r="I232" s="224"/>
      <c r="J232" s="225">
        <f>ROUND(I232*H232,2)</f>
        <v>0</v>
      </c>
      <c r="K232" s="221" t="s">
        <v>19</v>
      </c>
      <c r="L232" s="45"/>
      <c r="M232" s="226" t="s">
        <v>19</v>
      </c>
      <c r="N232" s="227" t="s">
        <v>45</v>
      </c>
      <c r="O232" s="85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238</v>
      </c>
      <c r="AT232" s="230" t="s">
        <v>137</v>
      </c>
      <c r="AU232" s="230" t="s">
        <v>142</v>
      </c>
      <c r="AY232" s="18" t="s">
        <v>134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142</v>
      </c>
      <c r="BK232" s="231">
        <f>ROUND(I232*H232,2)</f>
        <v>0</v>
      </c>
      <c r="BL232" s="18" t="s">
        <v>238</v>
      </c>
      <c r="BM232" s="230" t="s">
        <v>1531</v>
      </c>
    </row>
    <row r="233" spans="1:47" s="2" customFormat="1" ht="12">
      <c r="A233" s="39"/>
      <c r="B233" s="40"/>
      <c r="C233" s="41"/>
      <c r="D233" s="232" t="s">
        <v>144</v>
      </c>
      <c r="E233" s="41"/>
      <c r="F233" s="233" t="s">
        <v>1530</v>
      </c>
      <c r="G233" s="41"/>
      <c r="H233" s="41"/>
      <c r="I233" s="137"/>
      <c r="J233" s="41"/>
      <c r="K233" s="41"/>
      <c r="L233" s="45"/>
      <c r="M233" s="234"/>
      <c r="N233" s="235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144</v>
      </c>
      <c r="AU233" s="18" t="s">
        <v>142</v>
      </c>
    </row>
    <row r="234" spans="1:65" s="2" customFormat="1" ht="16.5" customHeight="1">
      <c r="A234" s="39"/>
      <c r="B234" s="40"/>
      <c r="C234" s="219" t="s">
        <v>588</v>
      </c>
      <c r="D234" s="219" t="s">
        <v>137</v>
      </c>
      <c r="E234" s="220" t="s">
        <v>1532</v>
      </c>
      <c r="F234" s="221" t="s">
        <v>1533</v>
      </c>
      <c r="G234" s="222" t="s">
        <v>1286</v>
      </c>
      <c r="H234" s="223">
        <v>2</v>
      </c>
      <c r="I234" s="224"/>
      <c r="J234" s="225">
        <f>ROUND(I234*H234,2)</f>
        <v>0</v>
      </c>
      <c r="K234" s="221" t="s">
        <v>19</v>
      </c>
      <c r="L234" s="45"/>
      <c r="M234" s="226" t="s">
        <v>19</v>
      </c>
      <c r="N234" s="227" t="s">
        <v>45</v>
      </c>
      <c r="O234" s="8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238</v>
      </c>
      <c r="AT234" s="230" t="s">
        <v>137</v>
      </c>
      <c r="AU234" s="230" t="s">
        <v>142</v>
      </c>
      <c r="AY234" s="18" t="s">
        <v>134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142</v>
      </c>
      <c r="BK234" s="231">
        <f>ROUND(I234*H234,2)</f>
        <v>0</v>
      </c>
      <c r="BL234" s="18" t="s">
        <v>238</v>
      </c>
      <c r="BM234" s="230" t="s">
        <v>1534</v>
      </c>
    </row>
    <row r="235" spans="1:47" s="2" customFormat="1" ht="12">
      <c r="A235" s="39"/>
      <c r="B235" s="40"/>
      <c r="C235" s="41"/>
      <c r="D235" s="232" t="s">
        <v>144</v>
      </c>
      <c r="E235" s="41"/>
      <c r="F235" s="233" t="s">
        <v>1533</v>
      </c>
      <c r="G235" s="41"/>
      <c r="H235" s="41"/>
      <c r="I235" s="137"/>
      <c r="J235" s="41"/>
      <c r="K235" s="41"/>
      <c r="L235" s="45"/>
      <c r="M235" s="234"/>
      <c r="N235" s="235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144</v>
      </c>
      <c r="AU235" s="18" t="s">
        <v>142</v>
      </c>
    </row>
    <row r="236" spans="1:65" s="2" customFormat="1" ht="16.5" customHeight="1">
      <c r="A236" s="39"/>
      <c r="B236" s="40"/>
      <c r="C236" s="219" t="s">
        <v>592</v>
      </c>
      <c r="D236" s="219" t="s">
        <v>137</v>
      </c>
      <c r="E236" s="220" t="s">
        <v>1535</v>
      </c>
      <c r="F236" s="221" t="s">
        <v>1536</v>
      </c>
      <c r="G236" s="222" t="s">
        <v>1286</v>
      </c>
      <c r="H236" s="223">
        <v>3</v>
      </c>
      <c r="I236" s="224"/>
      <c r="J236" s="225">
        <f>ROUND(I236*H236,2)</f>
        <v>0</v>
      </c>
      <c r="K236" s="221" t="s">
        <v>19</v>
      </c>
      <c r="L236" s="45"/>
      <c r="M236" s="226" t="s">
        <v>19</v>
      </c>
      <c r="N236" s="227" t="s">
        <v>45</v>
      </c>
      <c r="O236" s="85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238</v>
      </c>
      <c r="AT236" s="230" t="s">
        <v>137</v>
      </c>
      <c r="AU236" s="230" t="s">
        <v>142</v>
      </c>
      <c r="AY236" s="18" t="s">
        <v>134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142</v>
      </c>
      <c r="BK236" s="231">
        <f>ROUND(I236*H236,2)</f>
        <v>0</v>
      </c>
      <c r="BL236" s="18" t="s">
        <v>238</v>
      </c>
      <c r="BM236" s="230" t="s">
        <v>1537</v>
      </c>
    </row>
    <row r="237" spans="1:47" s="2" customFormat="1" ht="12">
      <c r="A237" s="39"/>
      <c r="B237" s="40"/>
      <c r="C237" s="41"/>
      <c r="D237" s="232" t="s">
        <v>144</v>
      </c>
      <c r="E237" s="41"/>
      <c r="F237" s="233" t="s">
        <v>1536</v>
      </c>
      <c r="G237" s="41"/>
      <c r="H237" s="41"/>
      <c r="I237" s="137"/>
      <c r="J237" s="41"/>
      <c r="K237" s="41"/>
      <c r="L237" s="45"/>
      <c r="M237" s="234"/>
      <c r="N237" s="235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144</v>
      </c>
      <c r="AU237" s="18" t="s">
        <v>142</v>
      </c>
    </row>
    <row r="238" spans="1:65" s="2" customFormat="1" ht="16.5" customHeight="1">
      <c r="A238" s="39"/>
      <c r="B238" s="40"/>
      <c r="C238" s="219" t="s">
        <v>596</v>
      </c>
      <c r="D238" s="219" t="s">
        <v>137</v>
      </c>
      <c r="E238" s="220" t="s">
        <v>1538</v>
      </c>
      <c r="F238" s="221" t="s">
        <v>1539</v>
      </c>
      <c r="G238" s="222" t="s">
        <v>1286</v>
      </c>
      <c r="H238" s="223">
        <v>1</v>
      </c>
      <c r="I238" s="224"/>
      <c r="J238" s="225">
        <f>ROUND(I238*H238,2)</f>
        <v>0</v>
      </c>
      <c r="K238" s="221" t="s">
        <v>19</v>
      </c>
      <c r="L238" s="45"/>
      <c r="M238" s="226" t="s">
        <v>19</v>
      </c>
      <c r="N238" s="227" t="s">
        <v>45</v>
      </c>
      <c r="O238" s="85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238</v>
      </c>
      <c r="AT238" s="230" t="s">
        <v>137</v>
      </c>
      <c r="AU238" s="230" t="s">
        <v>142</v>
      </c>
      <c r="AY238" s="18" t="s">
        <v>134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142</v>
      </c>
      <c r="BK238" s="231">
        <f>ROUND(I238*H238,2)</f>
        <v>0</v>
      </c>
      <c r="BL238" s="18" t="s">
        <v>238</v>
      </c>
      <c r="BM238" s="230" t="s">
        <v>1540</v>
      </c>
    </row>
    <row r="239" spans="1:47" s="2" customFormat="1" ht="12">
      <c r="A239" s="39"/>
      <c r="B239" s="40"/>
      <c r="C239" s="41"/>
      <c r="D239" s="232" t="s">
        <v>144</v>
      </c>
      <c r="E239" s="41"/>
      <c r="F239" s="233" t="s">
        <v>1539</v>
      </c>
      <c r="G239" s="41"/>
      <c r="H239" s="41"/>
      <c r="I239" s="137"/>
      <c r="J239" s="41"/>
      <c r="K239" s="41"/>
      <c r="L239" s="45"/>
      <c r="M239" s="234"/>
      <c r="N239" s="23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144</v>
      </c>
      <c r="AU239" s="18" t="s">
        <v>142</v>
      </c>
    </row>
    <row r="240" spans="1:65" s="2" customFormat="1" ht="16.5" customHeight="1">
      <c r="A240" s="39"/>
      <c r="B240" s="40"/>
      <c r="C240" s="219" t="s">
        <v>603</v>
      </c>
      <c r="D240" s="219" t="s">
        <v>137</v>
      </c>
      <c r="E240" s="220" t="s">
        <v>1541</v>
      </c>
      <c r="F240" s="221" t="s">
        <v>1542</v>
      </c>
      <c r="G240" s="222" t="s">
        <v>1286</v>
      </c>
      <c r="H240" s="223">
        <v>3</v>
      </c>
      <c r="I240" s="224"/>
      <c r="J240" s="225">
        <f>ROUND(I240*H240,2)</f>
        <v>0</v>
      </c>
      <c r="K240" s="221" t="s">
        <v>19</v>
      </c>
      <c r="L240" s="45"/>
      <c r="M240" s="226" t="s">
        <v>19</v>
      </c>
      <c r="N240" s="227" t="s">
        <v>45</v>
      </c>
      <c r="O240" s="85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238</v>
      </c>
      <c r="AT240" s="230" t="s">
        <v>137</v>
      </c>
      <c r="AU240" s="230" t="s">
        <v>142</v>
      </c>
      <c r="AY240" s="18" t="s">
        <v>134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142</v>
      </c>
      <c r="BK240" s="231">
        <f>ROUND(I240*H240,2)</f>
        <v>0</v>
      </c>
      <c r="BL240" s="18" t="s">
        <v>238</v>
      </c>
      <c r="BM240" s="230" t="s">
        <v>1543</v>
      </c>
    </row>
    <row r="241" spans="1:47" s="2" customFormat="1" ht="12">
      <c r="A241" s="39"/>
      <c r="B241" s="40"/>
      <c r="C241" s="41"/>
      <c r="D241" s="232" t="s">
        <v>144</v>
      </c>
      <c r="E241" s="41"/>
      <c r="F241" s="233" t="s">
        <v>1542</v>
      </c>
      <c r="G241" s="41"/>
      <c r="H241" s="41"/>
      <c r="I241" s="137"/>
      <c r="J241" s="41"/>
      <c r="K241" s="41"/>
      <c r="L241" s="45"/>
      <c r="M241" s="234"/>
      <c r="N241" s="23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144</v>
      </c>
      <c r="AU241" s="18" t="s">
        <v>142</v>
      </c>
    </row>
    <row r="242" spans="1:65" s="2" customFormat="1" ht="16.5" customHeight="1">
      <c r="A242" s="39"/>
      <c r="B242" s="40"/>
      <c r="C242" s="219" t="s">
        <v>609</v>
      </c>
      <c r="D242" s="219" t="s">
        <v>137</v>
      </c>
      <c r="E242" s="220" t="s">
        <v>1544</v>
      </c>
      <c r="F242" s="221" t="s">
        <v>1545</v>
      </c>
      <c r="G242" s="222" t="s">
        <v>1286</v>
      </c>
      <c r="H242" s="223">
        <v>33</v>
      </c>
      <c r="I242" s="224"/>
      <c r="J242" s="225">
        <f>ROUND(I242*H242,2)</f>
        <v>0</v>
      </c>
      <c r="K242" s="221" t="s">
        <v>19</v>
      </c>
      <c r="L242" s="45"/>
      <c r="M242" s="226" t="s">
        <v>19</v>
      </c>
      <c r="N242" s="227" t="s">
        <v>45</v>
      </c>
      <c r="O242" s="85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238</v>
      </c>
      <c r="AT242" s="230" t="s">
        <v>137</v>
      </c>
      <c r="AU242" s="230" t="s">
        <v>142</v>
      </c>
      <c r="AY242" s="18" t="s">
        <v>134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142</v>
      </c>
      <c r="BK242" s="231">
        <f>ROUND(I242*H242,2)</f>
        <v>0</v>
      </c>
      <c r="BL242" s="18" t="s">
        <v>238</v>
      </c>
      <c r="BM242" s="230" t="s">
        <v>1546</v>
      </c>
    </row>
    <row r="243" spans="1:47" s="2" customFormat="1" ht="12">
      <c r="A243" s="39"/>
      <c r="B243" s="40"/>
      <c r="C243" s="41"/>
      <c r="D243" s="232" t="s">
        <v>144</v>
      </c>
      <c r="E243" s="41"/>
      <c r="F243" s="233" t="s">
        <v>1545</v>
      </c>
      <c r="G243" s="41"/>
      <c r="H243" s="41"/>
      <c r="I243" s="137"/>
      <c r="J243" s="41"/>
      <c r="K243" s="41"/>
      <c r="L243" s="45"/>
      <c r="M243" s="234"/>
      <c r="N243" s="235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144</v>
      </c>
      <c r="AU243" s="18" t="s">
        <v>142</v>
      </c>
    </row>
    <row r="244" spans="1:65" s="2" customFormat="1" ht="16.5" customHeight="1">
      <c r="A244" s="39"/>
      <c r="B244" s="40"/>
      <c r="C244" s="219" t="s">
        <v>615</v>
      </c>
      <c r="D244" s="219" t="s">
        <v>137</v>
      </c>
      <c r="E244" s="220" t="s">
        <v>1547</v>
      </c>
      <c r="F244" s="221" t="s">
        <v>1548</v>
      </c>
      <c r="G244" s="222" t="s">
        <v>1286</v>
      </c>
      <c r="H244" s="223">
        <v>87</v>
      </c>
      <c r="I244" s="224"/>
      <c r="J244" s="225">
        <f>ROUND(I244*H244,2)</f>
        <v>0</v>
      </c>
      <c r="K244" s="221" t="s">
        <v>19</v>
      </c>
      <c r="L244" s="45"/>
      <c r="M244" s="226" t="s">
        <v>19</v>
      </c>
      <c r="N244" s="227" t="s">
        <v>45</v>
      </c>
      <c r="O244" s="8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238</v>
      </c>
      <c r="AT244" s="230" t="s">
        <v>137</v>
      </c>
      <c r="AU244" s="230" t="s">
        <v>142</v>
      </c>
      <c r="AY244" s="18" t="s">
        <v>134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142</v>
      </c>
      <c r="BK244" s="231">
        <f>ROUND(I244*H244,2)</f>
        <v>0</v>
      </c>
      <c r="BL244" s="18" t="s">
        <v>238</v>
      </c>
      <c r="BM244" s="230" t="s">
        <v>1549</v>
      </c>
    </row>
    <row r="245" spans="1:47" s="2" customFormat="1" ht="12">
      <c r="A245" s="39"/>
      <c r="B245" s="40"/>
      <c r="C245" s="41"/>
      <c r="D245" s="232" t="s">
        <v>144</v>
      </c>
      <c r="E245" s="41"/>
      <c r="F245" s="233" t="s">
        <v>1548</v>
      </c>
      <c r="G245" s="41"/>
      <c r="H245" s="41"/>
      <c r="I245" s="137"/>
      <c r="J245" s="41"/>
      <c r="K245" s="41"/>
      <c r="L245" s="45"/>
      <c r="M245" s="234"/>
      <c r="N245" s="23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144</v>
      </c>
      <c r="AU245" s="18" t="s">
        <v>142</v>
      </c>
    </row>
    <row r="246" spans="1:65" s="2" customFormat="1" ht="16.5" customHeight="1">
      <c r="A246" s="39"/>
      <c r="B246" s="40"/>
      <c r="C246" s="219" t="s">
        <v>619</v>
      </c>
      <c r="D246" s="219" t="s">
        <v>137</v>
      </c>
      <c r="E246" s="220" t="s">
        <v>1550</v>
      </c>
      <c r="F246" s="221" t="s">
        <v>1551</v>
      </c>
      <c r="G246" s="222" t="s">
        <v>1286</v>
      </c>
      <c r="H246" s="223">
        <v>10</v>
      </c>
      <c r="I246" s="224"/>
      <c r="J246" s="225">
        <f>ROUND(I246*H246,2)</f>
        <v>0</v>
      </c>
      <c r="K246" s="221" t="s">
        <v>19</v>
      </c>
      <c r="L246" s="45"/>
      <c r="M246" s="226" t="s">
        <v>19</v>
      </c>
      <c r="N246" s="227" t="s">
        <v>45</v>
      </c>
      <c r="O246" s="85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238</v>
      </c>
      <c r="AT246" s="230" t="s">
        <v>137</v>
      </c>
      <c r="AU246" s="230" t="s">
        <v>142</v>
      </c>
      <c r="AY246" s="18" t="s">
        <v>134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142</v>
      </c>
      <c r="BK246" s="231">
        <f>ROUND(I246*H246,2)</f>
        <v>0</v>
      </c>
      <c r="BL246" s="18" t="s">
        <v>238</v>
      </c>
      <c r="BM246" s="230" t="s">
        <v>1552</v>
      </c>
    </row>
    <row r="247" spans="1:47" s="2" customFormat="1" ht="12">
      <c r="A247" s="39"/>
      <c r="B247" s="40"/>
      <c r="C247" s="41"/>
      <c r="D247" s="232" t="s">
        <v>144</v>
      </c>
      <c r="E247" s="41"/>
      <c r="F247" s="233" t="s">
        <v>1551</v>
      </c>
      <c r="G247" s="41"/>
      <c r="H247" s="41"/>
      <c r="I247" s="137"/>
      <c r="J247" s="41"/>
      <c r="K247" s="41"/>
      <c r="L247" s="45"/>
      <c r="M247" s="234"/>
      <c r="N247" s="235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144</v>
      </c>
      <c r="AU247" s="18" t="s">
        <v>142</v>
      </c>
    </row>
    <row r="248" spans="1:65" s="2" customFormat="1" ht="16.5" customHeight="1">
      <c r="A248" s="39"/>
      <c r="B248" s="40"/>
      <c r="C248" s="219" t="s">
        <v>623</v>
      </c>
      <c r="D248" s="219" t="s">
        <v>137</v>
      </c>
      <c r="E248" s="220" t="s">
        <v>1553</v>
      </c>
      <c r="F248" s="221" t="s">
        <v>1554</v>
      </c>
      <c r="G248" s="222" t="s">
        <v>1286</v>
      </c>
      <c r="H248" s="223">
        <v>33</v>
      </c>
      <c r="I248" s="224"/>
      <c r="J248" s="225">
        <f>ROUND(I248*H248,2)</f>
        <v>0</v>
      </c>
      <c r="K248" s="221" t="s">
        <v>19</v>
      </c>
      <c r="L248" s="45"/>
      <c r="M248" s="226" t="s">
        <v>19</v>
      </c>
      <c r="N248" s="227" t="s">
        <v>45</v>
      </c>
      <c r="O248" s="8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238</v>
      </c>
      <c r="AT248" s="230" t="s">
        <v>137</v>
      </c>
      <c r="AU248" s="230" t="s">
        <v>142</v>
      </c>
      <c r="AY248" s="18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142</v>
      </c>
      <c r="BK248" s="231">
        <f>ROUND(I248*H248,2)</f>
        <v>0</v>
      </c>
      <c r="BL248" s="18" t="s">
        <v>238</v>
      </c>
      <c r="BM248" s="230" t="s">
        <v>1555</v>
      </c>
    </row>
    <row r="249" spans="1:47" s="2" customFormat="1" ht="12">
      <c r="A249" s="39"/>
      <c r="B249" s="40"/>
      <c r="C249" s="41"/>
      <c r="D249" s="232" t="s">
        <v>144</v>
      </c>
      <c r="E249" s="41"/>
      <c r="F249" s="233" t="s">
        <v>1554</v>
      </c>
      <c r="G249" s="41"/>
      <c r="H249" s="41"/>
      <c r="I249" s="137"/>
      <c r="J249" s="41"/>
      <c r="K249" s="41"/>
      <c r="L249" s="45"/>
      <c r="M249" s="234"/>
      <c r="N249" s="23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144</v>
      </c>
      <c r="AU249" s="18" t="s">
        <v>142</v>
      </c>
    </row>
    <row r="250" spans="1:65" s="2" customFormat="1" ht="16.5" customHeight="1">
      <c r="A250" s="39"/>
      <c r="B250" s="40"/>
      <c r="C250" s="219" t="s">
        <v>627</v>
      </c>
      <c r="D250" s="219" t="s">
        <v>137</v>
      </c>
      <c r="E250" s="220" t="s">
        <v>1556</v>
      </c>
      <c r="F250" s="221" t="s">
        <v>1557</v>
      </c>
      <c r="G250" s="222" t="s">
        <v>1286</v>
      </c>
      <c r="H250" s="223">
        <v>32</v>
      </c>
      <c r="I250" s="224"/>
      <c r="J250" s="225">
        <f>ROUND(I250*H250,2)</f>
        <v>0</v>
      </c>
      <c r="K250" s="221" t="s">
        <v>19</v>
      </c>
      <c r="L250" s="45"/>
      <c r="M250" s="226" t="s">
        <v>19</v>
      </c>
      <c r="N250" s="227" t="s">
        <v>45</v>
      </c>
      <c r="O250" s="85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238</v>
      </c>
      <c r="AT250" s="230" t="s">
        <v>137</v>
      </c>
      <c r="AU250" s="230" t="s">
        <v>142</v>
      </c>
      <c r="AY250" s="18" t="s">
        <v>134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142</v>
      </c>
      <c r="BK250" s="231">
        <f>ROUND(I250*H250,2)</f>
        <v>0</v>
      </c>
      <c r="BL250" s="18" t="s">
        <v>238</v>
      </c>
      <c r="BM250" s="230" t="s">
        <v>1558</v>
      </c>
    </row>
    <row r="251" spans="1:47" s="2" customFormat="1" ht="12">
      <c r="A251" s="39"/>
      <c r="B251" s="40"/>
      <c r="C251" s="41"/>
      <c r="D251" s="232" t="s">
        <v>144</v>
      </c>
      <c r="E251" s="41"/>
      <c r="F251" s="233" t="s">
        <v>1557</v>
      </c>
      <c r="G251" s="41"/>
      <c r="H251" s="41"/>
      <c r="I251" s="137"/>
      <c r="J251" s="41"/>
      <c r="K251" s="41"/>
      <c r="L251" s="45"/>
      <c r="M251" s="234"/>
      <c r="N251" s="235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144</v>
      </c>
      <c r="AU251" s="18" t="s">
        <v>142</v>
      </c>
    </row>
    <row r="252" spans="1:65" s="2" customFormat="1" ht="16.5" customHeight="1">
      <c r="A252" s="39"/>
      <c r="B252" s="40"/>
      <c r="C252" s="219" t="s">
        <v>632</v>
      </c>
      <c r="D252" s="219" t="s">
        <v>137</v>
      </c>
      <c r="E252" s="220" t="s">
        <v>1559</v>
      </c>
      <c r="F252" s="221" t="s">
        <v>1560</v>
      </c>
      <c r="G252" s="222" t="s">
        <v>1286</v>
      </c>
      <c r="H252" s="223">
        <v>18</v>
      </c>
      <c r="I252" s="224"/>
      <c r="J252" s="225">
        <f>ROUND(I252*H252,2)</f>
        <v>0</v>
      </c>
      <c r="K252" s="221" t="s">
        <v>19</v>
      </c>
      <c r="L252" s="45"/>
      <c r="M252" s="226" t="s">
        <v>19</v>
      </c>
      <c r="N252" s="227" t="s">
        <v>45</v>
      </c>
      <c r="O252" s="85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238</v>
      </c>
      <c r="AT252" s="230" t="s">
        <v>137</v>
      </c>
      <c r="AU252" s="230" t="s">
        <v>142</v>
      </c>
      <c r="AY252" s="18" t="s">
        <v>134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142</v>
      </c>
      <c r="BK252" s="231">
        <f>ROUND(I252*H252,2)</f>
        <v>0</v>
      </c>
      <c r="BL252" s="18" t="s">
        <v>238</v>
      </c>
      <c r="BM252" s="230" t="s">
        <v>1561</v>
      </c>
    </row>
    <row r="253" spans="1:47" s="2" customFormat="1" ht="12">
      <c r="A253" s="39"/>
      <c r="B253" s="40"/>
      <c r="C253" s="41"/>
      <c r="D253" s="232" t="s">
        <v>144</v>
      </c>
      <c r="E253" s="41"/>
      <c r="F253" s="233" t="s">
        <v>1560</v>
      </c>
      <c r="G253" s="41"/>
      <c r="H253" s="41"/>
      <c r="I253" s="137"/>
      <c r="J253" s="41"/>
      <c r="K253" s="41"/>
      <c r="L253" s="45"/>
      <c r="M253" s="234"/>
      <c r="N253" s="235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144</v>
      </c>
      <c r="AU253" s="18" t="s">
        <v>142</v>
      </c>
    </row>
    <row r="254" spans="1:65" s="2" customFormat="1" ht="16.5" customHeight="1">
      <c r="A254" s="39"/>
      <c r="B254" s="40"/>
      <c r="C254" s="219" t="s">
        <v>636</v>
      </c>
      <c r="D254" s="219" t="s">
        <v>137</v>
      </c>
      <c r="E254" s="220" t="s">
        <v>1562</v>
      </c>
      <c r="F254" s="221" t="s">
        <v>1563</v>
      </c>
      <c r="G254" s="222" t="s">
        <v>1286</v>
      </c>
      <c r="H254" s="223">
        <v>8</v>
      </c>
      <c r="I254" s="224"/>
      <c r="J254" s="225">
        <f>ROUND(I254*H254,2)</f>
        <v>0</v>
      </c>
      <c r="K254" s="221" t="s">
        <v>19</v>
      </c>
      <c r="L254" s="45"/>
      <c r="M254" s="226" t="s">
        <v>19</v>
      </c>
      <c r="N254" s="227" t="s">
        <v>45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238</v>
      </c>
      <c r="AT254" s="230" t="s">
        <v>137</v>
      </c>
      <c r="AU254" s="230" t="s">
        <v>142</v>
      </c>
      <c r="AY254" s="18" t="s">
        <v>134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142</v>
      </c>
      <c r="BK254" s="231">
        <f>ROUND(I254*H254,2)</f>
        <v>0</v>
      </c>
      <c r="BL254" s="18" t="s">
        <v>238</v>
      </c>
      <c r="BM254" s="230" t="s">
        <v>1564</v>
      </c>
    </row>
    <row r="255" spans="1:47" s="2" customFormat="1" ht="12">
      <c r="A255" s="39"/>
      <c r="B255" s="40"/>
      <c r="C255" s="41"/>
      <c r="D255" s="232" t="s">
        <v>144</v>
      </c>
      <c r="E255" s="41"/>
      <c r="F255" s="233" t="s">
        <v>1563</v>
      </c>
      <c r="G255" s="41"/>
      <c r="H255" s="41"/>
      <c r="I255" s="137"/>
      <c r="J255" s="41"/>
      <c r="K255" s="41"/>
      <c r="L255" s="45"/>
      <c r="M255" s="234"/>
      <c r="N255" s="23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144</v>
      </c>
      <c r="AU255" s="18" t="s">
        <v>142</v>
      </c>
    </row>
    <row r="256" spans="1:65" s="2" customFormat="1" ht="16.5" customHeight="1">
      <c r="A256" s="39"/>
      <c r="B256" s="40"/>
      <c r="C256" s="219" t="s">
        <v>640</v>
      </c>
      <c r="D256" s="219" t="s">
        <v>137</v>
      </c>
      <c r="E256" s="220" t="s">
        <v>1565</v>
      </c>
      <c r="F256" s="221" t="s">
        <v>1566</v>
      </c>
      <c r="G256" s="222" t="s">
        <v>19</v>
      </c>
      <c r="H256" s="223">
        <v>3</v>
      </c>
      <c r="I256" s="224"/>
      <c r="J256" s="225">
        <f>ROUND(I256*H256,2)</f>
        <v>0</v>
      </c>
      <c r="K256" s="221" t="s">
        <v>19</v>
      </c>
      <c r="L256" s="45"/>
      <c r="M256" s="226" t="s">
        <v>19</v>
      </c>
      <c r="N256" s="227" t="s">
        <v>45</v>
      </c>
      <c r="O256" s="8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238</v>
      </c>
      <c r="AT256" s="230" t="s">
        <v>137</v>
      </c>
      <c r="AU256" s="230" t="s">
        <v>142</v>
      </c>
      <c r="AY256" s="18" t="s">
        <v>134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142</v>
      </c>
      <c r="BK256" s="231">
        <f>ROUND(I256*H256,2)</f>
        <v>0</v>
      </c>
      <c r="BL256" s="18" t="s">
        <v>238</v>
      </c>
      <c r="BM256" s="230" t="s">
        <v>1567</v>
      </c>
    </row>
    <row r="257" spans="1:47" s="2" customFormat="1" ht="12">
      <c r="A257" s="39"/>
      <c r="B257" s="40"/>
      <c r="C257" s="41"/>
      <c r="D257" s="232" t="s">
        <v>144</v>
      </c>
      <c r="E257" s="41"/>
      <c r="F257" s="233" t="s">
        <v>1566</v>
      </c>
      <c r="G257" s="41"/>
      <c r="H257" s="41"/>
      <c r="I257" s="137"/>
      <c r="J257" s="41"/>
      <c r="K257" s="41"/>
      <c r="L257" s="45"/>
      <c r="M257" s="234"/>
      <c r="N257" s="235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144</v>
      </c>
      <c r="AU257" s="18" t="s">
        <v>142</v>
      </c>
    </row>
    <row r="258" spans="1:65" s="2" customFormat="1" ht="16.5" customHeight="1">
      <c r="A258" s="39"/>
      <c r="B258" s="40"/>
      <c r="C258" s="219" t="s">
        <v>645</v>
      </c>
      <c r="D258" s="219" t="s">
        <v>137</v>
      </c>
      <c r="E258" s="220" t="s">
        <v>1568</v>
      </c>
      <c r="F258" s="221" t="s">
        <v>1569</v>
      </c>
      <c r="G258" s="222" t="s">
        <v>1286</v>
      </c>
      <c r="H258" s="223">
        <v>1</v>
      </c>
      <c r="I258" s="224"/>
      <c r="J258" s="225">
        <f>ROUND(I258*H258,2)</f>
        <v>0</v>
      </c>
      <c r="K258" s="221" t="s">
        <v>19</v>
      </c>
      <c r="L258" s="45"/>
      <c r="M258" s="226" t="s">
        <v>19</v>
      </c>
      <c r="N258" s="227" t="s">
        <v>45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238</v>
      </c>
      <c r="AT258" s="230" t="s">
        <v>137</v>
      </c>
      <c r="AU258" s="230" t="s">
        <v>142</v>
      </c>
      <c r="AY258" s="18" t="s">
        <v>134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142</v>
      </c>
      <c r="BK258" s="231">
        <f>ROUND(I258*H258,2)</f>
        <v>0</v>
      </c>
      <c r="BL258" s="18" t="s">
        <v>238</v>
      </c>
      <c r="BM258" s="230" t="s">
        <v>1570</v>
      </c>
    </row>
    <row r="259" spans="1:47" s="2" customFormat="1" ht="12">
      <c r="A259" s="39"/>
      <c r="B259" s="40"/>
      <c r="C259" s="41"/>
      <c r="D259" s="232" t="s">
        <v>144</v>
      </c>
      <c r="E259" s="41"/>
      <c r="F259" s="233" t="s">
        <v>1569</v>
      </c>
      <c r="G259" s="41"/>
      <c r="H259" s="41"/>
      <c r="I259" s="137"/>
      <c r="J259" s="41"/>
      <c r="K259" s="41"/>
      <c r="L259" s="45"/>
      <c r="M259" s="234"/>
      <c r="N259" s="235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144</v>
      </c>
      <c r="AU259" s="18" t="s">
        <v>142</v>
      </c>
    </row>
    <row r="260" spans="1:65" s="2" customFormat="1" ht="16.5" customHeight="1">
      <c r="A260" s="39"/>
      <c r="B260" s="40"/>
      <c r="C260" s="219" t="s">
        <v>649</v>
      </c>
      <c r="D260" s="219" t="s">
        <v>137</v>
      </c>
      <c r="E260" s="220" t="s">
        <v>1571</v>
      </c>
      <c r="F260" s="221" t="s">
        <v>1572</v>
      </c>
      <c r="G260" s="222" t="s">
        <v>1286</v>
      </c>
      <c r="H260" s="223">
        <v>3</v>
      </c>
      <c r="I260" s="224"/>
      <c r="J260" s="225">
        <f>ROUND(I260*H260,2)</f>
        <v>0</v>
      </c>
      <c r="K260" s="221" t="s">
        <v>19</v>
      </c>
      <c r="L260" s="45"/>
      <c r="M260" s="226" t="s">
        <v>19</v>
      </c>
      <c r="N260" s="227" t="s">
        <v>45</v>
      </c>
      <c r="O260" s="85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238</v>
      </c>
      <c r="AT260" s="230" t="s">
        <v>137</v>
      </c>
      <c r="AU260" s="230" t="s">
        <v>142</v>
      </c>
      <c r="AY260" s="18" t="s">
        <v>134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142</v>
      </c>
      <c r="BK260" s="231">
        <f>ROUND(I260*H260,2)</f>
        <v>0</v>
      </c>
      <c r="BL260" s="18" t="s">
        <v>238</v>
      </c>
      <c r="BM260" s="230" t="s">
        <v>1573</v>
      </c>
    </row>
    <row r="261" spans="1:47" s="2" customFormat="1" ht="12">
      <c r="A261" s="39"/>
      <c r="B261" s="40"/>
      <c r="C261" s="41"/>
      <c r="D261" s="232" t="s">
        <v>144</v>
      </c>
      <c r="E261" s="41"/>
      <c r="F261" s="233" t="s">
        <v>1572</v>
      </c>
      <c r="G261" s="41"/>
      <c r="H261" s="41"/>
      <c r="I261" s="137"/>
      <c r="J261" s="41"/>
      <c r="K261" s="41"/>
      <c r="L261" s="45"/>
      <c r="M261" s="234"/>
      <c r="N261" s="23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144</v>
      </c>
      <c r="AU261" s="18" t="s">
        <v>142</v>
      </c>
    </row>
    <row r="262" spans="1:65" s="2" customFormat="1" ht="16.5" customHeight="1">
      <c r="A262" s="39"/>
      <c r="B262" s="40"/>
      <c r="C262" s="219" t="s">
        <v>653</v>
      </c>
      <c r="D262" s="219" t="s">
        <v>137</v>
      </c>
      <c r="E262" s="220" t="s">
        <v>1574</v>
      </c>
      <c r="F262" s="221" t="s">
        <v>1575</v>
      </c>
      <c r="G262" s="222" t="s">
        <v>1286</v>
      </c>
      <c r="H262" s="223">
        <v>40</v>
      </c>
      <c r="I262" s="224"/>
      <c r="J262" s="225">
        <f>ROUND(I262*H262,2)</f>
        <v>0</v>
      </c>
      <c r="K262" s="221" t="s">
        <v>19</v>
      </c>
      <c r="L262" s="45"/>
      <c r="M262" s="226" t="s">
        <v>19</v>
      </c>
      <c r="N262" s="227" t="s">
        <v>45</v>
      </c>
      <c r="O262" s="8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238</v>
      </c>
      <c r="AT262" s="230" t="s">
        <v>137</v>
      </c>
      <c r="AU262" s="230" t="s">
        <v>142</v>
      </c>
      <c r="AY262" s="18" t="s">
        <v>134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142</v>
      </c>
      <c r="BK262" s="231">
        <f>ROUND(I262*H262,2)</f>
        <v>0</v>
      </c>
      <c r="BL262" s="18" t="s">
        <v>238</v>
      </c>
      <c r="BM262" s="230" t="s">
        <v>1576</v>
      </c>
    </row>
    <row r="263" spans="1:47" s="2" customFormat="1" ht="12">
      <c r="A263" s="39"/>
      <c r="B263" s="40"/>
      <c r="C263" s="41"/>
      <c r="D263" s="232" t="s">
        <v>144</v>
      </c>
      <c r="E263" s="41"/>
      <c r="F263" s="233" t="s">
        <v>1575</v>
      </c>
      <c r="G263" s="41"/>
      <c r="H263" s="41"/>
      <c r="I263" s="137"/>
      <c r="J263" s="41"/>
      <c r="K263" s="41"/>
      <c r="L263" s="45"/>
      <c r="M263" s="234"/>
      <c r="N263" s="23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144</v>
      </c>
      <c r="AU263" s="18" t="s">
        <v>142</v>
      </c>
    </row>
    <row r="264" spans="1:65" s="2" customFormat="1" ht="16.5" customHeight="1">
      <c r="A264" s="39"/>
      <c r="B264" s="40"/>
      <c r="C264" s="219" t="s">
        <v>657</v>
      </c>
      <c r="D264" s="219" t="s">
        <v>137</v>
      </c>
      <c r="E264" s="220" t="s">
        <v>1577</v>
      </c>
      <c r="F264" s="221" t="s">
        <v>1578</v>
      </c>
      <c r="G264" s="222" t="s">
        <v>1286</v>
      </c>
      <c r="H264" s="223">
        <v>90</v>
      </c>
      <c r="I264" s="224"/>
      <c r="J264" s="225">
        <f>ROUND(I264*H264,2)</f>
        <v>0</v>
      </c>
      <c r="K264" s="221" t="s">
        <v>19</v>
      </c>
      <c r="L264" s="45"/>
      <c r="M264" s="226" t="s">
        <v>19</v>
      </c>
      <c r="N264" s="227" t="s">
        <v>45</v>
      </c>
      <c r="O264" s="85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238</v>
      </c>
      <c r="AT264" s="230" t="s">
        <v>137</v>
      </c>
      <c r="AU264" s="230" t="s">
        <v>142</v>
      </c>
      <c r="AY264" s="18" t="s">
        <v>134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142</v>
      </c>
      <c r="BK264" s="231">
        <f>ROUND(I264*H264,2)</f>
        <v>0</v>
      </c>
      <c r="BL264" s="18" t="s">
        <v>238</v>
      </c>
      <c r="BM264" s="230" t="s">
        <v>1579</v>
      </c>
    </row>
    <row r="265" spans="1:47" s="2" customFormat="1" ht="12">
      <c r="A265" s="39"/>
      <c r="B265" s="40"/>
      <c r="C265" s="41"/>
      <c r="D265" s="232" t="s">
        <v>144</v>
      </c>
      <c r="E265" s="41"/>
      <c r="F265" s="233" t="s">
        <v>1578</v>
      </c>
      <c r="G265" s="41"/>
      <c r="H265" s="41"/>
      <c r="I265" s="137"/>
      <c r="J265" s="41"/>
      <c r="K265" s="41"/>
      <c r="L265" s="45"/>
      <c r="M265" s="234"/>
      <c r="N265" s="23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144</v>
      </c>
      <c r="AU265" s="18" t="s">
        <v>142</v>
      </c>
    </row>
    <row r="266" spans="1:65" s="2" customFormat="1" ht="16.5" customHeight="1">
      <c r="A266" s="39"/>
      <c r="B266" s="40"/>
      <c r="C266" s="219" t="s">
        <v>662</v>
      </c>
      <c r="D266" s="219" t="s">
        <v>137</v>
      </c>
      <c r="E266" s="220" t="s">
        <v>1580</v>
      </c>
      <c r="F266" s="221" t="s">
        <v>1581</v>
      </c>
      <c r="G266" s="222" t="s">
        <v>1286</v>
      </c>
      <c r="H266" s="223">
        <v>150</v>
      </c>
      <c r="I266" s="224"/>
      <c r="J266" s="225">
        <f>ROUND(I266*H266,2)</f>
        <v>0</v>
      </c>
      <c r="K266" s="221" t="s">
        <v>19</v>
      </c>
      <c r="L266" s="45"/>
      <c r="M266" s="226" t="s">
        <v>19</v>
      </c>
      <c r="N266" s="227" t="s">
        <v>45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238</v>
      </c>
      <c r="AT266" s="230" t="s">
        <v>137</v>
      </c>
      <c r="AU266" s="230" t="s">
        <v>142</v>
      </c>
      <c r="AY266" s="18" t="s">
        <v>134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142</v>
      </c>
      <c r="BK266" s="231">
        <f>ROUND(I266*H266,2)</f>
        <v>0</v>
      </c>
      <c r="BL266" s="18" t="s">
        <v>238</v>
      </c>
      <c r="BM266" s="230" t="s">
        <v>1582</v>
      </c>
    </row>
    <row r="267" spans="1:47" s="2" customFormat="1" ht="12">
      <c r="A267" s="39"/>
      <c r="B267" s="40"/>
      <c r="C267" s="41"/>
      <c r="D267" s="232" t="s">
        <v>144</v>
      </c>
      <c r="E267" s="41"/>
      <c r="F267" s="233" t="s">
        <v>1581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144</v>
      </c>
      <c r="AU267" s="18" t="s">
        <v>142</v>
      </c>
    </row>
    <row r="268" spans="1:65" s="2" customFormat="1" ht="16.5" customHeight="1">
      <c r="A268" s="39"/>
      <c r="B268" s="40"/>
      <c r="C268" s="219" t="s">
        <v>667</v>
      </c>
      <c r="D268" s="219" t="s">
        <v>137</v>
      </c>
      <c r="E268" s="220" t="s">
        <v>1583</v>
      </c>
      <c r="F268" s="221" t="s">
        <v>1584</v>
      </c>
      <c r="G268" s="222" t="s">
        <v>1286</v>
      </c>
      <c r="H268" s="223">
        <v>13</v>
      </c>
      <c r="I268" s="224"/>
      <c r="J268" s="225">
        <f>ROUND(I268*H268,2)</f>
        <v>0</v>
      </c>
      <c r="K268" s="221" t="s">
        <v>19</v>
      </c>
      <c r="L268" s="45"/>
      <c r="M268" s="226" t="s">
        <v>19</v>
      </c>
      <c r="N268" s="227" t="s">
        <v>45</v>
      </c>
      <c r="O268" s="8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238</v>
      </c>
      <c r="AT268" s="230" t="s">
        <v>137</v>
      </c>
      <c r="AU268" s="230" t="s">
        <v>142</v>
      </c>
      <c r="AY268" s="18" t="s">
        <v>134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142</v>
      </c>
      <c r="BK268" s="231">
        <f>ROUND(I268*H268,2)</f>
        <v>0</v>
      </c>
      <c r="BL268" s="18" t="s">
        <v>238</v>
      </c>
      <c r="BM268" s="230" t="s">
        <v>1585</v>
      </c>
    </row>
    <row r="269" spans="1:47" s="2" customFormat="1" ht="12">
      <c r="A269" s="39"/>
      <c r="B269" s="40"/>
      <c r="C269" s="41"/>
      <c r="D269" s="232" t="s">
        <v>144</v>
      </c>
      <c r="E269" s="41"/>
      <c r="F269" s="233" t="s">
        <v>1584</v>
      </c>
      <c r="G269" s="41"/>
      <c r="H269" s="41"/>
      <c r="I269" s="137"/>
      <c r="J269" s="41"/>
      <c r="K269" s="41"/>
      <c r="L269" s="45"/>
      <c r="M269" s="234"/>
      <c r="N269" s="23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144</v>
      </c>
      <c r="AU269" s="18" t="s">
        <v>142</v>
      </c>
    </row>
    <row r="270" spans="1:65" s="2" customFormat="1" ht="16.5" customHeight="1">
      <c r="A270" s="39"/>
      <c r="B270" s="40"/>
      <c r="C270" s="219" t="s">
        <v>672</v>
      </c>
      <c r="D270" s="219" t="s">
        <v>137</v>
      </c>
      <c r="E270" s="220" t="s">
        <v>1586</v>
      </c>
      <c r="F270" s="221" t="s">
        <v>1587</v>
      </c>
      <c r="G270" s="222" t="s">
        <v>1286</v>
      </c>
      <c r="H270" s="223">
        <v>3</v>
      </c>
      <c r="I270" s="224"/>
      <c r="J270" s="225">
        <f>ROUND(I270*H270,2)</f>
        <v>0</v>
      </c>
      <c r="K270" s="221" t="s">
        <v>19</v>
      </c>
      <c r="L270" s="45"/>
      <c r="M270" s="226" t="s">
        <v>19</v>
      </c>
      <c r="N270" s="227" t="s">
        <v>45</v>
      </c>
      <c r="O270" s="8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238</v>
      </c>
      <c r="AT270" s="230" t="s">
        <v>137</v>
      </c>
      <c r="AU270" s="230" t="s">
        <v>142</v>
      </c>
      <c r="AY270" s="18" t="s">
        <v>134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142</v>
      </c>
      <c r="BK270" s="231">
        <f>ROUND(I270*H270,2)</f>
        <v>0</v>
      </c>
      <c r="BL270" s="18" t="s">
        <v>238</v>
      </c>
      <c r="BM270" s="230" t="s">
        <v>1588</v>
      </c>
    </row>
    <row r="271" spans="1:47" s="2" customFormat="1" ht="12">
      <c r="A271" s="39"/>
      <c r="B271" s="40"/>
      <c r="C271" s="41"/>
      <c r="D271" s="232" t="s">
        <v>144</v>
      </c>
      <c r="E271" s="41"/>
      <c r="F271" s="233" t="s">
        <v>1587</v>
      </c>
      <c r="G271" s="41"/>
      <c r="H271" s="41"/>
      <c r="I271" s="137"/>
      <c r="J271" s="41"/>
      <c r="K271" s="41"/>
      <c r="L271" s="45"/>
      <c r="M271" s="234"/>
      <c r="N271" s="23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144</v>
      </c>
      <c r="AU271" s="18" t="s">
        <v>142</v>
      </c>
    </row>
    <row r="272" spans="1:65" s="2" customFormat="1" ht="16.5" customHeight="1">
      <c r="A272" s="39"/>
      <c r="B272" s="40"/>
      <c r="C272" s="219" t="s">
        <v>676</v>
      </c>
      <c r="D272" s="219" t="s">
        <v>137</v>
      </c>
      <c r="E272" s="220" t="s">
        <v>1589</v>
      </c>
      <c r="F272" s="221" t="s">
        <v>1590</v>
      </c>
      <c r="G272" s="222" t="s">
        <v>1286</v>
      </c>
      <c r="H272" s="223">
        <v>1</v>
      </c>
      <c r="I272" s="224"/>
      <c r="J272" s="225">
        <f>ROUND(I272*H272,2)</f>
        <v>0</v>
      </c>
      <c r="K272" s="221" t="s">
        <v>19</v>
      </c>
      <c r="L272" s="45"/>
      <c r="M272" s="226" t="s">
        <v>19</v>
      </c>
      <c r="N272" s="227" t="s">
        <v>45</v>
      </c>
      <c r="O272" s="8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238</v>
      </c>
      <c r="AT272" s="230" t="s">
        <v>137</v>
      </c>
      <c r="AU272" s="230" t="s">
        <v>142</v>
      </c>
      <c r="AY272" s="18" t="s">
        <v>134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142</v>
      </c>
      <c r="BK272" s="231">
        <f>ROUND(I272*H272,2)</f>
        <v>0</v>
      </c>
      <c r="BL272" s="18" t="s">
        <v>238</v>
      </c>
      <c r="BM272" s="230" t="s">
        <v>1591</v>
      </c>
    </row>
    <row r="273" spans="1:47" s="2" customFormat="1" ht="12">
      <c r="A273" s="39"/>
      <c r="B273" s="40"/>
      <c r="C273" s="41"/>
      <c r="D273" s="232" t="s">
        <v>144</v>
      </c>
      <c r="E273" s="41"/>
      <c r="F273" s="233" t="s">
        <v>1590</v>
      </c>
      <c r="G273" s="41"/>
      <c r="H273" s="41"/>
      <c r="I273" s="137"/>
      <c r="J273" s="41"/>
      <c r="K273" s="41"/>
      <c r="L273" s="45"/>
      <c r="M273" s="234"/>
      <c r="N273" s="23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144</v>
      </c>
      <c r="AU273" s="18" t="s">
        <v>142</v>
      </c>
    </row>
    <row r="274" spans="1:65" s="2" customFormat="1" ht="16.5" customHeight="1">
      <c r="A274" s="39"/>
      <c r="B274" s="40"/>
      <c r="C274" s="219" t="s">
        <v>681</v>
      </c>
      <c r="D274" s="219" t="s">
        <v>137</v>
      </c>
      <c r="E274" s="220" t="s">
        <v>1592</v>
      </c>
      <c r="F274" s="221" t="s">
        <v>1593</v>
      </c>
      <c r="G274" s="222" t="s">
        <v>1286</v>
      </c>
      <c r="H274" s="223">
        <v>5</v>
      </c>
      <c r="I274" s="224"/>
      <c r="J274" s="225">
        <f>ROUND(I274*H274,2)</f>
        <v>0</v>
      </c>
      <c r="K274" s="221" t="s">
        <v>19</v>
      </c>
      <c r="L274" s="45"/>
      <c r="M274" s="226" t="s">
        <v>19</v>
      </c>
      <c r="N274" s="22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238</v>
      </c>
      <c r="AT274" s="230" t="s">
        <v>137</v>
      </c>
      <c r="AU274" s="230" t="s">
        <v>142</v>
      </c>
      <c r="AY274" s="18" t="s">
        <v>134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142</v>
      </c>
      <c r="BK274" s="231">
        <f>ROUND(I274*H274,2)</f>
        <v>0</v>
      </c>
      <c r="BL274" s="18" t="s">
        <v>238</v>
      </c>
      <c r="BM274" s="230" t="s">
        <v>1594</v>
      </c>
    </row>
    <row r="275" spans="1:47" s="2" customFormat="1" ht="12">
      <c r="A275" s="39"/>
      <c r="B275" s="40"/>
      <c r="C275" s="41"/>
      <c r="D275" s="232" t="s">
        <v>144</v>
      </c>
      <c r="E275" s="41"/>
      <c r="F275" s="233" t="s">
        <v>1593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144</v>
      </c>
      <c r="AU275" s="18" t="s">
        <v>142</v>
      </c>
    </row>
    <row r="276" spans="1:65" s="2" customFormat="1" ht="16.5" customHeight="1">
      <c r="A276" s="39"/>
      <c r="B276" s="40"/>
      <c r="C276" s="219" t="s">
        <v>688</v>
      </c>
      <c r="D276" s="219" t="s">
        <v>137</v>
      </c>
      <c r="E276" s="220" t="s">
        <v>1595</v>
      </c>
      <c r="F276" s="221" t="s">
        <v>1596</v>
      </c>
      <c r="G276" s="222" t="s">
        <v>1286</v>
      </c>
      <c r="H276" s="223">
        <v>1</v>
      </c>
      <c r="I276" s="224"/>
      <c r="J276" s="225">
        <f>ROUND(I276*H276,2)</f>
        <v>0</v>
      </c>
      <c r="K276" s="221" t="s">
        <v>19</v>
      </c>
      <c r="L276" s="45"/>
      <c r="M276" s="226" t="s">
        <v>19</v>
      </c>
      <c r="N276" s="227" t="s">
        <v>45</v>
      </c>
      <c r="O276" s="85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238</v>
      </c>
      <c r="AT276" s="230" t="s">
        <v>137</v>
      </c>
      <c r="AU276" s="230" t="s">
        <v>142</v>
      </c>
      <c r="AY276" s="18" t="s">
        <v>134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142</v>
      </c>
      <c r="BK276" s="231">
        <f>ROUND(I276*H276,2)</f>
        <v>0</v>
      </c>
      <c r="BL276" s="18" t="s">
        <v>238</v>
      </c>
      <c r="BM276" s="230" t="s">
        <v>1597</v>
      </c>
    </row>
    <row r="277" spans="1:47" s="2" customFormat="1" ht="12">
      <c r="A277" s="39"/>
      <c r="B277" s="40"/>
      <c r="C277" s="41"/>
      <c r="D277" s="232" t="s">
        <v>144</v>
      </c>
      <c r="E277" s="41"/>
      <c r="F277" s="233" t="s">
        <v>1596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144</v>
      </c>
      <c r="AU277" s="18" t="s">
        <v>142</v>
      </c>
    </row>
    <row r="278" spans="1:65" s="2" customFormat="1" ht="16.5" customHeight="1">
      <c r="A278" s="39"/>
      <c r="B278" s="40"/>
      <c r="C278" s="219" t="s">
        <v>694</v>
      </c>
      <c r="D278" s="219" t="s">
        <v>137</v>
      </c>
      <c r="E278" s="220" t="s">
        <v>1598</v>
      </c>
      <c r="F278" s="221" t="s">
        <v>1599</v>
      </c>
      <c r="G278" s="222" t="s">
        <v>1286</v>
      </c>
      <c r="H278" s="223">
        <v>1</v>
      </c>
      <c r="I278" s="224"/>
      <c r="J278" s="225">
        <f>ROUND(I278*H278,2)</f>
        <v>0</v>
      </c>
      <c r="K278" s="221" t="s">
        <v>19</v>
      </c>
      <c r="L278" s="45"/>
      <c r="M278" s="226" t="s">
        <v>19</v>
      </c>
      <c r="N278" s="227" t="s">
        <v>45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238</v>
      </c>
      <c r="AT278" s="230" t="s">
        <v>137</v>
      </c>
      <c r="AU278" s="230" t="s">
        <v>142</v>
      </c>
      <c r="AY278" s="18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142</v>
      </c>
      <c r="BK278" s="231">
        <f>ROUND(I278*H278,2)</f>
        <v>0</v>
      </c>
      <c r="BL278" s="18" t="s">
        <v>238</v>
      </c>
      <c r="BM278" s="230" t="s">
        <v>1600</v>
      </c>
    </row>
    <row r="279" spans="1:47" s="2" customFormat="1" ht="12">
      <c r="A279" s="39"/>
      <c r="B279" s="40"/>
      <c r="C279" s="41"/>
      <c r="D279" s="232" t="s">
        <v>144</v>
      </c>
      <c r="E279" s="41"/>
      <c r="F279" s="233" t="s">
        <v>1599</v>
      </c>
      <c r="G279" s="41"/>
      <c r="H279" s="41"/>
      <c r="I279" s="137"/>
      <c r="J279" s="41"/>
      <c r="K279" s="41"/>
      <c r="L279" s="45"/>
      <c r="M279" s="234"/>
      <c r="N279" s="235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144</v>
      </c>
      <c r="AU279" s="18" t="s">
        <v>142</v>
      </c>
    </row>
    <row r="280" spans="1:65" s="2" customFormat="1" ht="16.5" customHeight="1">
      <c r="A280" s="39"/>
      <c r="B280" s="40"/>
      <c r="C280" s="219" t="s">
        <v>698</v>
      </c>
      <c r="D280" s="219" t="s">
        <v>137</v>
      </c>
      <c r="E280" s="220" t="s">
        <v>1601</v>
      </c>
      <c r="F280" s="221" t="s">
        <v>1602</v>
      </c>
      <c r="G280" s="222" t="s">
        <v>1286</v>
      </c>
      <c r="H280" s="223">
        <v>2</v>
      </c>
      <c r="I280" s="224"/>
      <c r="J280" s="225">
        <f>ROUND(I280*H280,2)</f>
        <v>0</v>
      </c>
      <c r="K280" s="221" t="s">
        <v>19</v>
      </c>
      <c r="L280" s="45"/>
      <c r="M280" s="226" t="s">
        <v>19</v>
      </c>
      <c r="N280" s="227" t="s">
        <v>45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238</v>
      </c>
      <c r="AT280" s="230" t="s">
        <v>137</v>
      </c>
      <c r="AU280" s="230" t="s">
        <v>142</v>
      </c>
      <c r="AY280" s="18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142</v>
      </c>
      <c r="BK280" s="231">
        <f>ROUND(I280*H280,2)</f>
        <v>0</v>
      </c>
      <c r="BL280" s="18" t="s">
        <v>238</v>
      </c>
      <c r="BM280" s="230" t="s">
        <v>1603</v>
      </c>
    </row>
    <row r="281" spans="1:47" s="2" customFormat="1" ht="12">
      <c r="A281" s="39"/>
      <c r="B281" s="40"/>
      <c r="C281" s="41"/>
      <c r="D281" s="232" t="s">
        <v>144</v>
      </c>
      <c r="E281" s="41"/>
      <c r="F281" s="233" t="s">
        <v>1602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144</v>
      </c>
      <c r="AU281" s="18" t="s">
        <v>142</v>
      </c>
    </row>
    <row r="282" spans="1:65" s="2" customFormat="1" ht="16.5" customHeight="1">
      <c r="A282" s="39"/>
      <c r="B282" s="40"/>
      <c r="C282" s="219" t="s">
        <v>705</v>
      </c>
      <c r="D282" s="219" t="s">
        <v>137</v>
      </c>
      <c r="E282" s="220" t="s">
        <v>1604</v>
      </c>
      <c r="F282" s="221" t="s">
        <v>1605</v>
      </c>
      <c r="G282" s="222" t="s">
        <v>1286</v>
      </c>
      <c r="H282" s="223">
        <v>20</v>
      </c>
      <c r="I282" s="224"/>
      <c r="J282" s="225">
        <f>ROUND(I282*H282,2)</f>
        <v>0</v>
      </c>
      <c r="K282" s="221" t="s">
        <v>19</v>
      </c>
      <c r="L282" s="45"/>
      <c r="M282" s="226" t="s">
        <v>19</v>
      </c>
      <c r="N282" s="227" t="s">
        <v>45</v>
      </c>
      <c r="O282" s="8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238</v>
      </c>
      <c r="AT282" s="230" t="s">
        <v>137</v>
      </c>
      <c r="AU282" s="230" t="s">
        <v>142</v>
      </c>
      <c r="AY282" s="18" t="s">
        <v>134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142</v>
      </c>
      <c r="BK282" s="231">
        <f>ROUND(I282*H282,2)</f>
        <v>0</v>
      </c>
      <c r="BL282" s="18" t="s">
        <v>238</v>
      </c>
      <c r="BM282" s="230" t="s">
        <v>1606</v>
      </c>
    </row>
    <row r="283" spans="1:47" s="2" customFormat="1" ht="12">
      <c r="A283" s="39"/>
      <c r="B283" s="40"/>
      <c r="C283" s="41"/>
      <c r="D283" s="232" t="s">
        <v>144</v>
      </c>
      <c r="E283" s="41"/>
      <c r="F283" s="233" t="s">
        <v>1605</v>
      </c>
      <c r="G283" s="41"/>
      <c r="H283" s="41"/>
      <c r="I283" s="137"/>
      <c r="J283" s="41"/>
      <c r="K283" s="41"/>
      <c r="L283" s="45"/>
      <c r="M283" s="234"/>
      <c r="N283" s="23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144</v>
      </c>
      <c r="AU283" s="18" t="s">
        <v>142</v>
      </c>
    </row>
    <row r="284" spans="1:65" s="2" customFormat="1" ht="16.5" customHeight="1">
      <c r="A284" s="39"/>
      <c r="B284" s="40"/>
      <c r="C284" s="219" t="s">
        <v>711</v>
      </c>
      <c r="D284" s="219" t="s">
        <v>137</v>
      </c>
      <c r="E284" s="220" t="s">
        <v>1607</v>
      </c>
      <c r="F284" s="221" t="s">
        <v>1608</v>
      </c>
      <c r="G284" s="222" t="s">
        <v>1286</v>
      </c>
      <c r="H284" s="223">
        <v>1</v>
      </c>
      <c r="I284" s="224"/>
      <c r="J284" s="225">
        <f>ROUND(I284*H284,2)</f>
        <v>0</v>
      </c>
      <c r="K284" s="221" t="s">
        <v>19</v>
      </c>
      <c r="L284" s="45"/>
      <c r="M284" s="226" t="s">
        <v>19</v>
      </c>
      <c r="N284" s="227" t="s">
        <v>45</v>
      </c>
      <c r="O284" s="85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238</v>
      </c>
      <c r="AT284" s="230" t="s">
        <v>137</v>
      </c>
      <c r="AU284" s="230" t="s">
        <v>142</v>
      </c>
      <c r="AY284" s="18" t="s">
        <v>134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142</v>
      </c>
      <c r="BK284" s="231">
        <f>ROUND(I284*H284,2)</f>
        <v>0</v>
      </c>
      <c r="BL284" s="18" t="s">
        <v>238</v>
      </c>
      <c r="BM284" s="230" t="s">
        <v>1609</v>
      </c>
    </row>
    <row r="285" spans="1:47" s="2" customFormat="1" ht="12">
      <c r="A285" s="39"/>
      <c r="B285" s="40"/>
      <c r="C285" s="41"/>
      <c r="D285" s="232" t="s">
        <v>144</v>
      </c>
      <c r="E285" s="41"/>
      <c r="F285" s="233" t="s">
        <v>1608</v>
      </c>
      <c r="G285" s="41"/>
      <c r="H285" s="41"/>
      <c r="I285" s="137"/>
      <c r="J285" s="41"/>
      <c r="K285" s="41"/>
      <c r="L285" s="45"/>
      <c r="M285" s="234"/>
      <c r="N285" s="23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144</v>
      </c>
      <c r="AU285" s="18" t="s">
        <v>142</v>
      </c>
    </row>
    <row r="286" spans="1:65" s="2" customFormat="1" ht="16.5" customHeight="1">
      <c r="A286" s="39"/>
      <c r="B286" s="40"/>
      <c r="C286" s="219" t="s">
        <v>716</v>
      </c>
      <c r="D286" s="219" t="s">
        <v>137</v>
      </c>
      <c r="E286" s="220" t="s">
        <v>1610</v>
      </c>
      <c r="F286" s="221" t="s">
        <v>1611</v>
      </c>
      <c r="G286" s="222" t="s">
        <v>202</v>
      </c>
      <c r="H286" s="223">
        <v>15</v>
      </c>
      <c r="I286" s="224"/>
      <c r="J286" s="225">
        <f>ROUND(I286*H286,2)</f>
        <v>0</v>
      </c>
      <c r="K286" s="221" t="s">
        <v>19</v>
      </c>
      <c r="L286" s="45"/>
      <c r="M286" s="226" t="s">
        <v>19</v>
      </c>
      <c r="N286" s="227" t="s">
        <v>45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238</v>
      </c>
      <c r="AT286" s="230" t="s">
        <v>137</v>
      </c>
      <c r="AU286" s="230" t="s">
        <v>142</v>
      </c>
      <c r="AY286" s="18" t="s">
        <v>134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142</v>
      </c>
      <c r="BK286" s="231">
        <f>ROUND(I286*H286,2)</f>
        <v>0</v>
      </c>
      <c r="BL286" s="18" t="s">
        <v>238</v>
      </c>
      <c r="BM286" s="230" t="s">
        <v>1612</v>
      </c>
    </row>
    <row r="287" spans="1:47" s="2" customFormat="1" ht="12">
      <c r="A287" s="39"/>
      <c r="B287" s="40"/>
      <c r="C287" s="41"/>
      <c r="D287" s="232" t="s">
        <v>144</v>
      </c>
      <c r="E287" s="41"/>
      <c r="F287" s="233" t="s">
        <v>1611</v>
      </c>
      <c r="G287" s="41"/>
      <c r="H287" s="41"/>
      <c r="I287" s="137"/>
      <c r="J287" s="41"/>
      <c r="K287" s="41"/>
      <c r="L287" s="45"/>
      <c r="M287" s="234"/>
      <c r="N287" s="23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144</v>
      </c>
      <c r="AU287" s="18" t="s">
        <v>142</v>
      </c>
    </row>
    <row r="288" spans="1:65" s="2" customFormat="1" ht="16.5" customHeight="1">
      <c r="A288" s="39"/>
      <c r="B288" s="40"/>
      <c r="C288" s="219" t="s">
        <v>721</v>
      </c>
      <c r="D288" s="219" t="s">
        <v>137</v>
      </c>
      <c r="E288" s="220" t="s">
        <v>1613</v>
      </c>
      <c r="F288" s="221" t="s">
        <v>1614</v>
      </c>
      <c r="G288" s="222" t="s">
        <v>202</v>
      </c>
      <c r="H288" s="223">
        <v>25</v>
      </c>
      <c r="I288" s="224"/>
      <c r="J288" s="225">
        <f>ROUND(I288*H288,2)</f>
        <v>0</v>
      </c>
      <c r="K288" s="221" t="s">
        <v>19</v>
      </c>
      <c r="L288" s="45"/>
      <c r="M288" s="226" t="s">
        <v>19</v>
      </c>
      <c r="N288" s="227" t="s">
        <v>45</v>
      </c>
      <c r="O288" s="85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238</v>
      </c>
      <c r="AT288" s="230" t="s">
        <v>137</v>
      </c>
      <c r="AU288" s="230" t="s">
        <v>142</v>
      </c>
      <c r="AY288" s="18" t="s">
        <v>134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142</v>
      </c>
      <c r="BK288" s="231">
        <f>ROUND(I288*H288,2)</f>
        <v>0</v>
      </c>
      <c r="BL288" s="18" t="s">
        <v>238</v>
      </c>
      <c r="BM288" s="230" t="s">
        <v>1615</v>
      </c>
    </row>
    <row r="289" spans="1:47" s="2" customFormat="1" ht="12">
      <c r="A289" s="39"/>
      <c r="B289" s="40"/>
      <c r="C289" s="41"/>
      <c r="D289" s="232" t="s">
        <v>144</v>
      </c>
      <c r="E289" s="41"/>
      <c r="F289" s="233" t="s">
        <v>1614</v>
      </c>
      <c r="G289" s="41"/>
      <c r="H289" s="41"/>
      <c r="I289" s="137"/>
      <c r="J289" s="41"/>
      <c r="K289" s="41"/>
      <c r="L289" s="45"/>
      <c r="M289" s="234"/>
      <c r="N289" s="23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144</v>
      </c>
      <c r="AU289" s="18" t="s">
        <v>142</v>
      </c>
    </row>
    <row r="290" spans="1:65" s="2" customFormat="1" ht="16.5" customHeight="1">
      <c r="A290" s="39"/>
      <c r="B290" s="40"/>
      <c r="C290" s="219" t="s">
        <v>730</v>
      </c>
      <c r="D290" s="219" t="s">
        <v>137</v>
      </c>
      <c r="E290" s="220" t="s">
        <v>1616</v>
      </c>
      <c r="F290" s="221" t="s">
        <v>1617</v>
      </c>
      <c r="G290" s="222" t="s">
        <v>202</v>
      </c>
      <c r="H290" s="223">
        <v>50</v>
      </c>
      <c r="I290" s="224"/>
      <c r="J290" s="225">
        <f>ROUND(I290*H290,2)</f>
        <v>0</v>
      </c>
      <c r="K290" s="221" t="s">
        <v>19</v>
      </c>
      <c r="L290" s="45"/>
      <c r="M290" s="226" t="s">
        <v>19</v>
      </c>
      <c r="N290" s="227" t="s">
        <v>45</v>
      </c>
      <c r="O290" s="8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238</v>
      </c>
      <c r="AT290" s="230" t="s">
        <v>137</v>
      </c>
      <c r="AU290" s="230" t="s">
        <v>142</v>
      </c>
      <c r="AY290" s="18" t="s">
        <v>134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142</v>
      </c>
      <c r="BK290" s="231">
        <f>ROUND(I290*H290,2)</f>
        <v>0</v>
      </c>
      <c r="BL290" s="18" t="s">
        <v>238</v>
      </c>
      <c r="BM290" s="230" t="s">
        <v>1618</v>
      </c>
    </row>
    <row r="291" spans="1:47" s="2" customFormat="1" ht="12">
      <c r="A291" s="39"/>
      <c r="B291" s="40"/>
      <c r="C291" s="41"/>
      <c r="D291" s="232" t="s">
        <v>144</v>
      </c>
      <c r="E291" s="41"/>
      <c r="F291" s="233" t="s">
        <v>1617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144</v>
      </c>
      <c r="AU291" s="18" t="s">
        <v>142</v>
      </c>
    </row>
    <row r="292" spans="1:65" s="2" customFormat="1" ht="16.5" customHeight="1">
      <c r="A292" s="39"/>
      <c r="B292" s="40"/>
      <c r="C292" s="219" t="s">
        <v>735</v>
      </c>
      <c r="D292" s="219" t="s">
        <v>137</v>
      </c>
      <c r="E292" s="220" t="s">
        <v>1619</v>
      </c>
      <c r="F292" s="221" t="s">
        <v>1620</v>
      </c>
      <c r="G292" s="222" t="s">
        <v>202</v>
      </c>
      <c r="H292" s="223">
        <v>350</v>
      </c>
      <c r="I292" s="224"/>
      <c r="J292" s="225">
        <f>ROUND(I292*H292,2)</f>
        <v>0</v>
      </c>
      <c r="K292" s="221" t="s">
        <v>19</v>
      </c>
      <c r="L292" s="45"/>
      <c r="M292" s="226" t="s">
        <v>19</v>
      </c>
      <c r="N292" s="227" t="s">
        <v>45</v>
      </c>
      <c r="O292" s="8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238</v>
      </c>
      <c r="AT292" s="230" t="s">
        <v>137</v>
      </c>
      <c r="AU292" s="230" t="s">
        <v>142</v>
      </c>
      <c r="AY292" s="18" t="s">
        <v>134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142</v>
      </c>
      <c r="BK292" s="231">
        <f>ROUND(I292*H292,2)</f>
        <v>0</v>
      </c>
      <c r="BL292" s="18" t="s">
        <v>238</v>
      </c>
      <c r="BM292" s="230" t="s">
        <v>1621</v>
      </c>
    </row>
    <row r="293" spans="1:47" s="2" customFormat="1" ht="12">
      <c r="A293" s="39"/>
      <c r="B293" s="40"/>
      <c r="C293" s="41"/>
      <c r="D293" s="232" t="s">
        <v>144</v>
      </c>
      <c r="E293" s="41"/>
      <c r="F293" s="233" t="s">
        <v>1620</v>
      </c>
      <c r="G293" s="41"/>
      <c r="H293" s="41"/>
      <c r="I293" s="137"/>
      <c r="J293" s="41"/>
      <c r="K293" s="41"/>
      <c r="L293" s="45"/>
      <c r="M293" s="234"/>
      <c r="N293" s="23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144</v>
      </c>
      <c r="AU293" s="18" t="s">
        <v>142</v>
      </c>
    </row>
    <row r="294" spans="1:65" s="2" customFormat="1" ht="16.5" customHeight="1">
      <c r="A294" s="39"/>
      <c r="B294" s="40"/>
      <c r="C294" s="219" t="s">
        <v>740</v>
      </c>
      <c r="D294" s="219" t="s">
        <v>137</v>
      </c>
      <c r="E294" s="220" t="s">
        <v>1622</v>
      </c>
      <c r="F294" s="221" t="s">
        <v>1623</v>
      </c>
      <c r="G294" s="222" t="s">
        <v>202</v>
      </c>
      <c r="H294" s="223">
        <v>1400</v>
      </c>
      <c r="I294" s="224"/>
      <c r="J294" s="225">
        <f>ROUND(I294*H294,2)</f>
        <v>0</v>
      </c>
      <c r="K294" s="221" t="s">
        <v>19</v>
      </c>
      <c r="L294" s="45"/>
      <c r="M294" s="226" t="s">
        <v>19</v>
      </c>
      <c r="N294" s="227" t="s">
        <v>45</v>
      </c>
      <c r="O294" s="85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238</v>
      </c>
      <c r="AT294" s="230" t="s">
        <v>137</v>
      </c>
      <c r="AU294" s="230" t="s">
        <v>142</v>
      </c>
      <c r="AY294" s="18" t="s">
        <v>134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142</v>
      </c>
      <c r="BK294" s="231">
        <f>ROUND(I294*H294,2)</f>
        <v>0</v>
      </c>
      <c r="BL294" s="18" t="s">
        <v>238</v>
      </c>
      <c r="BM294" s="230" t="s">
        <v>1624</v>
      </c>
    </row>
    <row r="295" spans="1:47" s="2" customFormat="1" ht="12">
      <c r="A295" s="39"/>
      <c r="B295" s="40"/>
      <c r="C295" s="41"/>
      <c r="D295" s="232" t="s">
        <v>144</v>
      </c>
      <c r="E295" s="41"/>
      <c r="F295" s="233" t="s">
        <v>1623</v>
      </c>
      <c r="G295" s="41"/>
      <c r="H295" s="41"/>
      <c r="I295" s="137"/>
      <c r="J295" s="41"/>
      <c r="K295" s="41"/>
      <c r="L295" s="45"/>
      <c r="M295" s="234"/>
      <c r="N295" s="23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144</v>
      </c>
      <c r="AU295" s="18" t="s">
        <v>142</v>
      </c>
    </row>
    <row r="296" spans="1:65" s="2" customFormat="1" ht="16.5" customHeight="1">
      <c r="A296" s="39"/>
      <c r="B296" s="40"/>
      <c r="C296" s="219" t="s">
        <v>746</v>
      </c>
      <c r="D296" s="219" t="s">
        <v>137</v>
      </c>
      <c r="E296" s="220" t="s">
        <v>1625</v>
      </c>
      <c r="F296" s="221" t="s">
        <v>1626</v>
      </c>
      <c r="G296" s="222" t="s">
        <v>202</v>
      </c>
      <c r="H296" s="223">
        <v>940</v>
      </c>
      <c r="I296" s="224"/>
      <c r="J296" s="225">
        <f>ROUND(I296*H296,2)</f>
        <v>0</v>
      </c>
      <c r="K296" s="221" t="s">
        <v>19</v>
      </c>
      <c r="L296" s="45"/>
      <c r="M296" s="226" t="s">
        <v>19</v>
      </c>
      <c r="N296" s="227" t="s">
        <v>45</v>
      </c>
      <c r="O296" s="8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238</v>
      </c>
      <c r="AT296" s="230" t="s">
        <v>137</v>
      </c>
      <c r="AU296" s="230" t="s">
        <v>142</v>
      </c>
      <c r="AY296" s="18" t="s">
        <v>134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142</v>
      </c>
      <c r="BK296" s="231">
        <f>ROUND(I296*H296,2)</f>
        <v>0</v>
      </c>
      <c r="BL296" s="18" t="s">
        <v>238</v>
      </c>
      <c r="BM296" s="230" t="s">
        <v>1627</v>
      </c>
    </row>
    <row r="297" spans="1:47" s="2" customFormat="1" ht="12">
      <c r="A297" s="39"/>
      <c r="B297" s="40"/>
      <c r="C297" s="41"/>
      <c r="D297" s="232" t="s">
        <v>144</v>
      </c>
      <c r="E297" s="41"/>
      <c r="F297" s="233" t="s">
        <v>1626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144</v>
      </c>
      <c r="AU297" s="18" t="s">
        <v>142</v>
      </c>
    </row>
    <row r="298" spans="1:65" s="2" customFormat="1" ht="16.5" customHeight="1">
      <c r="A298" s="39"/>
      <c r="B298" s="40"/>
      <c r="C298" s="219" t="s">
        <v>752</v>
      </c>
      <c r="D298" s="219" t="s">
        <v>137</v>
      </c>
      <c r="E298" s="220" t="s">
        <v>1628</v>
      </c>
      <c r="F298" s="221" t="s">
        <v>1629</v>
      </c>
      <c r="G298" s="222" t="s">
        <v>202</v>
      </c>
      <c r="H298" s="223">
        <v>200</v>
      </c>
      <c r="I298" s="224"/>
      <c r="J298" s="225">
        <f>ROUND(I298*H298,2)</f>
        <v>0</v>
      </c>
      <c r="K298" s="221" t="s">
        <v>19</v>
      </c>
      <c r="L298" s="45"/>
      <c r="M298" s="226" t="s">
        <v>19</v>
      </c>
      <c r="N298" s="227" t="s">
        <v>45</v>
      </c>
      <c r="O298" s="8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238</v>
      </c>
      <c r="AT298" s="230" t="s">
        <v>137</v>
      </c>
      <c r="AU298" s="230" t="s">
        <v>142</v>
      </c>
      <c r="AY298" s="18" t="s">
        <v>134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142</v>
      </c>
      <c r="BK298" s="231">
        <f>ROUND(I298*H298,2)</f>
        <v>0</v>
      </c>
      <c r="BL298" s="18" t="s">
        <v>238</v>
      </c>
      <c r="BM298" s="230" t="s">
        <v>1630</v>
      </c>
    </row>
    <row r="299" spans="1:47" s="2" customFormat="1" ht="12">
      <c r="A299" s="39"/>
      <c r="B299" s="40"/>
      <c r="C299" s="41"/>
      <c r="D299" s="232" t="s">
        <v>144</v>
      </c>
      <c r="E299" s="41"/>
      <c r="F299" s="233" t="s">
        <v>1629</v>
      </c>
      <c r="G299" s="41"/>
      <c r="H299" s="41"/>
      <c r="I299" s="137"/>
      <c r="J299" s="41"/>
      <c r="K299" s="41"/>
      <c r="L299" s="45"/>
      <c r="M299" s="234"/>
      <c r="N299" s="23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144</v>
      </c>
      <c r="AU299" s="18" t="s">
        <v>142</v>
      </c>
    </row>
    <row r="300" spans="1:65" s="2" customFormat="1" ht="16.5" customHeight="1">
      <c r="A300" s="39"/>
      <c r="B300" s="40"/>
      <c r="C300" s="219" t="s">
        <v>757</v>
      </c>
      <c r="D300" s="219" t="s">
        <v>137</v>
      </c>
      <c r="E300" s="220" t="s">
        <v>1631</v>
      </c>
      <c r="F300" s="221" t="s">
        <v>1632</v>
      </c>
      <c r="G300" s="222" t="s">
        <v>202</v>
      </c>
      <c r="H300" s="223">
        <v>80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238</v>
      </c>
      <c r="AT300" s="230" t="s">
        <v>137</v>
      </c>
      <c r="AU300" s="230" t="s">
        <v>142</v>
      </c>
      <c r="AY300" s="18" t="s">
        <v>134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142</v>
      </c>
      <c r="BK300" s="231">
        <f>ROUND(I300*H300,2)</f>
        <v>0</v>
      </c>
      <c r="BL300" s="18" t="s">
        <v>238</v>
      </c>
      <c r="BM300" s="230" t="s">
        <v>1633</v>
      </c>
    </row>
    <row r="301" spans="1:47" s="2" customFormat="1" ht="12">
      <c r="A301" s="39"/>
      <c r="B301" s="40"/>
      <c r="C301" s="41"/>
      <c r="D301" s="232" t="s">
        <v>144</v>
      </c>
      <c r="E301" s="41"/>
      <c r="F301" s="233" t="s">
        <v>1632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144</v>
      </c>
      <c r="AU301" s="18" t="s">
        <v>142</v>
      </c>
    </row>
    <row r="302" spans="1:65" s="2" customFormat="1" ht="16.5" customHeight="1">
      <c r="A302" s="39"/>
      <c r="B302" s="40"/>
      <c r="C302" s="219" t="s">
        <v>762</v>
      </c>
      <c r="D302" s="219" t="s">
        <v>137</v>
      </c>
      <c r="E302" s="220" t="s">
        <v>1634</v>
      </c>
      <c r="F302" s="221" t="s">
        <v>1635</v>
      </c>
      <c r="G302" s="222" t="s">
        <v>202</v>
      </c>
      <c r="H302" s="223">
        <v>65</v>
      </c>
      <c r="I302" s="224"/>
      <c r="J302" s="225">
        <f>ROUND(I302*H302,2)</f>
        <v>0</v>
      </c>
      <c r="K302" s="221" t="s">
        <v>19</v>
      </c>
      <c r="L302" s="45"/>
      <c r="M302" s="226" t="s">
        <v>19</v>
      </c>
      <c r="N302" s="227" t="s">
        <v>45</v>
      </c>
      <c r="O302" s="85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238</v>
      </c>
      <c r="AT302" s="230" t="s">
        <v>137</v>
      </c>
      <c r="AU302" s="230" t="s">
        <v>142</v>
      </c>
      <c r="AY302" s="18" t="s">
        <v>134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142</v>
      </c>
      <c r="BK302" s="231">
        <f>ROUND(I302*H302,2)</f>
        <v>0</v>
      </c>
      <c r="BL302" s="18" t="s">
        <v>238</v>
      </c>
      <c r="BM302" s="230" t="s">
        <v>1636</v>
      </c>
    </row>
    <row r="303" spans="1:47" s="2" customFormat="1" ht="12">
      <c r="A303" s="39"/>
      <c r="B303" s="40"/>
      <c r="C303" s="41"/>
      <c r="D303" s="232" t="s">
        <v>144</v>
      </c>
      <c r="E303" s="41"/>
      <c r="F303" s="233" t="s">
        <v>1635</v>
      </c>
      <c r="G303" s="41"/>
      <c r="H303" s="41"/>
      <c r="I303" s="137"/>
      <c r="J303" s="41"/>
      <c r="K303" s="41"/>
      <c r="L303" s="45"/>
      <c r="M303" s="234"/>
      <c r="N303" s="23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144</v>
      </c>
      <c r="AU303" s="18" t="s">
        <v>142</v>
      </c>
    </row>
    <row r="304" spans="1:65" s="2" customFormat="1" ht="16.5" customHeight="1">
      <c r="A304" s="39"/>
      <c r="B304" s="40"/>
      <c r="C304" s="219" t="s">
        <v>772</v>
      </c>
      <c r="D304" s="219" t="s">
        <v>137</v>
      </c>
      <c r="E304" s="220" t="s">
        <v>1637</v>
      </c>
      <c r="F304" s="221" t="s">
        <v>1638</v>
      </c>
      <c r="G304" s="222" t="s">
        <v>202</v>
      </c>
      <c r="H304" s="223">
        <v>100</v>
      </c>
      <c r="I304" s="224"/>
      <c r="J304" s="225">
        <f>ROUND(I304*H304,2)</f>
        <v>0</v>
      </c>
      <c r="K304" s="221" t="s">
        <v>19</v>
      </c>
      <c r="L304" s="45"/>
      <c r="M304" s="226" t="s">
        <v>19</v>
      </c>
      <c r="N304" s="227" t="s">
        <v>45</v>
      </c>
      <c r="O304" s="85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238</v>
      </c>
      <c r="AT304" s="230" t="s">
        <v>137</v>
      </c>
      <c r="AU304" s="230" t="s">
        <v>142</v>
      </c>
      <c r="AY304" s="18" t="s">
        <v>134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142</v>
      </c>
      <c r="BK304" s="231">
        <f>ROUND(I304*H304,2)</f>
        <v>0</v>
      </c>
      <c r="BL304" s="18" t="s">
        <v>238</v>
      </c>
      <c r="BM304" s="230" t="s">
        <v>1639</v>
      </c>
    </row>
    <row r="305" spans="1:47" s="2" customFormat="1" ht="12">
      <c r="A305" s="39"/>
      <c r="B305" s="40"/>
      <c r="C305" s="41"/>
      <c r="D305" s="232" t="s">
        <v>144</v>
      </c>
      <c r="E305" s="41"/>
      <c r="F305" s="233" t="s">
        <v>1638</v>
      </c>
      <c r="G305" s="41"/>
      <c r="H305" s="41"/>
      <c r="I305" s="137"/>
      <c r="J305" s="41"/>
      <c r="K305" s="41"/>
      <c r="L305" s="45"/>
      <c r="M305" s="234"/>
      <c r="N305" s="235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144</v>
      </c>
      <c r="AU305" s="18" t="s">
        <v>142</v>
      </c>
    </row>
    <row r="306" spans="1:65" s="2" customFormat="1" ht="16.5" customHeight="1">
      <c r="A306" s="39"/>
      <c r="B306" s="40"/>
      <c r="C306" s="219" t="s">
        <v>777</v>
      </c>
      <c r="D306" s="219" t="s">
        <v>137</v>
      </c>
      <c r="E306" s="220" t="s">
        <v>1640</v>
      </c>
      <c r="F306" s="221" t="s">
        <v>1641</v>
      </c>
      <c r="G306" s="222" t="s">
        <v>202</v>
      </c>
      <c r="H306" s="223">
        <v>80</v>
      </c>
      <c r="I306" s="224"/>
      <c r="J306" s="225">
        <f>ROUND(I306*H306,2)</f>
        <v>0</v>
      </c>
      <c r="K306" s="221" t="s">
        <v>19</v>
      </c>
      <c r="L306" s="45"/>
      <c r="M306" s="226" t="s">
        <v>19</v>
      </c>
      <c r="N306" s="227" t="s">
        <v>45</v>
      </c>
      <c r="O306" s="85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238</v>
      </c>
      <c r="AT306" s="230" t="s">
        <v>137</v>
      </c>
      <c r="AU306" s="230" t="s">
        <v>142</v>
      </c>
      <c r="AY306" s="18" t="s">
        <v>134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142</v>
      </c>
      <c r="BK306" s="231">
        <f>ROUND(I306*H306,2)</f>
        <v>0</v>
      </c>
      <c r="BL306" s="18" t="s">
        <v>238</v>
      </c>
      <c r="BM306" s="230" t="s">
        <v>1642</v>
      </c>
    </row>
    <row r="307" spans="1:47" s="2" customFormat="1" ht="12">
      <c r="A307" s="39"/>
      <c r="B307" s="40"/>
      <c r="C307" s="41"/>
      <c r="D307" s="232" t="s">
        <v>144</v>
      </c>
      <c r="E307" s="41"/>
      <c r="F307" s="233" t="s">
        <v>1641</v>
      </c>
      <c r="G307" s="41"/>
      <c r="H307" s="41"/>
      <c r="I307" s="137"/>
      <c r="J307" s="41"/>
      <c r="K307" s="41"/>
      <c r="L307" s="45"/>
      <c r="M307" s="234"/>
      <c r="N307" s="23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144</v>
      </c>
      <c r="AU307" s="18" t="s">
        <v>142</v>
      </c>
    </row>
    <row r="308" spans="1:65" s="2" customFormat="1" ht="16.5" customHeight="1">
      <c r="A308" s="39"/>
      <c r="B308" s="40"/>
      <c r="C308" s="219" t="s">
        <v>784</v>
      </c>
      <c r="D308" s="219" t="s">
        <v>137</v>
      </c>
      <c r="E308" s="220" t="s">
        <v>1643</v>
      </c>
      <c r="F308" s="221" t="s">
        <v>1644</v>
      </c>
      <c r="G308" s="222" t="s">
        <v>202</v>
      </c>
      <c r="H308" s="223">
        <v>15</v>
      </c>
      <c r="I308" s="224"/>
      <c r="J308" s="225">
        <f>ROUND(I308*H308,2)</f>
        <v>0</v>
      </c>
      <c r="K308" s="221" t="s">
        <v>19</v>
      </c>
      <c r="L308" s="45"/>
      <c r="M308" s="226" t="s">
        <v>19</v>
      </c>
      <c r="N308" s="227" t="s">
        <v>45</v>
      </c>
      <c r="O308" s="85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238</v>
      </c>
      <c r="AT308" s="230" t="s">
        <v>137</v>
      </c>
      <c r="AU308" s="230" t="s">
        <v>142</v>
      </c>
      <c r="AY308" s="18" t="s">
        <v>134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142</v>
      </c>
      <c r="BK308" s="231">
        <f>ROUND(I308*H308,2)</f>
        <v>0</v>
      </c>
      <c r="BL308" s="18" t="s">
        <v>238</v>
      </c>
      <c r="BM308" s="230" t="s">
        <v>1645</v>
      </c>
    </row>
    <row r="309" spans="1:47" s="2" customFormat="1" ht="12">
      <c r="A309" s="39"/>
      <c r="B309" s="40"/>
      <c r="C309" s="41"/>
      <c r="D309" s="232" t="s">
        <v>144</v>
      </c>
      <c r="E309" s="41"/>
      <c r="F309" s="233" t="s">
        <v>1644</v>
      </c>
      <c r="G309" s="41"/>
      <c r="H309" s="41"/>
      <c r="I309" s="137"/>
      <c r="J309" s="41"/>
      <c r="K309" s="41"/>
      <c r="L309" s="45"/>
      <c r="M309" s="234"/>
      <c r="N309" s="235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144</v>
      </c>
      <c r="AU309" s="18" t="s">
        <v>142</v>
      </c>
    </row>
    <row r="310" spans="1:65" s="2" customFormat="1" ht="16.5" customHeight="1">
      <c r="A310" s="39"/>
      <c r="B310" s="40"/>
      <c r="C310" s="219" t="s">
        <v>796</v>
      </c>
      <c r="D310" s="219" t="s">
        <v>137</v>
      </c>
      <c r="E310" s="220" t="s">
        <v>1646</v>
      </c>
      <c r="F310" s="221" t="s">
        <v>1647</v>
      </c>
      <c r="G310" s="222" t="s">
        <v>202</v>
      </c>
      <c r="H310" s="223">
        <v>45</v>
      </c>
      <c r="I310" s="224"/>
      <c r="J310" s="225">
        <f>ROUND(I310*H310,2)</f>
        <v>0</v>
      </c>
      <c r="K310" s="221" t="s">
        <v>19</v>
      </c>
      <c r="L310" s="45"/>
      <c r="M310" s="226" t="s">
        <v>19</v>
      </c>
      <c r="N310" s="227" t="s">
        <v>45</v>
      </c>
      <c r="O310" s="85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238</v>
      </c>
      <c r="AT310" s="230" t="s">
        <v>137</v>
      </c>
      <c r="AU310" s="230" t="s">
        <v>142</v>
      </c>
      <c r="AY310" s="18" t="s">
        <v>134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142</v>
      </c>
      <c r="BK310" s="231">
        <f>ROUND(I310*H310,2)</f>
        <v>0</v>
      </c>
      <c r="BL310" s="18" t="s">
        <v>238</v>
      </c>
      <c r="BM310" s="230" t="s">
        <v>1648</v>
      </c>
    </row>
    <row r="311" spans="1:47" s="2" customFormat="1" ht="12">
      <c r="A311" s="39"/>
      <c r="B311" s="40"/>
      <c r="C311" s="41"/>
      <c r="D311" s="232" t="s">
        <v>144</v>
      </c>
      <c r="E311" s="41"/>
      <c r="F311" s="233" t="s">
        <v>1647</v>
      </c>
      <c r="G311" s="41"/>
      <c r="H311" s="41"/>
      <c r="I311" s="137"/>
      <c r="J311" s="41"/>
      <c r="K311" s="41"/>
      <c r="L311" s="45"/>
      <c r="M311" s="234"/>
      <c r="N311" s="23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144</v>
      </c>
      <c r="AU311" s="18" t="s">
        <v>142</v>
      </c>
    </row>
    <row r="312" spans="1:65" s="2" customFormat="1" ht="16.5" customHeight="1">
      <c r="A312" s="39"/>
      <c r="B312" s="40"/>
      <c r="C312" s="219" t="s">
        <v>801</v>
      </c>
      <c r="D312" s="219" t="s">
        <v>137</v>
      </c>
      <c r="E312" s="220" t="s">
        <v>1649</v>
      </c>
      <c r="F312" s="221" t="s">
        <v>1650</v>
      </c>
      <c r="G312" s="222" t="s">
        <v>202</v>
      </c>
      <c r="H312" s="223">
        <v>50</v>
      </c>
      <c r="I312" s="224"/>
      <c r="J312" s="225">
        <f>ROUND(I312*H312,2)</f>
        <v>0</v>
      </c>
      <c r="K312" s="221" t="s">
        <v>19</v>
      </c>
      <c r="L312" s="45"/>
      <c r="M312" s="226" t="s">
        <v>19</v>
      </c>
      <c r="N312" s="227" t="s">
        <v>45</v>
      </c>
      <c r="O312" s="85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238</v>
      </c>
      <c r="AT312" s="230" t="s">
        <v>137</v>
      </c>
      <c r="AU312" s="230" t="s">
        <v>142</v>
      </c>
      <c r="AY312" s="18" t="s">
        <v>134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142</v>
      </c>
      <c r="BK312" s="231">
        <f>ROUND(I312*H312,2)</f>
        <v>0</v>
      </c>
      <c r="BL312" s="18" t="s">
        <v>238</v>
      </c>
      <c r="BM312" s="230" t="s">
        <v>1651</v>
      </c>
    </row>
    <row r="313" spans="1:47" s="2" customFormat="1" ht="12">
      <c r="A313" s="39"/>
      <c r="B313" s="40"/>
      <c r="C313" s="41"/>
      <c r="D313" s="232" t="s">
        <v>144</v>
      </c>
      <c r="E313" s="41"/>
      <c r="F313" s="233" t="s">
        <v>1650</v>
      </c>
      <c r="G313" s="41"/>
      <c r="H313" s="41"/>
      <c r="I313" s="137"/>
      <c r="J313" s="41"/>
      <c r="K313" s="41"/>
      <c r="L313" s="45"/>
      <c r="M313" s="234"/>
      <c r="N313" s="23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144</v>
      </c>
      <c r="AU313" s="18" t="s">
        <v>142</v>
      </c>
    </row>
    <row r="314" spans="1:65" s="2" customFormat="1" ht="16.5" customHeight="1">
      <c r="A314" s="39"/>
      <c r="B314" s="40"/>
      <c r="C314" s="219" t="s">
        <v>809</v>
      </c>
      <c r="D314" s="219" t="s">
        <v>137</v>
      </c>
      <c r="E314" s="220" t="s">
        <v>1652</v>
      </c>
      <c r="F314" s="221" t="s">
        <v>1653</v>
      </c>
      <c r="G314" s="222" t="s">
        <v>202</v>
      </c>
      <c r="H314" s="223">
        <v>30</v>
      </c>
      <c r="I314" s="224"/>
      <c r="J314" s="225">
        <f>ROUND(I314*H314,2)</f>
        <v>0</v>
      </c>
      <c r="K314" s="221" t="s">
        <v>19</v>
      </c>
      <c r="L314" s="45"/>
      <c r="M314" s="226" t="s">
        <v>19</v>
      </c>
      <c r="N314" s="227" t="s">
        <v>45</v>
      </c>
      <c r="O314" s="85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238</v>
      </c>
      <c r="AT314" s="230" t="s">
        <v>137</v>
      </c>
      <c r="AU314" s="230" t="s">
        <v>142</v>
      </c>
      <c r="AY314" s="18" t="s">
        <v>134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142</v>
      </c>
      <c r="BK314" s="231">
        <f>ROUND(I314*H314,2)</f>
        <v>0</v>
      </c>
      <c r="BL314" s="18" t="s">
        <v>238</v>
      </c>
      <c r="BM314" s="230" t="s">
        <v>1654</v>
      </c>
    </row>
    <row r="315" spans="1:47" s="2" customFormat="1" ht="12">
      <c r="A315" s="39"/>
      <c r="B315" s="40"/>
      <c r="C315" s="41"/>
      <c r="D315" s="232" t="s">
        <v>144</v>
      </c>
      <c r="E315" s="41"/>
      <c r="F315" s="233" t="s">
        <v>1653</v>
      </c>
      <c r="G315" s="41"/>
      <c r="H315" s="41"/>
      <c r="I315" s="137"/>
      <c r="J315" s="41"/>
      <c r="K315" s="41"/>
      <c r="L315" s="45"/>
      <c r="M315" s="234"/>
      <c r="N315" s="235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144</v>
      </c>
      <c r="AU315" s="18" t="s">
        <v>142</v>
      </c>
    </row>
    <row r="316" spans="1:65" s="2" customFormat="1" ht="16.5" customHeight="1">
      <c r="A316" s="39"/>
      <c r="B316" s="40"/>
      <c r="C316" s="219" t="s">
        <v>814</v>
      </c>
      <c r="D316" s="219" t="s">
        <v>137</v>
      </c>
      <c r="E316" s="220" t="s">
        <v>1655</v>
      </c>
      <c r="F316" s="221" t="s">
        <v>1656</v>
      </c>
      <c r="G316" s="222" t="s">
        <v>202</v>
      </c>
      <c r="H316" s="223">
        <v>15</v>
      </c>
      <c r="I316" s="224"/>
      <c r="J316" s="225">
        <f>ROUND(I316*H316,2)</f>
        <v>0</v>
      </c>
      <c r="K316" s="221" t="s">
        <v>19</v>
      </c>
      <c r="L316" s="45"/>
      <c r="M316" s="226" t="s">
        <v>19</v>
      </c>
      <c r="N316" s="227" t="s">
        <v>45</v>
      </c>
      <c r="O316" s="85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238</v>
      </c>
      <c r="AT316" s="230" t="s">
        <v>137</v>
      </c>
      <c r="AU316" s="230" t="s">
        <v>142</v>
      </c>
      <c r="AY316" s="18" t="s">
        <v>134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142</v>
      </c>
      <c r="BK316" s="231">
        <f>ROUND(I316*H316,2)</f>
        <v>0</v>
      </c>
      <c r="BL316" s="18" t="s">
        <v>238</v>
      </c>
      <c r="BM316" s="230" t="s">
        <v>1657</v>
      </c>
    </row>
    <row r="317" spans="1:47" s="2" customFormat="1" ht="12">
      <c r="A317" s="39"/>
      <c r="B317" s="40"/>
      <c r="C317" s="41"/>
      <c r="D317" s="232" t="s">
        <v>144</v>
      </c>
      <c r="E317" s="41"/>
      <c r="F317" s="233" t="s">
        <v>1656</v>
      </c>
      <c r="G317" s="41"/>
      <c r="H317" s="41"/>
      <c r="I317" s="137"/>
      <c r="J317" s="41"/>
      <c r="K317" s="41"/>
      <c r="L317" s="45"/>
      <c r="M317" s="234"/>
      <c r="N317" s="235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144</v>
      </c>
      <c r="AU317" s="18" t="s">
        <v>142</v>
      </c>
    </row>
    <row r="318" spans="1:65" s="2" customFormat="1" ht="16.5" customHeight="1">
      <c r="A318" s="39"/>
      <c r="B318" s="40"/>
      <c r="C318" s="219" t="s">
        <v>825</v>
      </c>
      <c r="D318" s="219" t="s">
        <v>137</v>
      </c>
      <c r="E318" s="220" t="s">
        <v>1658</v>
      </c>
      <c r="F318" s="221" t="s">
        <v>1659</v>
      </c>
      <c r="G318" s="222" t="s">
        <v>202</v>
      </c>
      <c r="H318" s="223">
        <v>15</v>
      </c>
      <c r="I318" s="224"/>
      <c r="J318" s="225">
        <f>ROUND(I318*H318,2)</f>
        <v>0</v>
      </c>
      <c r="K318" s="221" t="s">
        <v>19</v>
      </c>
      <c r="L318" s="45"/>
      <c r="M318" s="226" t="s">
        <v>19</v>
      </c>
      <c r="N318" s="227" t="s">
        <v>45</v>
      </c>
      <c r="O318" s="85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238</v>
      </c>
      <c r="AT318" s="230" t="s">
        <v>137</v>
      </c>
      <c r="AU318" s="230" t="s">
        <v>142</v>
      </c>
      <c r="AY318" s="18" t="s">
        <v>134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142</v>
      </c>
      <c r="BK318" s="231">
        <f>ROUND(I318*H318,2)</f>
        <v>0</v>
      </c>
      <c r="BL318" s="18" t="s">
        <v>238</v>
      </c>
      <c r="BM318" s="230" t="s">
        <v>1660</v>
      </c>
    </row>
    <row r="319" spans="1:47" s="2" customFormat="1" ht="12">
      <c r="A319" s="39"/>
      <c r="B319" s="40"/>
      <c r="C319" s="41"/>
      <c r="D319" s="232" t="s">
        <v>144</v>
      </c>
      <c r="E319" s="41"/>
      <c r="F319" s="233" t="s">
        <v>1659</v>
      </c>
      <c r="G319" s="41"/>
      <c r="H319" s="41"/>
      <c r="I319" s="137"/>
      <c r="J319" s="41"/>
      <c r="K319" s="41"/>
      <c r="L319" s="45"/>
      <c r="M319" s="234"/>
      <c r="N319" s="235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144</v>
      </c>
      <c r="AU319" s="18" t="s">
        <v>142</v>
      </c>
    </row>
    <row r="320" spans="1:65" s="2" customFormat="1" ht="16.5" customHeight="1">
      <c r="A320" s="39"/>
      <c r="B320" s="40"/>
      <c r="C320" s="219" t="s">
        <v>830</v>
      </c>
      <c r="D320" s="219" t="s">
        <v>137</v>
      </c>
      <c r="E320" s="220" t="s">
        <v>1661</v>
      </c>
      <c r="F320" s="221" t="s">
        <v>1662</v>
      </c>
      <c r="G320" s="222" t="s">
        <v>1286</v>
      </c>
      <c r="H320" s="223">
        <v>8</v>
      </c>
      <c r="I320" s="224"/>
      <c r="J320" s="225">
        <f>ROUND(I320*H320,2)</f>
        <v>0</v>
      </c>
      <c r="K320" s="221" t="s">
        <v>19</v>
      </c>
      <c r="L320" s="45"/>
      <c r="M320" s="226" t="s">
        <v>19</v>
      </c>
      <c r="N320" s="227" t="s">
        <v>45</v>
      </c>
      <c r="O320" s="8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238</v>
      </c>
      <c r="AT320" s="230" t="s">
        <v>137</v>
      </c>
      <c r="AU320" s="230" t="s">
        <v>142</v>
      </c>
      <c r="AY320" s="18" t="s">
        <v>134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142</v>
      </c>
      <c r="BK320" s="231">
        <f>ROUND(I320*H320,2)</f>
        <v>0</v>
      </c>
      <c r="BL320" s="18" t="s">
        <v>238</v>
      </c>
      <c r="BM320" s="230" t="s">
        <v>1663</v>
      </c>
    </row>
    <row r="321" spans="1:47" s="2" customFormat="1" ht="12">
      <c r="A321" s="39"/>
      <c r="B321" s="40"/>
      <c r="C321" s="41"/>
      <c r="D321" s="232" t="s">
        <v>144</v>
      </c>
      <c r="E321" s="41"/>
      <c r="F321" s="233" t="s">
        <v>1662</v>
      </c>
      <c r="G321" s="41"/>
      <c r="H321" s="41"/>
      <c r="I321" s="137"/>
      <c r="J321" s="41"/>
      <c r="K321" s="41"/>
      <c r="L321" s="45"/>
      <c r="M321" s="234"/>
      <c r="N321" s="23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144</v>
      </c>
      <c r="AU321" s="18" t="s">
        <v>142</v>
      </c>
    </row>
    <row r="322" spans="1:65" s="2" customFormat="1" ht="16.5" customHeight="1">
      <c r="A322" s="39"/>
      <c r="B322" s="40"/>
      <c r="C322" s="219" t="s">
        <v>835</v>
      </c>
      <c r="D322" s="219" t="s">
        <v>137</v>
      </c>
      <c r="E322" s="220" t="s">
        <v>1664</v>
      </c>
      <c r="F322" s="221" t="s">
        <v>1665</v>
      </c>
      <c r="G322" s="222" t="s">
        <v>1286</v>
      </c>
      <c r="H322" s="223">
        <v>2</v>
      </c>
      <c r="I322" s="224"/>
      <c r="J322" s="225">
        <f>ROUND(I322*H322,2)</f>
        <v>0</v>
      </c>
      <c r="K322" s="221" t="s">
        <v>19</v>
      </c>
      <c r="L322" s="45"/>
      <c r="M322" s="226" t="s">
        <v>19</v>
      </c>
      <c r="N322" s="227" t="s">
        <v>45</v>
      </c>
      <c r="O322" s="85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238</v>
      </c>
      <c r="AT322" s="230" t="s">
        <v>137</v>
      </c>
      <c r="AU322" s="230" t="s">
        <v>142</v>
      </c>
      <c r="AY322" s="18" t="s">
        <v>134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142</v>
      </c>
      <c r="BK322" s="231">
        <f>ROUND(I322*H322,2)</f>
        <v>0</v>
      </c>
      <c r="BL322" s="18" t="s">
        <v>238</v>
      </c>
      <c r="BM322" s="230" t="s">
        <v>1666</v>
      </c>
    </row>
    <row r="323" spans="1:47" s="2" customFormat="1" ht="12">
      <c r="A323" s="39"/>
      <c r="B323" s="40"/>
      <c r="C323" s="41"/>
      <c r="D323" s="232" t="s">
        <v>144</v>
      </c>
      <c r="E323" s="41"/>
      <c r="F323" s="233" t="s">
        <v>1665</v>
      </c>
      <c r="G323" s="41"/>
      <c r="H323" s="41"/>
      <c r="I323" s="137"/>
      <c r="J323" s="41"/>
      <c r="K323" s="41"/>
      <c r="L323" s="45"/>
      <c r="M323" s="234"/>
      <c r="N323" s="235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144</v>
      </c>
      <c r="AU323" s="18" t="s">
        <v>142</v>
      </c>
    </row>
    <row r="324" spans="1:65" s="2" customFormat="1" ht="16.5" customHeight="1">
      <c r="A324" s="39"/>
      <c r="B324" s="40"/>
      <c r="C324" s="219" t="s">
        <v>843</v>
      </c>
      <c r="D324" s="219" t="s">
        <v>137</v>
      </c>
      <c r="E324" s="220" t="s">
        <v>1667</v>
      </c>
      <c r="F324" s="221" t="s">
        <v>1668</v>
      </c>
      <c r="G324" s="222" t="s">
        <v>1286</v>
      </c>
      <c r="H324" s="223">
        <v>49</v>
      </c>
      <c r="I324" s="224"/>
      <c r="J324" s="225">
        <f>ROUND(I324*H324,2)</f>
        <v>0</v>
      </c>
      <c r="K324" s="221" t="s">
        <v>19</v>
      </c>
      <c r="L324" s="45"/>
      <c r="M324" s="226" t="s">
        <v>19</v>
      </c>
      <c r="N324" s="227" t="s">
        <v>45</v>
      </c>
      <c r="O324" s="85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238</v>
      </c>
      <c r="AT324" s="230" t="s">
        <v>137</v>
      </c>
      <c r="AU324" s="230" t="s">
        <v>142</v>
      </c>
      <c r="AY324" s="18" t="s">
        <v>134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142</v>
      </c>
      <c r="BK324" s="231">
        <f>ROUND(I324*H324,2)</f>
        <v>0</v>
      </c>
      <c r="BL324" s="18" t="s">
        <v>238</v>
      </c>
      <c r="BM324" s="230" t="s">
        <v>1669</v>
      </c>
    </row>
    <row r="325" spans="1:47" s="2" customFormat="1" ht="12">
      <c r="A325" s="39"/>
      <c r="B325" s="40"/>
      <c r="C325" s="41"/>
      <c r="D325" s="232" t="s">
        <v>144</v>
      </c>
      <c r="E325" s="41"/>
      <c r="F325" s="233" t="s">
        <v>1668</v>
      </c>
      <c r="G325" s="41"/>
      <c r="H325" s="41"/>
      <c r="I325" s="137"/>
      <c r="J325" s="41"/>
      <c r="K325" s="41"/>
      <c r="L325" s="45"/>
      <c r="M325" s="234"/>
      <c r="N325" s="235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144</v>
      </c>
      <c r="AU325" s="18" t="s">
        <v>142</v>
      </c>
    </row>
    <row r="326" spans="1:65" s="2" customFormat="1" ht="16.5" customHeight="1">
      <c r="A326" s="39"/>
      <c r="B326" s="40"/>
      <c r="C326" s="219" t="s">
        <v>855</v>
      </c>
      <c r="D326" s="219" t="s">
        <v>137</v>
      </c>
      <c r="E326" s="220" t="s">
        <v>1670</v>
      </c>
      <c r="F326" s="221" t="s">
        <v>1671</v>
      </c>
      <c r="G326" s="222" t="s">
        <v>1286</v>
      </c>
      <c r="H326" s="223">
        <v>275</v>
      </c>
      <c r="I326" s="224"/>
      <c r="J326" s="225">
        <f>ROUND(I326*H326,2)</f>
        <v>0</v>
      </c>
      <c r="K326" s="221" t="s">
        <v>19</v>
      </c>
      <c r="L326" s="45"/>
      <c r="M326" s="226" t="s">
        <v>19</v>
      </c>
      <c r="N326" s="227" t="s">
        <v>45</v>
      </c>
      <c r="O326" s="85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238</v>
      </c>
      <c r="AT326" s="230" t="s">
        <v>137</v>
      </c>
      <c r="AU326" s="230" t="s">
        <v>142</v>
      </c>
      <c r="AY326" s="18" t="s">
        <v>134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142</v>
      </c>
      <c r="BK326" s="231">
        <f>ROUND(I326*H326,2)</f>
        <v>0</v>
      </c>
      <c r="BL326" s="18" t="s">
        <v>238</v>
      </c>
      <c r="BM326" s="230" t="s">
        <v>1672</v>
      </c>
    </row>
    <row r="327" spans="1:47" s="2" customFormat="1" ht="12">
      <c r="A327" s="39"/>
      <c r="B327" s="40"/>
      <c r="C327" s="41"/>
      <c r="D327" s="232" t="s">
        <v>144</v>
      </c>
      <c r="E327" s="41"/>
      <c r="F327" s="233" t="s">
        <v>1671</v>
      </c>
      <c r="G327" s="41"/>
      <c r="H327" s="41"/>
      <c r="I327" s="137"/>
      <c r="J327" s="41"/>
      <c r="K327" s="41"/>
      <c r="L327" s="45"/>
      <c r="M327" s="234"/>
      <c r="N327" s="23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144</v>
      </c>
      <c r="AU327" s="18" t="s">
        <v>142</v>
      </c>
    </row>
    <row r="328" spans="1:65" s="2" customFormat="1" ht="16.5" customHeight="1">
      <c r="A328" s="39"/>
      <c r="B328" s="40"/>
      <c r="C328" s="219" t="s">
        <v>862</v>
      </c>
      <c r="D328" s="219" t="s">
        <v>137</v>
      </c>
      <c r="E328" s="220" t="s">
        <v>1673</v>
      </c>
      <c r="F328" s="221" t="s">
        <v>1674</v>
      </c>
      <c r="G328" s="222" t="s">
        <v>202</v>
      </c>
      <c r="H328" s="223">
        <v>1700</v>
      </c>
      <c r="I328" s="224"/>
      <c r="J328" s="225">
        <f>ROUND(I328*H328,2)</f>
        <v>0</v>
      </c>
      <c r="K328" s="221" t="s">
        <v>19</v>
      </c>
      <c r="L328" s="45"/>
      <c r="M328" s="226" t="s">
        <v>19</v>
      </c>
      <c r="N328" s="227" t="s">
        <v>45</v>
      </c>
      <c r="O328" s="85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238</v>
      </c>
      <c r="AT328" s="230" t="s">
        <v>137</v>
      </c>
      <c r="AU328" s="230" t="s">
        <v>142</v>
      </c>
      <c r="AY328" s="18" t="s">
        <v>134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142</v>
      </c>
      <c r="BK328" s="231">
        <f>ROUND(I328*H328,2)</f>
        <v>0</v>
      </c>
      <c r="BL328" s="18" t="s">
        <v>238</v>
      </c>
      <c r="BM328" s="230" t="s">
        <v>1675</v>
      </c>
    </row>
    <row r="329" spans="1:47" s="2" customFormat="1" ht="12">
      <c r="A329" s="39"/>
      <c r="B329" s="40"/>
      <c r="C329" s="41"/>
      <c r="D329" s="232" t="s">
        <v>144</v>
      </c>
      <c r="E329" s="41"/>
      <c r="F329" s="233" t="s">
        <v>1674</v>
      </c>
      <c r="G329" s="41"/>
      <c r="H329" s="41"/>
      <c r="I329" s="137"/>
      <c r="J329" s="41"/>
      <c r="K329" s="41"/>
      <c r="L329" s="45"/>
      <c r="M329" s="234"/>
      <c r="N329" s="235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144</v>
      </c>
      <c r="AU329" s="18" t="s">
        <v>142</v>
      </c>
    </row>
    <row r="330" spans="1:65" s="2" customFormat="1" ht="16.5" customHeight="1">
      <c r="A330" s="39"/>
      <c r="B330" s="40"/>
      <c r="C330" s="219" t="s">
        <v>867</v>
      </c>
      <c r="D330" s="219" t="s">
        <v>137</v>
      </c>
      <c r="E330" s="220" t="s">
        <v>1676</v>
      </c>
      <c r="F330" s="221" t="s">
        <v>1677</v>
      </c>
      <c r="G330" s="222" t="s">
        <v>202</v>
      </c>
      <c r="H330" s="223">
        <v>130</v>
      </c>
      <c r="I330" s="224"/>
      <c r="J330" s="225">
        <f>ROUND(I330*H330,2)</f>
        <v>0</v>
      </c>
      <c r="K330" s="221" t="s">
        <v>19</v>
      </c>
      <c r="L330" s="45"/>
      <c r="M330" s="226" t="s">
        <v>19</v>
      </c>
      <c r="N330" s="227" t="s">
        <v>45</v>
      </c>
      <c r="O330" s="85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238</v>
      </c>
      <c r="AT330" s="230" t="s">
        <v>137</v>
      </c>
      <c r="AU330" s="230" t="s">
        <v>142</v>
      </c>
      <c r="AY330" s="18" t="s">
        <v>134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142</v>
      </c>
      <c r="BK330" s="231">
        <f>ROUND(I330*H330,2)</f>
        <v>0</v>
      </c>
      <c r="BL330" s="18" t="s">
        <v>238</v>
      </c>
      <c r="BM330" s="230" t="s">
        <v>1678</v>
      </c>
    </row>
    <row r="331" spans="1:47" s="2" customFormat="1" ht="12">
      <c r="A331" s="39"/>
      <c r="B331" s="40"/>
      <c r="C331" s="41"/>
      <c r="D331" s="232" t="s">
        <v>144</v>
      </c>
      <c r="E331" s="41"/>
      <c r="F331" s="233" t="s">
        <v>1677</v>
      </c>
      <c r="G331" s="41"/>
      <c r="H331" s="41"/>
      <c r="I331" s="137"/>
      <c r="J331" s="41"/>
      <c r="K331" s="41"/>
      <c r="L331" s="45"/>
      <c r="M331" s="234"/>
      <c r="N331" s="235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144</v>
      </c>
      <c r="AU331" s="18" t="s">
        <v>142</v>
      </c>
    </row>
    <row r="332" spans="1:65" s="2" customFormat="1" ht="16.5" customHeight="1">
      <c r="A332" s="39"/>
      <c r="B332" s="40"/>
      <c r="C332" s="219" t="s">
        <v>876</v>
      </c>
      <c r="D332" s="219" t="s">
        <v>137</v>
      </c>
      <c r="E332" s="220" t="s">
        <v>1679</v>
      </c>
      <c r="F332" s="221" t="s">
        <v>1680</v>
      </c>
      <c r="G332" s="222" t="s">
        <v>202</v>
      </c>
      <c r="H332" s="223">
        <v>100</v>
      </c>
      <c r="I332" s="224"/>
      <c r="J332" s="225">
        <f>ROUND(I332*H332,2)</f>
        <v>0</v>
      </c>
      <c r="K332" s="221" t="s">
        <v>19</v>
      </c>
      <c r="L332" s="45"/>
      <c r="M332" s="226" t="s">
        <v>19</v>
      </c>
      <c r="N332" s="227" t="s">
        <v>45</v>
      </c>
      <c r="O332" s="85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238</v>
      </c>
      <c r="AT332" s="230" t="s">
        <v>137</v>
      </c>
      <c r="AU332" s="230" t="s">
        <v>142</v>
      </c>
      <c r="AY332" s="18" t="s">
        <v>134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142</v>
      </c>
      <c r="BK332" s="231">
        <f>ROUND(I332*H332,2)</f>
        <v>0</v>
      </c>
      <c r="BL332" s="18" t="s">
        <v>238</v>
      </c>
      <c r="BM332" s="230" t="s">
        <v>1681</v>
      </c>
    </row>
    <row r="333" spans="1:47" s="2" customFormat="1" ht="12">
      <c r="A333" s="39"/>
      <c r="B333" s="40"/>
      <c r="C333" s="41"/>
      <c r="D333" s="232" t="s">
        <v>144</v>
      </c>
      <c r="E333" s="41"/>
      <c r="F333" s="233" t="s">
        <v>1680</v>
      </c>
      <c r="G333" s="41"/>
      <c r="H333" s="41"/>
      <c r="I333" s="137"/>
      <c r="J333" s="41"/>
      <c r="K333" s="41"/>
      <c r="L333" s="45"/>
      <c r="M333" s="234"/>
      <c r="N333" s="23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144</v>
      </c>
      <c r="AU333" s="18" t="s">
        <v>142</v>
      </c>
    </row>
    <row r="334" spans="1:65" s="2" customFormat="1" ht="16.5" customHeight="1">
      <c r="A334" s="39"/>
      <c r="B334" s="40"/>
      <c r="C334" s="219" t="s">
        <v>881</v>
      </c>
      <c r="D334" s="219" t="s">
        <v>137</v>
      </c>
      <c r="E334" s="220" t="s">
        <v>1682</v>
      </c>
      <c r="F334" s="221" t="s">
        <v>1683</v>
      </c>
      <c r="G334" s="222" t="s">
        <v>1286</v>
      </c>
      <c r="H334" s="223">
        <v>1</v>
      </c>
      <c r="I334" s="224"/>
      <c r="J334" s="225">
        <f>ROUND(I334*H334,2)</f>
        <v>0</v>
      </c>
      <c r="K334" s="221" t="s">
        <v>19</v>
      </c>
      <c r="L334" s="45"/>
      <c r="M334" s="226" t="s">
        <v>19</v>
      </c>
      <c r="N334" s="227" t="s">
        <v>45</v>
      </c>
      <c r="O334" s="85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238</v>
      </c>
      <c r="AT334" s="230" t="s">
        <v>137</v>
      </c>
      <c r="AU334" s="230" t="s">
        <v>142</v>
      </c>
      <c r="AY334" s="18" t="s">
        <v>134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142</v>
      </c>
      <c r="BK334" s="231">
        <f>ROUND(I334*H334,2)</f>
        <v>0</v>
      </c>
      <c r="BL334" s="18" t="s">
        <v>238</v>
      </c>
      <c r="BM334" s="230" t="s">
        <v>1684</v>
      </c>
    </row>
    <row r="335" spans="1:47" s="2" customFormat="1" ht="12">
      <c r="A335" s="39"/>
      <c r="B335" s="40"/>
      <c r="C335" s="41"/>
      <c r="D335" s="232" t="s">
        <v>144</v>
      </c>
      <c r="E335" s="41"/>
      <c r="F335" s="233" t="s">
        <v>1683</v>
      </c>
      <c r="G335" s="41"/>
      <c r="H335" s="41"/>
      <c r="I335" s="137"/>
      <c r="J335" s="41"/>
      <c r="K335" s="41"/>
      <c r="L335" s="45"/>
      <c r="M335" s="234"/>
      <c r="N335" s="235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144</v>
      </c>
      <c r="AU335" s="18" t="s">
        <v>142</v>
      </c>
    </row>
    <row r="336" spans="1:65" s="2" customFormat="1" ht="16.5" customHeight="1">
      <c r="A336" s="39"/>
      <c r="B336" s="40"/>
      <c r="C336" s="219" t="s">
        <v>886</v>
      </c>
      <c r="D336" s="219" t="s">
        <v>137</v>
      </c>
      <c r="E336" s="220" t="s">
        <v>1685</v>
      </c>
      <c r="F336" s="221" t="s">
        <v>1686</v>
      </c>
      <c r="G336" s="222" t="s">
        <v>202</v>
      </c>
      <c r="H336" s="223">
        <v>155</v>
      </c>
      <c r="I336" s="224"/>
      <c r="J336" s="225">
        <f>ROUND(I336*H336,2)</f>
        <v>0</v>
      </c>
      <c r="K336" s="221" t="s">
        <v>19</v>
      </c>
      <c r="L336" s="45"/>
      <c r="M336" s="226" t="s">
        <v>19</v>
      </c>
      <c r="N336" s="227" t="s">
        <v>45</v>
      </c>
      <c r="O336" s="85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238</v>
      </c>
      <c r="AT336" s="230" t="s">
        <v>137</v>
      </c>
      <c r="AU336" s="230" t="s">
        <v>142</v>
      </c>
      <c r="AY336" s="18" t="s">
        <v>134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142</v>
      </c>
      <c r="BK336" s="231">
        <f>ROUND(I336*H336,2)</f>
        <v>0</v>
      </c>
      <c r="BL336" s="18" t="s">
        <v>238</v>
      </c>
      <c r="BM336" s="230" t="s">
        <v>1687</v>
      </c>
    </row>
    <row r="337" spans="1:47" s="2" customFormat="1" ht="12">
      <c r="A337" s="39"/>
      <c r="B337" s="40"/>
      <c r="C337" s="41"/>
      <c r="D337" s="232" t="s">
        <v>144</v>
      </c>
      <c r="E337" s="41"/>
      <c r="F337" s="233" t="s">
        <v>1686</v>
      </c>
      <c r="G337" s="41"/>
      <c r="H337" s="41"/>
      <c r="I337" s="137"/>
      <c r="J337" s="41"/>
      <c r="K337" s="41"/>
      <c r="L337" s="45"/>
      <c r="M337" s="234"/>
      <c r="N337" s="23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144</v>
      </c>
      <c r="AU337" s="18" t="s">
        <v>142</v>
      </c>
    </row>
    <row r="338" spans="1:65" s="2" customFormat="1" ht="16.5" customHeight="1">
      <c r="A338" s="39"/>
      <c r="B338" s="40"/>
      <c r="C338" s="219" t="s">
        <v>891</v>
      </c>
      <c r="D338" s="219" t="s">
        <v>137</v>
      </c>
      <c r="E338" s="220" t="s">
        <v>1688</v>
      </c>
      <c r="F338" s="221" t="s">
        <v>1689</v>
      </c>
      <c r="G338" s="222" t="s">
        <v>202</v>
      </c>
      <c r="H338" s="223">
        <v>25</v>
      </c>
      <c r="I338" s="224"/>
      <c r="J338" s="225">
        <f>ROUND(I338*H338,2)</f>
        <v>0</v>
      </c>
      <c r="K338" s="221" t="s">
        <v>19</v>
      </c>
      <c r="L338" s="45"/>
      <c r="M338" s="226" t="s">
        <v>19</v>
      </c>
      <c r="N338" s="227" t="s">
        <v>45</v>
      </c>
      <c r="O338" s="85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238</v>
      </c>
      <c r="AT338" s="230" t="s">
        <v>137</v>
      </c>
      <c r="AU338" s="230" t="s">
        <v>142</v>
      </c>
      <c r="AY338" s="18" t="s">
        <v>134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142</v>
      </c>
      <c r="BK338" s="231">
        <f>ROUND(I338*H338,2)</f>
        <v>0</v>
      </c>
      <c r="BL338" s="18" t="s">
        <v>238</v>
      </c>
      <c r="BM338" s="230" t="s">
        <v>1690</v>
      </c>
    </row>
    <row r="339" spans="1:47" s="2" customFormat="1" ht="12">
      <c r="A339" s="39"/>
      <c r="B339" s="40"/>
      <c r="C339" s="41"/>
      <c r="D339" s="232" t="s">
        <v>144</v>
      </c>
      <c r="E339" s="41"/>
      <c r="F339" s="233" t="s">
        <v>1689</v>
      </c>
      <c r="G339" s="41"/>
      <c r="H339" s="41"/>
      <c r="I339" s="137"/>
      <c r="J339" s="41"/>
      <c r="K339" s="41"/>
      <c r="L339" s="45"/>
      <c r="M339" s="234"/>
      <c r="N339" s="235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144</v>
      </c>
      <c r="AU339" s="18" t="s">
        <v>142</v>
      </c>
    </row>
    <row r="340" spans="1:65" s="2" customFormat="1" ht="16.5" customHeight="1">
      <c r="A340" s="39"/>
      <c r="B340" s="40"/>
      <c r="C340" s="219" t="s">
        <v>896</v>
      </c>
      <c r="D340" s="219" t="s">
        <v>137</v>
      </c>
      <c r="E340" s="220" t="s">
        <v>1691</v>
      </c>
      <c r="F340" s="221" t="s">
        <v>1692</v>
      </c>
      <c r="G340" s="222" t="s">
        <v>202</v>
      </c>
      <c r="H340" s="223">
        <v>80</v>
      </c>
      <c r="I340" s="224"/>
      <c r="J340" s="225">
        <f>ROUND(I340*H340,2)</f>
        <v>0</v>
      </c>
      <c r="K340" s="221" t="s">
        <v>19</v>
      </c>
      <c r="L340" s="45"/>
      <c r="M340" s="226" t="s">
        <v>19</v>
      </c>
      <c r="N340" s="227" t="s">
        <v>45</v>
      </c>
      <c r="O340" s="85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238</v>
      </c>
      <c r="AT340" s="230" t="s">
        <v>137</v>
      </c>
      <c r="AU340" s="230" t="s">
        <v>142</v>
      </c>
      <c r="AY340" s="18" t="s">
        <v>134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142</v>
      </c>
      <c r="BK340" s="231">
        <f>ROUND(I340*H340,2)</f>
        <v>0</v>
      </c>
      <c r="BL340" s="18" t="s">
        <v>238</v>
      </c>
      <c r="BM340" s="230" t="s">
        <v>1693</v>
      </c>
    </row>
    <row r="341" spans="1:47" s="2" customFormat="1" ht="12">
      <c r="A341" s="39"/>
      <c r="B341" s="40"/>
      <c r="C341" s="41"/>
      <c r="D341" s="232" t="s">
        <v>144</v>
      </c>
      <c r="E341" s="41"/>
      <c r="F341" s="233" t="s">
        <v>1692</v>
      </c>
      <c r="G341" s="41"/>
      <c r="H341" s="41"/>
      <c r="I341" s="137"/>
      <c r="J341" s="41"/>
      <c r="K341" s="41"/>
      <c r="L341" s="45"/>
      <c r="M341" s="234"/>
      <c r="N341" s="235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144</v>
      </c>
      <c r="AU341" s="18" t="s">
        <v>142</v>
      </c>
    </row>
    <row r="342" spans="1:65" s="2" customFormat="1" ht="16.5" customHeight="1">
      <c r="A342" s="39"/>
      <c r="B342" s="40"/>
      <c r="C342" s="219" t="s">
        <v>904</v>
      </c>
      <c r="D342" s="219" t="s">
        <v>137</v>
      </c>
      <c r="E342" s="220" t="s">
        <v>1694</v>
      </c>
      <c r="F342" s="221" t="s">
        <v>1695</v>
      </c>
      <c r="G342" s="222" t="s">
        <v>202</v>
      </c>
      <c r="H342" s="223">
        <v>250</v>
      </c>
      <c r="I342" s="224"/>
      <c r="J342" s="225">
        <f>ROUND(I342*H342,2)</f>
        <v>0</v>
      </c>
      <c r="K342" s="221" t="s">
        <v>19</v>
      </c>
      <c r="L342" s="45"/>
      <c r="M342" s="226" t="s">
        <v>19</v>
      </c>
      <c r="N342" s="227" t="s">
        <v>45</v>
      </c>
      <c r="O342" s="85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238</v>
      </c>
      <c r="AT342" s="230" t="s">
        <v>137</v>
      </c>
      <c r="AU342" s="230" t="s">
        <v>142</v>
      </c>
      <c r="AY342" s="18" t="s">
        <v>134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142</v>
      </c>
      <c r="BK342" s="231">
        <f>ROUND(I342*H342,2)</f>
        <v>0</v>
      </c>
      <c r="BL342" s="18" t="s">
        <v>238</v>
      </c>
      <c r="BM342" s="230" t="s">
        <v>1696</v>
      </c>
    </row>
    <row r="343" spans="1:47" s="2" customFormat="1" ht="12">
      <c r="A343" s="39"/>
      <c r="B343" s="40"/>
      <c r="C343" s="41"/>
      <c r="D343" s="232" t="s">
        <v>144</v>
      </c>
      <c r="E343" s="41"/>
      <c r="F343" s="233" t="s">
        <v>1695</v>
      </c>
      <c r="G343" s="41"/>
      <c r="H343" s="41"/>
      <c r="I343" s="137"/>
      <c r="J343" s="41"/>
      <c r="K343" s="41"/>
      <c r="L343" s="45"/>
      <c r="M343" s="234"/>
      <c r="N343" s="235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144</v>
      </c>
      <c r="AU343" s="18" t="s">
        <v>142</v>
      </c>
    </row>
    <row r="344" spans="1:65" s="2" customFormat="1" ht="16.5" customHeight="1">
      <c r="A344" s="39"/>
      <c r="B344" s="40"/>
      <c r="C344" s="219" t="s">
        <v>909</v>
      </c>
      <c r="D344" s="219" t="s">
        <v>137</v>
      </c>
      <c r="E344" s="220" t="s">
        <v>1697</v>
      </c>
      <c r="F344" s="221" t="s">
        <v>1698</v>
      </c>
      <c r="G344" s="222" t="s">
        <v>202</v>
      </c>
      <c r="H344" s="223">
        <v>90</v>
      </c>
      <c r="I344" s="224"/>
      <c r="J344" s="225">
        <f>ROUND(I344*H344,2)</f>
        <v>0</v>
      </c>
      <c r="K344" s="221" t="s">
        <v>19</v>
      </c>
      <c r="L344" s="45"/>
      <c r="M344" s="226" t="s">
        <v>19</v>
      </c>
      <c r="N344" s="227" t="s">
        <v>45</v>
      </c>
      <c r="O344" s="85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238</v>
      </c>
      <c r="AT344" s="230" t="s">
        <v>137</v>
      </c>
      <c r="AU344" s="230" t="s">
        <v>142</v>
      </c>
      <c r="AY344" s="18" t="s">
        <v>134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142</v>
      </c>
      <c r="BK344" s="231">
        <f>ROUND(I344*H344,2)</f>
        <v>0</v>
      </c>
      <c r="BL344" s="18" t="s">
        <v>238</v>
      </c>
      <c r="BM344" s="230" t="s">
        <v>1699</v>
      </c>
    </row>
    <row r="345" spans="1:47" s="2" customFormat="1" ht="12">
      <c r="A345" s="39"/>
      <c r="B345" s="40"/>
      <c r="C345" s="41"/>
      <c r="D345" s="232" t="s">
        <v>144</v>
      </c>
      <c r="E345" s="41"/>
      <c r="F345" s="233" t="s">
        <v>1698</v>
      </c>
      <c r="G345" s="41"/>
      <c r="H345" s="41"/>
      <c r="I345" s="137"/>
      <c r="J345" s="41"/>
      <c r="K345" s="41"/>
      <c r="L345" s="45"/>
      <c r="M345" s="234"/>
      <c r="N345" s="235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144</v>
      </c>
      <c r="AU345" s="18" t="s">
        <v>142</v>
      </c>
    </row>
    <row r="346" spans="1:63" s="12" customFormat="1" ht="22.8" customHeight="1">
      <c r="A346" s="12"/>
      <c r="B346" s="203"/>
      <c r="C346" s="204"/>
      <c r="D346" s="205" t="s">
        <v>72</v>
      </c>
      <c r="E346" s="217" t="s">
        <v>1700</v>
      </c>
      <c r="F346" s="217" t="s">
        <v>1701</v>
      </c>
      <c r="G346" s="204"/>
      <c r="H346" s="204"/>
      <c r="I346" s="207"/>
      <c r="J346" s="218">
        <f>BK346</f>
        <v>0</v>
      </c>
      <c r="K346" s="204"/>
      <c r="L346" s="209"/>
      <c r="M346" s="210"/>
      <c r="N346" s="211"/>
      <c r="O346" s="211"/>
      <c r="P346" s="212">
        <f>SUM(P347:P606)</f>
        <v>0</v>
      </c>
      <c r="Q346" s="211"/>
      <c r="R346" s="212">
        <f>SUM(R347:R606)</f>
        <v>0</v>
      </c>
      <c r="S346" s="211"/>
      <c r="T346" s="213">
        <f>SUM(T347:T606)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4" t="s">
        <v>142</v>
      </c>
      <c r="AT346" s="215" t="s">
        <v>72</v>
      </c>
      <c r="AU346" s="215" t="s">
        <v>81</v>
      </c>
      <c r="AY346" s="214" t="s">
        <v>134</v>
      </c>
      <c r="BK346" s="216">
        <f>SUM(BK347:BK606)</f>
        <v>0</v>
      </c>
    </row>
    <row r="347" spans="1:65" s="2" customFormat="1" ht="16.5" customHeight="1">
      <c r="A347" s="39"/>
      <c r="B347" s="40"/>
      <c r="C347" s="268" t="s">
        <v>914</v>
      </c>
      <c r="D347" s="268" t="s">
        <v>217</v>
      </c>
      <c r="E347" s="269" t="s">
        <v>1702</v>
      </c>
      <c r="F347" s="270" t="s">
        <v>1338</v>
      </c>
      <c r="G347" s="271" t="s">
        <v>1286</v>
      </c>
      <c r="H347" s="272">
        <v>1</v>
      </c>
      <c r="I347" s="273"/>
      <c r="J347" s="274">
        <f>ROUND(I347*H347,2)</f>
        <v>0</v>
      </c>
      <c r="K347" s="270" t="s">
        <v>19</v>
      </c>
      <c r="L347" s="275"/>
      <c r="M347" s="276" t="s">
        <v>19</v>
      </c>
      <c r="N347" s="277" t="s">
        <v>45</v>
      </c>
      <c r="O347" s="85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336</v>
      </c>
      <c r="AT347" s="230" t="s">
        <v>217</v>
      </c>
      <c r="AU347" s="230" t="s">
        <v>142</v>
      </c>
      <c r="AY347" s="18" t="s">
        <v>134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142</v>
      </c>
      <c r="BK347" s="231">
        <f>ROUND(I347*H347,2)</f>
        <v>0</v>
      </c>
      <c r="BL347" s="18" t="s">
        <v>238</v>
      </c>
      <c r="BM347" s="230" t="s">
        <v>1703</v>
      </c>
    </row>
    <row r="348" spans="1:47" s="2" customFormat="1" ht="12">
      <c r="A348" s="39"/>
      <c r="B348" s="40"/>
      <c r="C348" s="41"/>
      <c r="D348" s="232" t="s">
        <v>144</v>
      </c>
      <c r="E348" s="41"/>
      <c r="F348" s="233" t="s">
        <v>1338</v>
      </c>
      <c r="G348" s="41"/>
      <c r="H348" s="41"/>
      <c r="I348" s="137"/>
      <c r="J348" s="41"/>
      <c r="K348" s="41"/>
      <c r="L348" s="45"/>
      <c r="M348" s="234"/>
      <c r="N348" s="235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144</v>
      </c>
      <c r="AU348" s="18" t="s">
        <v>142</v>
      </c>
    </row>
    <row r="349" spans="1:65" s="2" customFormat="1" ht="16.5" customHeight="1">
      <c r="A349" s="39"/>
      <c r="B349" s="40"/>
      <c r="C349" s="268" t="s">
        <v>921</v>
      </c>
      <c r="D349" s="268" t="s">
        <v>217</v>
      </c>
      <c r="E349" s="269" t="s">
        <v>1704</v>
      </c>
      <c r="F349" s="270" t="s">
        <v>1341</v>
      </c>
      <c r="G349" s="271" t="s">
        <v>1286</v>
      </c>
      <c r="H349" s="272">
        <v>1</v>
      </c>
      <c r="I349" s="273"/>
      <c r="J349" s="274">
        <f>ROUND(I349*H349,2)</f>
        <v>0</v>
      </c>
      <c r="K349" s="270" t="s">
        <v>19</v>
      </c>
      <c r="L349" s="275"/>
      <c r="M349" s="276" t="s">
        <v>19</v>
      </c>
      <c r="N349" s="277" t="s">
        <v>45</v>
      </c>
      <c r="O349" s="85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336</v>
      </c>
      <c r="AT349" s="230" t="s">
        <v>217</v>
      </c>
      <c r="AU349" s="230" t="s">
        <v>142</v>
      </c>
      <c r="AY349" s="18" t="s">
        <v>134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142</v>
      </c>
      <c r="BK349" s="231">
        <f>ROUND(I349*H349,2)</f>
        <v>0</v>
      </c>
      <c r="BL349" s="18" t="s">
        <v>238</v>
      </c>
      <c r="BM349" s="230" t="s">
        <v>1705</v>
      </c>
    </row>
    <row r="350" spans="1:47" s="2" customFormat="1" ht="12">
      <c r="A350" s="39"/>
      <c r="B350" s="40"/>
      <c r="C350" s="41"/>
      <c r="D350" s="232" t="s">
        <v>144</v>
      </c>
      <c r="E350" s="41"/>
      <c r="F350" s="233" t="s">
        <v>1341</v>
      </c>
      <c r="G350" s="41"/>
      <c r="H350" s="41"/>
      <c r="I350" s="137"/>
      <c r="J350" s="41"/>
      <c r="K350" s="41"/>
      <c r="L350" s="45"/>
      <c r="M350" s="234"/>
      <c r="N350" s="235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144</v>
      </c>
      <c r="AU350" s="18" t="s">
        <v>142</v>
      </c>
    </row>
    <row r="351" spans="1:65" s="2" customFormat="1" ht="16.5" customHeight="1">
      <c r="A351" s="39"/>
      <c r="B351" s="40"/>
      <c r="C351" s="268" t="s">
        <v>929</v>
      </c>
      <c r="D351" s="268" t="s">
        <v>217</v>
      </c>
      <c r="E351" s="269" t="s">
        <v>1706</v>
      </c>
      <c r="F351" s="270" t="s">
        <v>1344</v>
      </c>
      <c r="G351" s="271" t="s">
        <v>1286</v>
      </c>
      <c r="H351" s="272">
        <v>1</v>
      </c>
      <c r="I351" s="273"/>
      <c r="J351" s="274">
        <f>ROUND(I351*H351,2)</f>
        <v>0</v>
      </c>
      <c r="K351" s="270" t="s">
        <v>19</v>
      </c>
      <c r="L351" s="275"/>
      <c r="M351" s="276" t="s">
        <v>19</v>
      </c>
      <c r="N351" s="277" t="s">
        <v>45</v>
      </c>
      <c r="O351" s="85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336</v>
      </c>
      <c r="AT351" s="230" t="s">
        <v>217</v>
      </c>
      <c r="AU351" s="230" t="s">
        <v>142</v>
      </c>
      <c r="AY351" s="18" t="s">
        <v>134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142</v>
      </c>
      <c r="BK351" s="231">
        <f>ROUND(I351*H351,2)</f>
        <v>0</v>
      </c>
      <c r="BL351" s="18" t="s">
        <v>238</v>
      </c>
      <c r="BM351" s="230" t="s">
        <v>1707</v>
      </c>
    </row>
    <row r="352" spans="1:47" s="2" customFormat="1" ht="12">
      <c r="A352" s="39"/>
      <c r="B352" s="40"/>
      <c r="C352" s="41"/>
      <c r="D352" s="232" t="s">
        <v>144</v>
      </c>
      <c r="E352" s="41"/>
      <c r="F352" s="233" t="s">
        <v>1344</v>
      </c>
      <c r="G352" s="41"/>
      <c r="H352" s="41"/>
      <c r="I352" s="137"/>
      <c r="J352" s="41"/>
      <c r="K352" s="41"/>
      <c r="L352" s="45"/>
      <c r="M352" s="234"/>
      <c r="N352" s="235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144</v>
      </c>
      <c r="AU352" s="18" t="s">
        <v>142</v>
      </c>
    </row>
    <row r="353" spans="1:65" s="2" customFormat="1" ht="16.5" customHeight="1">
      <c r="A353" s="39"/>
      <c r="B353" s="40"/>
      <c r="C353" s="268" t="s">
        <v>935</v>
      </c>
      <c r="D353" s="268" t="s">
        <v>217</v>
      </c>
      <c r="E353" s="269" t="s">
        <v>1708</v>
      </c>
      <c r="F353" s="270" t="s">
        <v>1347</v>
      </c>
      <c r="G353" s="271" t="s">
        <v>1286</v>
      </c>
      <c r="H353" s="272">
        <v>1</v>
      </c>
      <c r="I353" s="273"/>
      <c r="J353" s="274">
        <f>ROUND(I353*H353,2)</f>
        <v>0</v>
      </c>
      <c r="K353" s="270" t="s">
        <v>19</v>
      </c>
      <c r="L353" s="275"/>
      <c r="M353" s="276" t="s">
        <v>19</v>
      </c>
      <c r="N353" s="277" t="s">
        <v>45</v>
      </c>
      <c r="O353" s="85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336</v>
      </c>
      <c r="AT353" s="230" t="s">
        <v>217</v>
      </c>
      <c r="AU353" s="230" t="s">
        <v>142</v>
      </c>
      <c r="AY353" s="18" t="s">
        <v>134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142</v>
      </c>
      <c r="BK353" s="231">
        <f>ROUND(I353*H353,2)</f>
        <v>0</v>
      </c>
      <c r="BL353" s="18" t="s">
        <v>238</v>
      </c>
      <c r="BM353" s="230" t="s">
        <v>1709</v>
      </c>
    </row>
    <row r="354" spans="1:47" s="2" customFormat="1" ht="12">
      <c r="A354" s="39"/>
      <c r="B354" s="40"/>
      <c r="C354" s="41"/>
      <c r="D354" s="232" t="s">
        <v>144</v>
      </c>
      <c r="E354" s="41"/>
      <c r="F354" s="233" t="s">
        <v>1347</v>
      </c>
      <c r="G354" s="41"/>
      <c r="H354" s="41"/>
      <c r="I354" s="137"/>
      <c r="J354" s="41"/>
      <c r="K354" s="41"/>
      <c r="L354" s="45"/>
      <c r="M354" s="234"/>
      <c r="N354" s="235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144</v>
      </c>
      <c r="AU354" s="18" t="s">
        <v>142</v>
      </c>
    </row>
    <row r="355" spans="1:65" s="2" customFormat="1" ht="16.5" customHeight="1">
      <c r="A355" s="39"/>
      <c r="B355" s="40"/>
      <c r="C355" s="268" t="s">
        <v>942</v>
      </c>
      <c r="D355" s="268" t="s">
        <v>217</v>
      </c>
      <c r="E355" s="269" t="s">
        <v>1710</v>
      </c>
      <c r="F355" s="270" t="s">
        <v>1350</v>
      </c>
      <c r="G355" s="271" t="s">
        <v>1286</v>
      </c>
      <c r="H355" s="272">
        <v>8</v>
      </c>
      <c r="I355" s="273"/>
      <c r="J355" s="274">
        <f>ROUND(I355*H355,2)</f>
        <v>0</v>
      </c>
      <c r="K355" s="270" t="s">
        <v>19</v>
      </c>
      <c r="L355" s="275"/>
      <c r="M355" s="276" t="s">
        <v>19</v>
      </c>
      <c r="N355" s="277" t="s">
        <v>45</v>
      </c>
      <c r="O355" s="85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336</v>
      </c>
      <c r="AT355" s="230" t="s">
        <v>217</v>
      </c>
      <c r="AU355" s="230" t="s">
        <v>142</v>
      </c>
      <c r="AY355" s="18" t="s">
        <v>134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142</v>
      </c>
      <c r="BK355" s="231">
        <f>ROUND(I355*H355,2)</f>
        <v>0</v>
      </c>
      <c r="BL355" s="18" t="s">
        <v>238</v>
      </c>
      <c r="BM355" s="230" t="s">
        <v>1711</v>
      </c>
    </row>
    <row r="356" spans="1:47" s="2" customFormat="1" ht="12">
      <c r="A356" s="39"/>
      <c r="B356" s="40"/>
      <c r="C356" s="41"/>
      <c r="D356" s="232" t="s">
        <v>144</v>
      </c>
      <c r="E356" s="41"/>
      <c r="F356" s="233" t="s">
        <v>1350</v>
      </c>
      <c r="G356" s="41"/>
      <c r="H356" s="41"/>
      <c r="I356" s="137"/>
      <c r="J356" s="41"/>
      <c r="K356" s="41"/>
      <c r="L356" s="45"/>
      <c r="M356" s="234"/>
      <c r="N356" s="235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144</v>
      </c>
      <c r="AU356" s="18" t="s">
        <v>142</v>
      </c>
    </row>
    <row r="357" spans="1:65" s="2" customFormat="1" ht="16.5" customHeight="1">
      <c r="A357" s="39"/>
      <c r="B357" s="40"/>
      <c r="C357" s="268" t="s">
        <v>947</v>
      </c>
      <c r="D357" s="268" t="s">
        <v>217</v>
      </c>
      <c r="E357" s="269" t="s">
        <v>1712</v>
      </c>
      <c r="F357" s="270" t="s">
        <v>1353</v>
      </c>
      <c r="G357" s="271" t="s">
        <v>1286</v>
      </c>
      <c r="H357" s="272">
        <v>4</v>
      </c>
      <c r="I357" s="273"/>
      <c r="J357" s="274">
        <f>ROUND(I357*H357,2)</f>
        <v>0</v>
      </c>
      <c r="K357" s="270" t="s">
        <v>19</v>
      </c>
      <c r="L357" s="275"/>
      <c r="M357" s="276" t="s">
        <v>19</v>
      </c>
      <c r="N357" s="277" t="s">
        <v>45</v>
      </c>
      <c r="O357" s="85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336</v>
      </c>
      <c r="AT357" s="230" t="s">
        <v>217</v>
      </c>
      <c r="AU357" s="230" t="s">
        <v>142</v>
      </c>
      <c r="AY357" s="18" t="s">
        <v>134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142</v>
      </c>
      <c r="BK357" s="231">
        <f>ROUND(I357*H357,2)</f>
        <v>0</v>
      </c>
      <c r="BL357" s="18" t="s">
        <v>238</v>
      </c>
      <c r="BM357" s="230" t="s">
        <v>1713</v>
      </c>
    </row>
    <row r="358" spans="1:47" s="2" customFormat="1" ht="12">
      <c r="A358" s="39"/>
      <c r="B358" s="40"/>
      <c r="C358" s="41"/>
      <c r="D358" s="232" t="s">
        <v>144</v>
      </c>
      <c r="E358" s="41"/>
      <c r="F358" s="233" t="s">
        <v>1353</v>
      </c>
      <c r="G358" s="41"/>
      <c r="H358" s="41"/>
      <c r="I358" s="137"/>
      <c r="J358" s="41"/>
      <c r="K358" s="41"/>
      <c r="L358" s="45"/>
      <c r="M358" s="234"/>
      <c r="N358" s="235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144</v>
      </c>
      <c r="AU358" s="18" t="s">
        <v>142</v>
      </c>
    </row>
    <row r="359" spans="1:65" s="2" customFormat="1" ht="16.5" customHeight="1">
      <c r="A359" s="39"/>
      <c r="B359" s="40"/>
      <c r="C359" s="268" t="s">
        <v>952</v>
      </c>
      <c r="D359" s="268" t="s">
        <v>217</v>
      </c>
      <c r="E359" s="269" t="s">
        <v>1714</v>
      </c>
      <c r="F359" s="270" t="s">
        <v>1356</v>
      </c>
      <c r="G359" s="271" t="s">
        <v>1286</v>
      </c>
      <c r="H359" s="272">
        <v>1</v>
      </c>
      <c r="I359" s="273"/>
      <c r="J359" s="274">
        <f>ROUND(I359*H359,2)</f>
        <v>0</v>
      </c>
      <c r="K359" s="270" t="s">
        <v>19</v>
      </c>
      <c r="L359" s="275"/>
      <c r="M359" s="276" t="s">
        <v>19</v>
      </c>
      <c r="N359" s="277" t="s">
        <v>45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336</v>
      </c>
      <c r="AT359" s="230" t="s">
        <v>217</v>
      </c>
      <c r="AU359" s="230" t="s">
        <v>142</v>
      </c>
      <c r="AY359" s="18" t="s">
        <v>134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142</v>
      </c>
      <c r="BK359" s="231">
        <f>ROUND(I359*H359,2)</f>
        <v>0</v>
      </c>
      <c r="BL359" s="18" t="s">
        <v>238</v>
      </c>
      <c r="BM359" s="230" t="s">
        <v>1715</v>
      </c>
    </row>
    <row r="360" spans="1:47" s="2" customFormat="1" ht="12">
      <c r="A360" s="39"/>
      <c r="B360" s="40"/>
      <c r="C360" s="41"/>
      <c r="D360" s="232" t="s">
        <v>144</v>
      </c>
      <c r="E360" s="41"/>
      <c r="F360" s="233" t="s">
        <v>1356</v>
      </c>
      <c r="G360" s="41"/>
      <c r="H360" s="41"/>
      <c r="I360" s="137"/>
      <c r="J360" s="41"/>
      <c r="K360" s="41"/>
      <c r="L360" s="45"/>
      <c r="M360" s="234"/>
      <c r="N360" s="235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144</v>
      </c>
      <c r="AU360" s="18" t="s">
        <v>142</v>
      </c>
    </row>
    <row r="361" spans="1:65" s="2" customFormat="1" ht="16.5" customHeight="1">
      <c r="A361" s="39"/>
      <c r="B361" s="40"/>
      <c r="C361" s="268" t="s">
        <v>1716</v>
      </c>
      <c r="D361" s="268" t="s">
        <v>217</v>
      </c>
      <c r="E361" s="269" t="s">
        <v>1717</v>
      </c>
      <c r="F361" s="270" t="s">
        <v>1359</v>
      </c>
      <c r="G361" s="271" t="s">
        <v>1286</v>
      </c>
      <c r="H361" s="272">
        <v>13</v>
      </c>
      <c r="I361" s="273"/>
      <c r="J361" s="274">
        <f>ROUND(I361*H361,2)</f>
        <v>0</v>
      </c>
      <c r="K361" s="270" t="s">
        <v>19</v>
      </c>
      <c r="L361" s="275"/>
      <c r="M361" s="276" t="s">
        <v>19</v>
      </c>
      <c r="N361" s="277" t="s">
        <v>45</v>
      </c>
      <c r="O361" s="85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336</v>
      </c>
      <c r="AT361" s="230" t="s">
        <v>217</v>
      </c>
      <c r="AU361" s="230" t="s">
        <v>142</v>
      </c>
      <c r="AY361" s="18" t="s">
        <v>134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142</v>
      </c>
      <c r="BK361" s="231">
        <f>ROUND(I361*H361,2)</f>
        <v>0</v>
      </c>
      <c r="BL361" s="18" t="s">
        <v>238</v>
      </c>
      <c r="BM361" s="230" t="s">
        <v>1718</v>
      </c>
    </row>
    <row r="362" spans="1:47" s="2" customFormat="1" ht="12">
      <c r="A362" s="39"/>
      <c r="B362" s="40"/>
      <c r="C362" s="41"/>
      <c r="D362" s="232" t="s">
        <v>144</v>
      </c>
      <c r="E362" s="41"/>
      <c r="F362" s="233" t="s">
        <v>1359</v>
      </c>
      <c r="G362" s="41"/>
      <c r="H362" s="41"/>
      <c r="I362" s="137"/>
      <c r="J362" s="41"/>
      <c r="K362" s="41"/>
      <c r="L362" s="45"/>
      <c r="M362" s="234"/>
      <c r="N362" s="235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144</v>
      </c>
      <c r="AU362" s="18" t="s">
        <v>142</v>
      </c>
    </row>
    <row r="363" spans="1:65" s="2" customFormat="1" ht="16.5" customHeight="1">
      <c r="A363" s="39"/>
      <c r="B363" s="40"/>
      <c r="C363" s="268" t="s">
        <v>1719</v>
      </c>
      <c r="D363" s="268" t="s">
        <v>217</v>
      </c>
      <c r="E363" s="269" t="s">
        <v>1720</v>
      </c>
      <c r="F363" s="270" t="s">
        <v>1362</v>
      </c>
      <c r="G363" s="271" t="s">
        <v>1286</v>
      </c>
      <c r="H363" s="272">
        <v>4</v>
      </c>
      <c r="I363" s="273"/>
      <c r="J363" s="274">
        <f>ROUND(I363*H363,2)</f>
        <v>0</v>
      </c>
      <c r="K363" s="270" t="s">
        <v>19</v>
      </c>
      <c r="L363" s="275"/>
      <c r="M363" s="276" t="s">
        <v>19</v>
      </c>
      <c r="N363" s="277" t="s">
        <v>45</v>
      </c>
      <c r="O363" s="85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336</v>
      </c>
      <c r="AT363" s="230" t="s">
        <v>217</v>
      </c>
      <c r="AU363" s="230" t="s">
        <v>142</v>
      </c>
      <c r="AY363" s="18" t="s">
        <v>134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142</v>
      </c>
      <c r="BK363" s="231">
        <f>ROUND(I363*H363,2)</f>
        <v>0</v>
      </c>
      <c r="BL363" s="18" t="s">
        <v>238</v>
      </c>
      <c r="BM363" s="230" t="s">
        <v>1721</v>
      </c>
    </row>
    <row r="364" spans="1:47" s="2" customFormat="1" ht="12">
      <c r="A364" s="39"/>
      <c r="B364" s="40"/>
      <c r="C364" s="41"/>
      <c r="D364" s="232" t="s">
        <v>144</v>
      </c>
      <c r="E364" s="41"/>
      <c r="F364" s="233" t="s">
        <v>1362</v>
      </c>
      <c r="G364" s="41"/>
      <c r="H364" s="41"/>
      <c r="I364" s="137"/>
      <c r="J364" s="41"/>
      <c r="K364" s="41"/>
      <c r="L364" s="45"/>
      <c r="M364" s="234"/>
      <c r="N364" s="23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144</v>
      </c>
      <c r="AU364" s="18" t="s">
        <v>142</v>
      </c>
    </row>
    <row r="365" spans="1:65" s="2" customFormat="1" ht="16.5" customHeight="1">
      <c r="A365" s="39"/>
      <c r="B365" s="40"/>
      <c r="C365" s="268" t="s">
        <v>1722</v>
      </c>
      <c r="D365" s="268" t="s">
        <v>217</v>
      </c>
      <c r="E365" s="269" t="s">
        <v>1723</v>
      </c>
      <c r="F365" s="270" t="s">
        <v>1365</v>
      </c>
      <c r="G365" s="271" t="s">
        <v>1286</v>
      </c>
      <c r="H365" s="272">
        <v>1</v>
      </c>
      <c r="I365" s="273"/>
      <c r="J365" s="274">
        <f>ROUND(I365*H365,2)</f>
        <v>0</v>
      </c>
      <c r="K365" s="270" t="s">
        <v>19</v>
      </c>
      <c r="L365" s="275"/>
      <c r="M365" s="276" t="s">
        <v>19</v>
      </c>
      <c r="N365" s="277" t="s">
        <v>45</v>
      </c>
      <c r="O365" s="85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336</v>
      </c>
      <c r="AT365" s="230" t="s">
        <v>217</v>
      </c>
      <c r="AU365" s="230" t="s">
        <v>142</v>
      </c>
      <c r="AY365" s="18" t="s">
        <v>134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142</v>
      </c>
      <c r="BK365" s="231">
        <f>ROUND(I365*H365,2)</f>
        <v>0</v>
      </c>
      <c r="BL365" s="18" t="s">
        <v>238</v>
      </c>
      <c r="BM365" s="230" t="s">
        <v>1724</v>
      </c>
    </row>
    <row r="366" spans="1:47" s="2" customFormat="1" ht="12">
      <c r="A366" s="39"/>
      <c r="B366" s="40"/>
      <c r="C366" s="41"/>
      <c r="D366" s="232" t="s">
        <v>144</v>
      </c>
      <c r="E366" s="41"/>
      <c r="F366" s="233" t="s">
        <v>1365</v>
      </c>
      <c r="G366" s="41"/>
      <c r="H366" s="41"/>
      <c r="I366" s="137"/>
      <c r="J366" s="41"/>
      <c r="K366" s="41"/>
      <c r="L366" s="45"/>
      <c r="M366" s="234"/>
      <c r="N366" s="235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144</v>
      </c>
      <c r="AU366" s="18" t="s">
        <v>142</v>
      </c>
    </row>
    <row r="367" spans="1:65" s="2" customFormat="1" ht="16.5" customHeight="1">
      <c r="A367" s="39"/>
      <c r="B367" s="40"/>
      <c r="C367" s="268" t="s">
        <v>1725</v>
      </c>
      <c r="D367" s="268" t="s">
        <v>217</v>
      </c>
      <c r="E367" s="269" t="s">
        <v>1726</v>
      </c>
      <c r="F367" s="270" t="s">
        <v>1368</v>
      </c>
      <c r="G367" s="271" t="s">
        <v>1286</v>
      </c>
      <c r="H367" s="272">
        <v>4</v>
      </c>
      <c r="I367" s="273"/>
      <c r="J367" s="274">
        <f>ROUND(I367*H367,2)</f>
        <v>0</v>
      </c>
      <c r="K367" s="270" t="s">
        <v>19</v>
      </c>
      <c r="L367" s="275"/>
      <c r="M367" s="276" t="s">
        <v>19</v>
      </c>
      <c r="N367" s="277" t="s">
        <v>45</v>
      </c>
      <c r="O367" s="85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336</v>
      </c>
      <c r="AT367" s="230" t="s">
        <v>217</v>
      </c>
      <c r="AU367" s="230" t="s">
        <v>142</v>
      </c>
      <c r="AY367" s="18" t="s">
        <v>134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142</v>
      </c>
      <c r="BK367" s="231">
        <f>ROUND(I367*H367,2)</f>
        <v>0</v>
      </c>
      <c r="BL367" s="18" t="s">
        <v>238</v>
      </c>
      <c r="BM367" s="230" t="s">
        <v>1727</v>
      </c>
    </row>
    <row r="368" spans="1:47" s="2" customFormat="1" ht="12">
      <c r="A368" s="39"/>
      <c r="B368" s="40"/>
      <c r="C368" s="41"/>
      <c r="D368" s="232" t="s">
        <v>144</v>
      </c>
      <c r="E368" s="41"/>
      <c r="F368" s="233" t="s">
        <v>1368</v>
      </c>
      <c r="G368" s="41"/>
      <c r="H368" s="41"/>
      <c r="I368" s="137"/>
      <c r="J368" s="41"/>
      <c r="K368" s="41"/>
      <c r="L368" s="45"/>
      <c r="M368" s="234"/>
      <c r="N368" s="235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144</v>
      </c>
      <c r="AU368" s="18" t="s">
        <v>142</v>
      </c>
    </row>
    <row r="369" spans="1:65" s="2" customFormat="1" ht="16.5" customHeight="1">
      <c r="A369" s="39"/>
      <c r="B369" s="40"/>
      <c r="C369" s="268" t="s">
        <v>1728</v>
      </c>
      <c r="D369" s="268" t="s">
        <v>217</v>
      </c>
      <c r="E369" s="269" t="s">
        <v>1729</v>
      </c>
      <c r="F369" s="270" t="s">
        <v>1371</v>
      </c>
      <c r="G369" s="271" t="s">
        <v>1286</v>
      </c>
      <c r="H369" s="272">
        <v>2</v>
      </c>
      <c r="I369" s="273"/>
      <c r="J369" s="274">
        <f>ROUND(I369*H369,2)</f>
        <v>0</v>
      </c>
      <c r="K369" s="270" t="s">
        <v>19</v>
      </c>
      <c r="L369" s="275"/>
      <c r="M369" s="276" t="s">
        <v>19</v>
      </c>
      <c r="N369" s="277" t="s">
        <v>45</v>
      </c>
      <c r="O369" s="85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336</v>
      </c>
      <c r="AT369" s="230" t="s">
        <v>217</v>
      </c>
      <c r="AU369" s="230" t="s">
        <v>142</v>
      </c>
      <c r="AY369" s="18" t="s">
        <v>134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142</v>
      </c>
      <c r="BK369" s="231">
        <f>ROUND(I369*H369,2)</f>
        <v>0</v>
      </c>
      <c r="BL369" s="18" t="s">
        <v>238</v>
      </c>
      <c r="BM369" s="230" t="s">
        <v>1730</v>
      </c>
    </row>
    <row r="370" spans="1:47" s="2" customFormat="1" ht="12">
      <c r="A370" s="39"/>
      <c r="B370" s="40"/>
      <c r="C370" s="41"/>
      <c r="D370" s="232" t="s">
        <v>144</v>
      </c>
      <c r="E370" s="41"/>
      <c r="F370" s="233" t="s">
        <v>1371</v>
      </c>
      <c r="G370" s="41"/>
      <c r="H370" s="41"/>
      <c r="I370" s="137"/>
      <c r="J370" s="41"/>
      <c r="K370" s="41"/>
      <c r="L370" s="45"/>
      <c r="M370" s="234"/>
      <c r="N370" s="235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144</v>
      </c>
      <c r="AU370" s="18" t="s">
        <v>142</v>
      </c>
    </row>
    <row r="371" spans="1:65" s="2" customFormat="1" ht="16.5" customHeight="1">
      <c r="A371" s="39"/>
      <c r="B371" s="40"/>
      <c r="C371" s="268" t="s">
        <v>1731</v>
      </c>
      <c r="D371" s="268" t="s">
        <v>217</v>
      </c>
      <c r="E371" s="269" t="s">
        <v>1732</v>
      </c>
      <c r="F371" s="270" t="s">
        <v>1374</v>
      </c>
      <c r="G371" s="271" t="s">
        <v>1286</v>
      </c>
      <c r="H371" s="272">
        <v>3</v>
      </c>
      <c r="I371" s="273"/>
      <c r="J371" s="274">
        <f>ROUND(I371*H371,2)</f>
        <v>0</v>
      </c>
      <c r="K371" s="270" t="s">
        <v>19</v>
      </c>
      <c r="L371" s="275"/>
      <c r="M371" s="276" t="s">
        <v>19</v>
      </c>
      <c r="N371" s="277" t="s">
        <v>45</v>
      </c>
      <c r="O371" s="85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336</v>
      </c>
      <c r="AT371" s="230" t="s">
        <v>217</v>
      </c>
      <c r="AU371" s="230" t="s">
        <v>142</v>
      </c>
      <c r="AY371" s="18" t="s">
        <v>134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142</v>
      </c>
      <c r="BK371" s="231">
        <f>ROUND(I371*H371,2)</f>
        <v>0</v>
      </c>
      <c r="BL371" s="18" t="s">
        <v>238</v>
      </c>
      <c r="BM371" s="230" t="s">
        <v>1733</v>
      </c>
    </row>
    <row r="372" spans="1:47" s="2" customFormat="1" ht="12">
      <c r="A372" s="39"/>
      <c r="B372" s="40"/>
      <c r="C372" s="41"/>
      <c r="D372" s="232" t="s">
        <v>144</v>
      </c>
      <c r="E372" s="41"/>
      <c r="F372" s="233" t="s">
        <v>1374</v>
      </c>
      <c r="G372" s="41"/>
      <c r="H372" s="41"/>
      <c r="I372" s="137"/>
      <c r="J372" s="41"/>
      <c r="K372" s="41"/>
      <c r="L372" s="45"/>
      <c r="M372" s="234"/>
      <c r="N372" s="235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144</v>
      </c>
      <c r="AU372" s="18" t="s">
        <v>142</v>
      </c>
    </row>
    <row r="373" spans="1:65" s="2" customFormat="1" ht="16.5" customHeight="1">
      <c r="A373" s="39"/>
      <c r="B373" s="40"/>
      <c r="C373" s="268" t="s">
        <v>1734</v>
      </c>
      <c r="D373" s="268" t="s">
        <v>217</v>
      </c>
      <c r="E373" s="269" t="s">
        <v>1735</v>
      </c>
      <c r="F373" s="270" t="s">
        <v>1377</v>
      </c>
      <c r="G373" s="271" t="s">
        <v>1286</v>
      </c>
      <c r="H373" s="272">
        <v>15</v>
      </c>
      <c r="I373" s="273"/>
      <c r="J373" s="274">
        <f>ROUND(I373*H373,2)</f>
        <v>0</v>
      </c>
      <c r="K373" s="270" t="s">
        <v>19</v>
      </c>
      <c r="L373" s="275"/>
      <c r="M373" s="276" t="s">
        <v>19</v>
      </c>
      <c r="N373" s="277" t="s">
        <v>45</v>
      </c>
      <c r="O373" s="85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336</v>
      </c>
      <c r="AT373" s="230" t="s">
        <v>217</v>
      </c>
      <c r="AU373" s="230" t="s">
        <v>142</v>
      </c>
      <c r="AY373" s="18" t="s">
        <v>134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142</v>
      </c>
      <c r="BK373" s="231">
        <f>ROUND(I373*H373,2)</f>
        <v>0</v>
      </c>
      <c r="BL373" s="18" t="s">
        <v>238</v>
      </c>
      <c r="BM373" s="230" t="s">
        <v>1736</v>
      </c>
    </row>
    <row r="374" spans="1:47" s="2" customFormat="1" ht="12">
      <c r="A374" s="39"/>
      <c r="B374" s="40"/>
      <c r="C374" s="41"/>
      <c r="D374" s="232" t="s">
        <v>144</v>
      </c>
      <c r="E374" s="41"/>
      <c r="F374" s="233" t="s">
        <v>1377</v>
      </c>
      <c r="G374" s="41"/>
      <c r="H374" s="41"/>
      <c r="I374" s="137"/>
      <c r="J374" s="41"/>
      <c r="K374" s="41"/>
      <c r="L374" s="45"/>
      <c r="M374" s="234"/>
      <c r="N374" s="235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144</v>
      </c>
      <c r="AU374" s="18" t="s">
        <v>142</v>
      </c>
    </row>
    <row r="375" spans="1:65" s="2" customFormat="1" ht="16.5" customHeight="1">
      <c r="A375" s="39"/>
      <c r="B375" s="40"/>
      <c r="C375" s="268" t="s">
        <v>1737</v>
      </c>
      <c r="D375" s="268" t="s">
        <v>217</v>
      </c>
      <c r="E375" s="269" t="s">
        <v>1738</v>
      </c>
      <c r="F375" s="270" t="s">
        <v>1380</v>
      </c>
      <c r="G375" s="271" t="s">
        <v>1286</v>
      </c>
      <c r="H375" s="272">
        <v>1</v>
      </c>
      <c r="I375" s="273"/>
      <c r="J375" s="274">
        <f>ROUND(I375*H375,2)</f>
        <v>0</v>
      </c>
      <c r="K375" s="270" t="s">
        <v>19</v>
      </c>
      <c r="L375" s="275"/>
      <c r="M375" s="276" t="s">
        <v>19</v>
      </c>
      <c r="N375" s="277" t="s">
        <v>45</v>
      </c>
      <c r="O375" s="85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336</v>
      </c>
      <c r="AT375" s="230" t="s">
        <v>217</v>
      </c>
      <c r="AU375" s="230" t="s">
        <v>142</v>
      </c>
      <c r="AY375" s="18" t="s">
        <v>134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142</v>
      </c>
      <c r="BK375" s="231">
        <f>ROUND(I375*H375,2)</f>
        <v>0</v>
      </c>
      <c r="BL375" s="18" t="s">
        <v>238</v>
      </c>
      <c r="BM375" s="230" t="s">
        <v>1739</v>
      </c>
    </row>
    <row r="376" spans="1:47" s="2" customFormat="1" ht="12">
      <c r="A376" s="39"/>
      <c r="B376" s="40"/>
      <c r="C376" s="41"/>
      <c r="D376" s="232" t="s">
        <v>144</v>
      </c>
      <c r="E376" s="41"/>
      <c r="F376" s="233" t="s">
        <v>1380</v>
      </c>
      <c r="G376" s="41"/>
      <c r="H376" s="41"/>
      <c r="I376" s="137"/>
      <c r="J376" s="41"/>
      <c r="K376" s="41"/>
      <c r="L376" s="45"/>
      <c r="M376" s="234"/>
      <c r="N376" s="235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144</v>
      </c>
      <c r="AU376" s="18" t="s">
        <v>142</v>
      </c>
    </row>
    <row r="377" spans="1:65" s="2" customFormat="1" ht="16.5" customHeight="1">
      <c r="A377" s="39"/>
      <c r="B377" s="40"/>
      <c r="C377" s="268" t="s">
        <v>1740</v>
      </c>
      <c r="D377" s="268" t="s">
        <v>217</v>
      </c>
      <c r="E377" s="269" t="s">
        <v>1741</v>
      </c>
      <c r="F377" s="270" t="s">
        <v>1383</v>
      </c>
      <c r="G377" s="271" t="s">
        <v>1286</v>
      </c>
      <c r="H377" s="272">
        <v>1</v>
      </c>
      <c r="I377" s="273"/>
      <c r="J377" s="274">
        <f>ROUND(I377*H377,2)</f>
        <v>0</v>
      </c>
      <c r="K377" s="270" t="s">
        <v>19</v>
      </c>
      <c r="L377" s="275"/>
      <c r="M377" s="276" t="s">
        <v>19</v>
      </c>
      <c r="N377" s="277" t="s">
        <v>45</v>
      </c>
      <c r="O377" s="85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336</v>
      </c>
      <c r="AT377" s="230" t="s">
        <v>217</v>
      </c>
      <c r="AU377" s="230" t="s">
        <v>142</v>
      </c>
      <c r="AY377" s="18" t="s">
        <v>134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142</v>
      </c>
      <c r="BK377" s="231">
        <f>ROUND(I377*H377,2)</f>
        <v>0</v>
      </c>
      <c r="BL377" s="18" t="s">
        <v>238</v>
      </c>
      <c r="BM377" s="230" t="s">
        <v>1742</v>
      </c>
    </row>
    <row r="378" spans="1:47" s="2" customFormat="1" ht="12">
      <c r="A378" s="39"/>
      <c r="B378" s="40"/>
      <c r="C378" s="41"/>
      <c r="D378" s="232" t="s">
        <v>144</v>
      </c>
      <c r="E378" s="41"/>
      <c r="F378" s="233" t="s">
        <v>1383</v>
      </c>
      <c r="G378" s="41"/>
      <c r="H378" s="41"/>
      <c r="I378" s="137"/>
      <c r="J378" s="41"/>
      <c r="K378" s="41"/>
      <c r="L378" s="45"/>
      <c r="M378" s="234"/>
      <c r="N378" s="235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144</v>
      </c>
      <c r="AU378" s="18" t="s">
        <v>142</v>
      </c>
    </row>
    <row r="379" spans="1:65" s="2" customFormat="1" ht="16.5" customHeight="1">
      <c r="A379" s="39"/>
      <c r="B379" s="40"/>
      <c r="C379" s="268" t="s">
        <v>1743</v>
      </c>
      <c r="D379" s="268" t="s">
        <v>217</v>
      </c>
      <c r="E379" s="269" t="s">
        <v>1744</v>
      </c>
      <c r="F379" s="270" t="s">
        <v>1350</v>
      </c>
      <c r="G379" s="271" t="s">
        <v>1286</v>
      </c>
      <c r="H379" s="272">
        <v>1</v>
      </c>
      <c r="I379" s="273"/>
      <c r="J379" s="274">
        <f>ROUND(I379*H379,2)</f>
        <v>0</v>
      </c>
      <c r="K379" s="270" t="s">
        <v>19</v>
      </c>
      <c r="L379" s="275"/>
      <c r="M379" s="276" t="s">
        <v>19</v>
      </c>
      <c r="N379" s="277" t="s">
        <v>45</v>
      </c>
      <c r="O379" s="8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336</v>
      </c>
      <c r="AT379" s="230" t="s">
        <v>217</v>
      </c>
      <c r="AU379" s="230" t="s">
        <v>142</v>
      </c>
      <c r="AY379" s="18" t="s">
        <v>134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142</v>
      </c>
      <c r="BK379" s="231">
        <f>ROUND(I379*H379,2)</f>
        <v>0</v>
      </c>
      <c r="BL379" s="18" t="s">
        <v>238</v>
      </c>
      <c r="BM379" s="230" t="s">
        <v>1745</v>
      </c>
    </row>
    <row r="380" spans="1:47" s="2" customFormat="1" ht="12">
      <c r="A380" s="39"/>
      <c r="B380" s="40"/>
      <c r="C380" s="41"/>
      <c r="D380" s="232" t="s">
        <v>144</v>
      </c>
      <c r="E380" s="41"/>
      <c r="F380" s="233" t="s">
        <v>1350</v>
      </c>
      <c r="G380" s="41"/>
      <c r="H380" s="41"/>
      <c r="I380" s="137"/>
      <c r="J380" s="41"/>
      <c r="K380" s="41"/>
      <c r="L380" s="45"/>
      <c r="M380" s="234"/>
      <c r="N380" s="235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144</v>
      </c>
      <c r="AU380" s="18" t="s">
        <v>142</v>
      </c>
    </row>
    <row r="381" spans="1:65" s="2" customFormat="1" ht="16.5" customHeight="1">
      <c r="A381" s="39"/>
      <c r="B381" s="40"/>
      <c r="C381" s="268" t="s">
        <v>1746</v>
      </c>
      <c r="D381" s="268" t="s">
        <v>217</v>
      </c>
      <c r="E381" s="269" t="s">
        <v>1747</v>
      </c>
      <c r="F381" s="270" t="s">
        <v>1359</v>
      </c>
      <c r="G381" s="271" t="s">
        <v>1286</v>
      </c>
      <c r="H381" s="272">
        <v>1</v>
      </c>
      <c r="I381" s="273"/>
      <c r="J381" s="274">
        <f>ROUND(I381*H381,2)</f>
        <v>0</v>
      </c>
      <c r="K381" s="270" t="s">
        <v>19</v>
      </c>
      <c r="L381" s="275"/>
      <c r="M381" s="276" t="s">
        <v>19</v>
      </c>
      <c r="N381" s="277" t="s">
        <v>45</v>
      </c>
      <c r="O381" s="85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336</v>
      </c>
      <c r="AT381" s="230" t="s">
        <v>217</v>
      </c>
      <c r="AU381" s="230" t="s">
        <v>142</v>
      </c>
      <c r="AY381" s="18" t="s">
        <v>134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142</v>
      </c>
      <c r="BK381" s="231">
        <f>ROUND(I381*H381,2)</f>
        <v>0</v>
      </c>
      <c r="BL381" s="18" t="s">
        <v>238</v>
      </c>
      <c r="BM381" s="230" t="s">
        <v>1748</v>
      </c>
    </row>
    <row r="382" spans="1:47" s="2" customFormat="1" ht="12">
      <c r="A382" s="39"/>
      <c r="B382" s="40"/>
      <c r="C382" s="41"/>
      <c r="D382" s="232" t="s">
        <v>144</v>
      </c>
      <c r="E382" s="41"/>
      <c r="F382" s="233" t="s">
        <v>1359</v>
      </c>
      <c r="G382" s="41"/>
      <c r="H382" s="41"/>
      <c r="I382" s="137"/>
      <c r="J382" s="41"/>
      <c r="K382" s="41"/>
      <c r="L382" s="45"/>
      <c r="M382" s="234"/>
      <c r="N382" s="235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144</v>
      </c>
      <c r="AU382" s="18" t="s">
        <v>142</v>
      </c>
    </row>
    <row r="383" spans="1:65" s="2" customFormat="1" ht="16.5" customHeight="1">
      <c r="A383" s="39"/>
      <c r="B383" s="40"/>
      <c r="C383" s="268" t="s">
        <v>1749</v>
      </c>
      <c r="D383" s="268" t="s">
        <v>217</v>
      </c>
      <c r="E383" s="269" t="s">
        <v>1750</v>
      </c>
      <c r="F383" s="270" t="s">
        <v>1362</v>
      </c>
      <c r="G383" s="271" t="s">
        <v>1286</v>
      </c>
      <c r="H383" s="272">
        <v>1</v>
      </c>
      <c r="I383" s="273"/>
      <c r="J383" s="274">
        <f>ROUND(I383*H383,2)</f>
        <v>0</v>
      </c>
      <c r="K383" s="270" t="s">
        <v>19</v>
      </c>
      <c r="L383" s="275"/>
      <c r="M383" s="276" t="s">
        <v>19</v>
      </c>
      <c r="N383" s="277" t="s">
        <v>45</v>
      </c>
      <c r="O383" s="85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336</v>
      </c>
      <c r="AT383" s="230" t="s">
        <v>217</v>
      </c>
      <c r="AU383" s="230" t="s">
        <v>142</v>
      </c>
      <c r="AY383" s="18" t="s">
        <v>134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142</v>
      </c>
      <c r="BK383" s="231">
        <f>ROUND(I383*H383,2)</f>
        <v>0</v>
      </c>
      <c r="BL383" s="18" t="s">
        <v>238</v>
      </c>
      <c r="BM383" s="230" t="s">
        <v>1751</v>
      </c>
    </row>
    <row r="384" spans="1:47" s="2" customFormat="1" ht="12">
      <c r="A384" s="39"/>
      <c r="B384" s="40"/>
      <c r="C384" s="41"/>
      <c r="D384" s="232" t="s">
        <v>144</v>
      </c>
      <c r="E384" s="41"/>
      <c r="F384" s="233" t="s">
        <v>1362</v>
      </c>
      <c r="G384" s="41"/>
      <c r="H384" s="41"/>
      <c r="I384" s="137"/>
      <c r="J384" s="41"/>
      <c r="K384" s="41"/>
      <c r="L384" s="45"/>
      <c r="M384" s="234"/>
      <c r="N384" s="235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144</v>
      </c>
      <c r="AU384" s="18" t="s">
        <v>142</v>
      </c>
    </row>
    <row r="385" spans="1:65" s="2" customFormat="1" ht="16.5" customHeight="1">
      <c r="A385" s="39"/>
      <c r="B385" s="40"/>
      <c r="C385" s="268" t="s">
        <v>1752</v>
      </c>
      <c r="D385" s="268" t="s">
        <v>217</v>
      </c>
      <c r="E385" s="269" t="s">
        <v>1753</v>
      </c>
      <c r="F385" s="270" t="s">
        <v>1374</v>
      </c>
      <c r="G385" s="271" t="s">
        <v>1286</v>
      </c>
      <c r="H385" s="272">
        <v>1</v>
      </c>
      <c r="I385" s="273"/>
      <c r="J385" s="274">
        <f>ROUND(I385*H385,2)</f>
        <v>0</v>
      </c>
      <c r="K385" s="270" t="s">
        <v>19</v>
      </c>
      <c r="L385" s="275"/>
      <c r="M385" s="276" t="s">
        <v>19</v>
      </c>
      <c r="N385" s="277" t="s">
        <v>45</v>
      </c>
      <c r="O385" s="85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336</v>
      </c>
      <c r="AT385" s="230" t="s">
        <v>217</v>
      </c>
      <c r="AU385" s="230" t="s">
        <v>142</v>
      </c>
      <c r="AY385" s="18" t="s">
        <v>134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142</v>
      </c>
      <c r="BK385" s="231">
        <f>ROUND(I385*H385,2)</f>
        <v>0</v>
      </c>
      <c r="BL385" s="18" t="s">
        <v>238</v>
      </c>
      <c r="BM385" s="230" t="s">
        <v>1754</v>
      </c>
    </row>
    <row r="386" spans="1:47" s="2" customFormat="1" ht="12">
      <c r="A386" s="39"/>
      <c r="B386" s="40"/>
      <c r="C386" s="41"/>
      <c r="D386" s="232" t="s">
        <v>144</v>
      </c>
      <c r="E386" s="41"/>
      <c r="F386" s="233" t="s">
        <v>1374</v>
      </c>
      <c r="G386" s="41"/>
      <c r="H386" s="41"/>
      <c r="I386" s="137"/>
      <c r="J386" s="41"/>
      <c r="K386" s="41"/>
      <c r="L386" s="45"/>
      <c r="M386" s="234"/>
      <c r="N386" s="235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144</v>
      </c>
      <c r="AU386" s="18" t="s">
        <v>142</v>
      </c>
    </row>
    <row r="387" spans="1:65" s="2" customFormat="1" ht="16.5" customHeight="1">
      <c r="A387" s="39"/>
      <c r="B387" s="40"/>
      <c r="C387" s="268" t="s">
        <v>1755</v>
      </c>
      <c r="D387" s="268" t="s">
        <v>217</v>
      </c>
      <c r="E387" s="269" t="s">
        <v>1756</v>
      </c>
      <c r="F387" s="270" t="s">
        <v>1394</v>
      </c>
      <c r="G387" s="271" t="s">
        <v>1286</v>
      </c>
      <c r="H387" s="272">
        <v>1</v>
      </c>
      <c r="I387" s="273"/>
      <c r="J387" s="274">
        <f>ROUND(I387*H387,2)</f>
        <v>0</v>
      </c>
      <c r="K387" s="270" t="s">
        <v>19</v>
      </c>
      <c r="L387" s="275"/>
      <c r="M387" s="276" t="s">
        <v>19</v>
      </c>
      <c r="N387" s="277" t="s">
        <v>45</v>
      </c>
      <c r="O387" s="8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336</v>
      </c>
      <c r="AT387" s="230" t="s">
        <v>217</v>
      </c>
      <c r="AU387" s="230" t="s">
        <v>142</v>
      </c>
      <c r="AY387" s="18" t="s">
        <v>134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142</v>
      </c>
      <c r="BK387" s="231">
        <f>ROUND(I387*H387,2)</f>
        <v>0</v>
      </c>
      <c r="BL387" s="18" t="s">
        <v>238</v>
      </c>
      <c r="BM387" s="230" t="s">
        <v>1757</v>
      </c>
    </row>
    <row r="388" spans="1:47" s="2" customFormat="1" ht="12">
      <c r="A388" s="39"/>
      <c r="B388" s="40"/>
      <c r="C388" s="41"/>
      <c r="D388" s="232" t="s">
        <v>144</v>
      </c>
      <c r="E388" s="41"/>
      <c r="F388" s="233" t="s">
        <v>1394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144</v>
      </c>
      <c r="AU388" s="18" t="s">
        <v>142</v>
      </c>
    </row>
    <row r="389" spans="1:65" s="2" customFormat="1" ht="16.5" customHeight="1">
      <c r="A389" s="39"/>
      <c r="B389" s="40"/>
      <c r="C389" s="268" t="s">
        <v>1758</v>
      </c>
      <c r="D389" s="268" t="s">
        <v>217</v>
      </c>
      <c r="E389" s="269" t="s">
        <v>1759</v>
      </c>
      <c r="F389" s="270" t="s">
        <v>1383</v>
      </c>
      <c r="G389" s="271" t="s">
        <v>1286</v>
      </c>
      <c r="H389" s="272">
        <v>1</v>
      </c>
      <c r="I389" s="273"/>
      <c r="J389" s="274">
        <f>ROUND(I389*H389,2)</f>
        <v>0</v>
      </c>
      <c r="K389" s="270" t="s">
        <v>19</v>
      </c>
      <c r="L389" s="275"/>
      <c r="M389" s="276" t="s">
        <v>19</v>
      </c>
      <c r="N389" s="277" t="s">
        <v>45</v>
      </c>
      <c r="O389" s="85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336</v>
      </c>
      <c r="AT389" s="230" t="s">
        <v>217</v>
      </c>
      <c r="AU389" s="230" t="s">
        <v>142</v>
      </c>
      <c r="AY389" s="18" t="s">
        <v>134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142</v>
      </c>
      <c r="BK389" s="231">
        <f>ROUND(I389*H389,2)</f>
        <v>0</v>
      </c>
      <c r="BL389" s="18" t="s">
        <v>238</v>
      </c>
      <c r="BM389" s="230" t="s">
        <v>1760</v>
      </c>
    </row>
    <row r="390" spans="1:47" s="2" customFormat="1" ht="12">
      <c r="A390" s="39"/>
      <c r="B390" s="40"/>
      <c r="C390" s="41"/>
      <c r="D390" s="232" t="s">
        <v>144</v>
      </c>
      <c r="E390" s="41"/>
      <c r="F390" s="233" t="s">
        <v>1383</v>
      </c>
      <c r="G390" s="41"/>
      <c r="H390" s="41"/>
      <c r="I390" s="137"/>
      <c r="J390" s="41"/>
      <c r="K390" s="41"/>
      <c r="L390" s="45"/>
      <c r="M390" s="234"/>
      <c r="N390" s="23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144</v>
      </c>
      <c r="AU390" s="18" t="s">
        <v>142</v>
      </c>
    </row>
    <row r="391" spans="1:65" s="2" customFormat="1" ht="16.5" customHeight="1">
      <c r="A391" s="39"/>
      <c r="B391" s="40"/>
      <c r="C391" s="268" t="s">
        <v>1761</v>
      </c>
      <c r="D391" s="268" t="s">
        <v>217</v>
      </c>
      <c r="E391" s="269" t="s">
        <v>1762</v>
      </c>
      <c r="F391" s="270" t="s">
        <v>1399</v>
      </c>
      <c r="G391" s="271" t="s">
        <v>1286</v>
      </c>
      <c r="H391" s="272">
        <v>1</v>
      </c>
      <c r="I391" s="273"/>
      <c r="J391" s="274">
        <f>ROUND(I391*H391,2)</f>
        <v>0</v>
      </c>
      <c r="K391" s="270" t="s">
        <v>19</v>
      </c>
      <c r="L391" s="275"/>
      <c r="M391" s="276" t="s">
        <v>19</v>
      </c>
      <c r="N391" s="277" t="s">
        <v>45</v>
      </c>
      <c r="O391" s="85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336</v>
      </c>
      <c r="AT391" s="230" t="s">
        <v>217</v>
      </c>
      <c r="AU391" s="230" t="s">
        <v>142</v>
      </c>
      <c r="AY391" s="18" t="s">
        <v>134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142</v>
      </c>
      <c r="BK391" s="231">
        <f>ROUND(I391*H391,2)</f>
        <v>0</v>
      </c>
      <c r="BL391" s="18" t="s">
        <v>238</v>
      </c>
      <c r="BM391" s="230" t="s">
        <v>1763</v>
      </c>
    </row>
    <row r="392" spans="1:47" s="2" customFormat="1" ht="12">
      <c r="A392" s="39"/>
      <c r="B392" s="40"/>
      <c r="C392" s="41"/>
      <c r="D392" s="232" t="s">
        <v>144</v>
      </c>
      <c r="E392" s="41"/>
      <c r="F392" s="233" t="s">
        <v>1399</v>
      </c>
      <c r="G392" s="41"/>
      <c r="H392" s="41"/>
      <c r="I392" s="137"/>
      <c r="J392" s="41"/>
      <c r="K392" s="41"/>
      <c r="L392" s="45"/>
      <c r="M392" s="234"/>
      <c r="N392" s="235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144</v>
      </c>
      <c r="AU392" s="18" t="s">
        <v>142</v>
      </c>
    </row>
    <row r="393" spans="1:65" s="2" customFormat="1" ht="16.5" customHeight="1">
      <c r="A393" s="39"/>
      <c r="B393" s="40"/>
      <c r="C393" s="268" t="s">
        <v>1764</v>
      </c>
      <c r="D393" s="268" t="s">
        <v>217</v>
      </c>
      <c r="E393" s="269" t="s">
        <v>1765</v>
      </c>
      <c r="F393" s="270" t="s">
        <v>1359</v>
      </c>
      <c r="G393" s="271" t="s">
        <v>1286</v>
      </c>
      <c r="H393" s="272">
        <v>15</v>
      </c>
      <c r="I393" s="273"/>
      <c r="J393" s="274">
        <f>ROUND(I393*H393,2)</f>
        <v>0</v>
      </c>
      <c r="K393" s="270" t="s">
        <v>19</v>
      </c>
      <c r="L393" s="275"/>
      <c r="M393" s="276" t="s">
        <v>19</v>
      </c>
      <c r="N393" s="277" t="s">
        <v>45</v>
      </c>
      <c r="O393" s="85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336</v>
      </c>
      <c r="AT393" s="230" t="s">
        <v>217</v>
      </c>
      <c r="AU393" s="230" t="s">
        <v>142</v>
      </c>
      <c r="AY393" s="18" t="s">
        <v>134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142</v>
      </c>
      <c r="BK393" s="231">
        <f>ROUND(I393*H393,2)</f>
        <v>0</v>
      </c>
      <c r="BL393" s="18" t="s">
        <v>238</v>
      </c>
      <c r="BM393" s="230" t="s">
        <v>1766</v>
      </c>
    </row>
    <row r="394" spans="1:47" s="2" customFormat="1" ht="12">
      <c r="A394" s="39"/>
      <c r="B394" s="40"/>
      <c r="C394" s="41"/>
      <c r="D394" s="232" t="s">
        <v>144</v>
      </c>
      <c r="E394" s="41"/>
      <c r="F394" s="233" t="s">
        <v>1359</v>
      </c>
      <c r="G394" s="41"/>
      <c r="H394" s="41"/>
      <c r="I394" s="137"/>
      <c r="J394" s="41"/>
      <c r="K394" s="41"/>
      <c r="L394" s="45"/>
      <c r="M394" s="234"/>
      <c r="N394" s="235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144</v>
      </c>
      <c r="AU394" s="18" t="s">
        <v>142</v>
      </c>
    </row>
    <row r="395" spans="1:65" s="2" customFormat="1" ht="16.5" customHeight="1">
      <c r="A395" s="39"/>
      <c r="B395" s="40"/>
      <c r="C395" s="268" t="s">
        <v>1767</v>
      </c>
      <c r="D395" s="268" t="s">
        <v>217</v>
      </c>
      <c r="E395" s="269" t="s">
        <v>1768</v>
      </c>
      <c r="F395" s="270" t="s">
        <v>1362</v>
      </c>
      <c r="G395" s="271" t="s">
        <v>1286</v>
      </c>
      <c r="H395" s="272">
        <v>5</v>
      </c>
      <c r="I395" s="273"/>
      <c r="J395" s="274">
        <f>ROUND(I395*H395,2)</f>
        <v>0</v>
      </c>
      <c r="K395" s="270" t="s">
        <v>19</v>
      </c>
      <c r="L395" s="275"/>
      <c r="M395" s="276" t="s">
        <v>19</v>
      </c>
      <c r="N395" s="277" t="s">
        <v>45</v>
      </c>
      <c r="O395" s="85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336</v>
      </c>
      <c r="AT395" s="230" t="s">
        <v>217</v>
      </c>
      <c r="AU395" s="230" t="s">
        <v>142</v>
      </c>
      <c r="AY395" s="18" t="s">
        <v>134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142</v>
      </c>
      <c r="BK395" s="231">
        <f>ROUND(I395*H395,2)</f>
        <v>0</v>
      </c>
      <c r="BL395" s="18" t="s">
        <v>238</v>
      </c>
      <c r="BM395" s="230" t="s">
        <v>1769</v>
      </c>
    </row>
    <row r="396" spans="1:47" s="2" customFormat="1" ht="12">
      <c r="A396" s="39"/>
      <c r="B396" s="40"/>
      <c r="C396" s="41"/>
      <c r="D396" s="232" t="s">
        <v>144</v>
      </c>
      <c r="E396" s="41"/>
      <c r="F396" s="233" t="s">
        <v>1362</v>
      </c>
      <c r="G396" s="41"/>
      <c r="H396" s="41"/>
      <c r="I396" s="137"/>
      <c r="J396" s="41"/>
      <c r="K396" s="41"/>
      <c r="L396" s="45"/>
      <c r="M396" s="234"/>
      <c r="N396" s="235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144</v>
      </c>
      <c r="AU396" s="18" t="s">
        <v>142</v>
      </c>
    </row>
    <row r="397" spans="1:65" s="2" customFormat="1" ht="16.5" customHeight="1">
      <c r="A397" s="39"/>
      <c r="B397" s="40"/>
      <c r="C397" s="268" t="s">
        <v>1770</v>
      </c>
      <c r="D397" s="268" t="s">
        <v>217</v>
      </c>
      <c r="E397" s="269" t="s">
        <v>1771</v>
      </c>
      <c r="F397" s="270" t="s">
        <v>1371</v>
      </c>
      <c r="G397" s="271" t="s">
        <v>1286</v>
      </c>
      <c r="H397" s="272">
        <v>2</v>
      </c>
      <c r="I397" s="273"/>
      <c r="J397" s="274">
        <f>ROUND(I397*H397,2)</f>
        <v>0</v>
      </c>
      <c r="K397" s="270" t="s">
        <v>19</v>
      </c>
      <c r="L397" s="275"/>
      <c r="M397" s="276" t="s">
        <v>19</v>
      </c>
      <c r="N397" s="277" t="s">
        <v>45</v>
      </c>
      <c r="O397" s="85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336</v>
      </c>
      <c r="AT397" s="230" t="s">
        <v>217</v>
      </c>
      <c r="AU397" s="230" t="s">
        <v>142</v>
      </c>
      <c r="AY397" s="18" t="s">
        <v>134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142</v>
      </c>
      <c r="BK397" s="231">
        <f>ROUND(I397*H397,2)</f>
        <v>0</v>
      </c>
      <c r="BL397" s="18" t="s">
        <v>238</v>
      </c>
      <c r="BM397" s="230" t="s">
        <v>1772</v>
      </c>
    </row>
    <row r="398" spans="1:47" s="2" customFormat="1" ht="12">
      <c r="A398" s="39"/>
      <c r="B398" s="40"/>
      <c r="C398" s="41"/>
      <c r="D398" s="232" t="s">
        <v>144</v>
      </c>
      <c r="E398" s="41"/>
      <c r="F398" s="233" t="s">
        <v>1371</v>
      </c>
      <c r="G398" s="41"/>
      <c r="H398" s="41"/>
      <c r="I398" s="137"/>
      <c r="J398" s="41"/>
      <c r="K398" s="41"/>
      <c r="L398" s="45"/>
      <c r="M398" s="234"/>
      <c r="N398" s="23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144</v>
      </c>
      <c r="AU398" s="18" t="s">
        <v>142</v>
      </c>
    </row>
    <row r="399" spans="1:65" s="2" customFormat="1" ht="16.5" customHeight="1">
      <c r="A399" s="39"/>
      <c r="B399" s="40"/>
      <c r="C399" s="268" t="s">
        <v>1773</v>
      </c>
      <c r="D399" s="268" t="s">
        <v>217</v>
      </c>
      <c r="E399" s="269" t="s">
        <v>1774</v>
      </c>
      <c r="F399" s="270" t="s">
        <v>1374</v>
      </c>
      <c r="G399" s="271" t="s">
        <v>1286</v>
      </c>
      <c r="H399" s="272">
        <v>2</v>
      </c>
      <c r="I399" s="273"/>
      <c r="J399" s="274">
        <f>ROUND(I399*H399,2)</f>
        <v>0</v>
      </c>
      <c r="K399" s="270" t="s">
        <v>19</v>
      </c>
      <c r="L399" s="275"/>
      <c r="M399" s="276" t="s">
        <v>19</v>
      </c>
      <c r="N399" s="277" t="s">
        <v>45</v>
      </c>
      <c r="O399" s="8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336</v>
      </c>
      <c r="AT399" s="230" t="s">
        <v>217</v>
      </c>
      <c r="AU399" s="230" t="s">
        <v>142</v>
      </c>
      <c r="AY399" s="18" t="s">
        <v>134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142</v>
      </c>
      <c r="BK399" s="231">
        <f>ROUND(I399*H399,2)</f>
        <v>0</v>
      </c>
      <c r="BL399" s="18" t="s">
        <v>238</v>
      </c>
      <c r="BM399" s="230" t="s">
        <v>1775</v>
      </c>
    </row>
    <row r="400" spans="1:47" s="2" customFormat="1" ht="12">
      <c r="A400" s="39"/>
      <c r="B400" s="40"/>
      <c r="C400" s="41"/>
      <c r="D400" s="232" t="s">
        <v>144</v>
      </c>
      <c r="E400" s="41"/>
      <c r="F400" s="233" t="s">
        <v>1374</v>
      </c>
      <c r="G400" s="41"/>
      <c r="H400" s="41"/>
      <c r="I400" s="137"/>
      <c r="J400" s="41"/>
      <c r="K400" s="41"/>
      <c r="L400" s="45"/>
      <c r="M400" s="234"/>
      <c r="N400" s="235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144</v>
      </c>
      <c r="AU400" s="18" t="s">
        <v>142</v>
      </c>
    </row>
    <row r="401" spans="1:65" s="2" customFormat="1" ht="16.5" customHeight="1">
      <c r="A401" s="39"/>
      <c r="B401" s="40"/>
      <c r="C401" s="268" t="s">
        <v>1776</v>
      </c>
      <c r="D401" s="268" t="s">
        <v>217</v>
      </c>
      <c r="E401" s="269" t="s">
        <v>1777</v>
      </c>
      <c r="F401" s="270" t="s">
        <v>1410</v>
      </c>
      <c r="G401" s="271" t="s">
        <v>1286</v>
      </c>
      <c r="H401" s="272">
        <v>1</v>
      </c>
      <c r="I401" s="273"/>
      <c r="J401" s="274">
        <f>ROUND(I401*H401,2)</f>
        <v>0</v>
      </c>
      <c r="K401" s="270" t="s">
        <v>19</v>
      </c>
      <c r="L401" s="275"/>
      <c r="M401" s="276" t="s">
        <v>19</v>
      </c>
      <c r="N401" s="277" t="s">
        <v>45</v>
      </c>
      <c r="O401" s="85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336</v>
      </c>
      <c r="AT401" s="230" t="s">
        <v>217</v>
      </c>
      <c r="AU401" s="230" t="s">
        <v>142</v>
      </c>
      <c r="AY401" s="18" t="s">
        <v>134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142</v>
      </c>
      <c r="BK401" s="231">
        <f>ROUND(I401*H401,2)</f>
        <v>0</v>
      </c>
      <c r="BL401" s="18" t="s">
        <v>238</v>
      </c>
      <c r="BM401" s="230" t="s">
        <v>1778</v>
      </c>
    </row>
    <row r="402" spans="1:47" s="2" customFormat="1" ht="12">
      <c r="A402" s="39"/>
      <c r="B402" s="40"/>
      <c r="C402" s="41"/>
      <c r="D402" s="232" t="s">
        <v>144</v>
      </c>
      <c r="E402" s="41"/>
      <c r="F402" s="233" t="s">
        <v>1410</v>
      </c>
      <c r="G402" s="41"/>
      <c r="H402" s="41"/>
      <c r="I402" s="137"/>
      <c r="J402" s="41"/>
      <c r="K402" s="41"/>
      <c r="L402" s="45"/>
      <c r="M402" s="234"/>
      <c r="N402" s="235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144</v>
      </c>
      <c r="AU402" s="18" t="s">
        <v>142</v>
      </c>
    </row>
    <row r="403" spans="1:65" s="2" customFormat="1" ht="16.5" customHeight="1">
      <c r="A403" s="39"/>
      <c r="B403" s="40"/>
      <c r="C403" s="268" t="s">
        <v>1779</v>
      </c>
      <c r="D403" s="268" t="s">
        <v>217</v>
      </c>
      <c r="E403" s="269" t="s">
        <v>1780</v>
      </c>
      <c r="F403" s="270" t="s">
        <v>1394</v>
      </c>
      <c r="G403" s="271" t="s">
        <v>1286</v>
      </c>
      <c r="H403" s="272">
        <v>1</v>
      </c>
      <c r="I403" s="273"/>
      <c r="J403" s="274">
        <f>ROUND(I403*H403,2)</f>
        <v>0</v>
      </c>
      <c r="K403" s="270" t="s">
        <v>19</v>
      </c>
      <c r="L403" s="275"/>
      <c r="M403" s="276" t="s">
        <v>19</v>
      </c>
      <c r="N403" s="277" t="s">
        <v>45</v>
      </c>
      <c r="O403" s="85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336</v>
      </c>
      <c r="AT403" s="230" t="s">
        <v>217</v>
      </c>
      <c r="AU403" s="230" t="s">
        <v>142</v>
      </c>
      <c r="AY403" s="18" t="s">
        <v>134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142</v>
      </c>
      <c r="BK403" s="231">
        <f>ROUND(I403*H403,2)</f>
        <v>0</v>
      </c>
      <c r="BL403" s="18" t="s">
        <v>238</v>
      </c>
      <c r="BM403" s="230" t="s">
        <v>1781</v>
      </c>
    </row>
    <row r="404" spans="1:47" s="2" customFormat="1" ht="12">
      <c r="A404" s="39"/>
      <c r="B404" s="40"/>
      <c r="C404" s="41"/>
      <c r="D404" s="232" t="s">
        <v>144</v>
      </c>
      <c r="E404" s="41"/>
      <c r="F404" s="233" t="s">
        <v>1394</v>
      </c>
      <c r="G404" s="41"/>
      <c r="H404" s="41"/>
      <c r="I404" s="137"/>
      <c r="J404" s="41"/>
      <c r="K404" s="41"/>
      <c r="L404" s="45"/>
      <c r="M404" s="234"/>
      <c r="N404" s="23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144</v>
      </c>
      <c r="AU404" s="18" t="s">
        <v>142</v>
      </c>
    </row>
    <row r="405" spans="1:65" s="2" customFormat="1" ht="16.5" customHeight="1">
      <c r="A405" s="39"/>
      <c r="B405" s="40"/>
      <c r="C405" s="268" t="s">
        <v>1782</v>
      </c>
      <c r="D405" s="268" t="s">
        <v>217</v>
      </c>
      <c r="E405" s="269" t="s">
        <v>1783</v>
      </c>
      <c r="F405" s="270" t="s">
        <v>1383</v>
      </c>
      <c r="G405" s="271" t="s">
        <v>1286</v>
      </c>
      <c r="H405" s="272">
        <v>1</v>
      </c>
      <c r="I405" s="273"/>
      <c r="J405" s="274">
        <f>ROUND(I405*H405,2)</f>
        <v>0</v>
      </c>
      <c r="K405" s="270" t="s">
        <v>19</v>
      </c>
      <c r="L405" s="275"/>
      <c r="M405" s="276" t="s">
        <v>19</v>
      </c>
      <c r="N405" s="277" t="s">
        <v>45</v>
      </c>
      <c r="O405" s="85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336</v>
      </c>
      <c r="AT405" s="230" t="s">
        <v>217</v>
      </c>
      <c r="AU405" s="230" t="s">
        <v>142</v>
      </c>
      <c r="AY405" s="18" t="s">
        <v>134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142</v>
      </c>
      <c r="BK405" s="231">
        <f>ROUND(I405*H405,2)</f>
        <v>0</v>
      </c>
      <c r="BL405" s="18" t="s">
        <v>238</v>
      </c>
      <c r="BM405" s="230" t="s">
        <v>1784</v>
      </c>
    </row>
    <row r="406" spans="1:47" s="2" customFormat="1" ht="12">
      <c r="A406" s="39"/>
      <c r="B406" s="40"/>
      <c r="C406" s="41"/>
      <c r="D406" s="232" t="s">
        <v>144</v>
      </c>
      <c r="E406" s="41"/>
      <c r="F406" s="233" t="s">
        <v>1383</v>
      </c>
      <c r="G406" s="41"/>
      <c r="H406" s="41"/>
      <c r="I406" s="137"/>
      <c r="J406" s="41"/>
      <c r="K406" s="41"/>
      <c r="L406" s="45"/>
      <c r="M406" s="234"/>
      <c r="N406" s="235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144</v>
      </c>
      <c r="AU406" s="18" t="s">
        <v>142</v>
      </c>
    </row>
    <row r="407" spans="1:65" s="2" customFormat="1" ht="16.5" customHeight="1">
      <c r="A407" s="39"/>
      <c r="B407" s="40"/>
      <c r="C407" s="268" t="s">
        <v>1785</v>
      </c>
      <c r="D407" s="268" t="s">
        <v>217</v>
      </c>
      <c r="E407" s="269" t="s">
        <v>1786</v>
      </c>
      <c r="F407" s="270" t="s">
        <v>1399</v>
      </c>
      <c r="G407" s="271" t="s">
        <v>1286</v>
      </c>
      <c r="H407" s="272">
        <v>1</v>
      </c>
      <c r="I407" s="273"/>
      <c r="J407" s="274">
        <f>ROUND(I407*H407,2)</f>
        <v>0</v>
      </c>
      <c r="K407" s="270" t="s">
        <v>19</v>
      </c>
      <c r="L407" s="275"/>
      <c r="M407" s="276" t="s">
        <v>19</v>
      </c>
      <c r="N407" s="277" t="s">
        <v>45</v>
      </c>
      <c r="O407" s="8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336</v>
      </c>
      <c r="AT407" s="230" t="s">
        <v>217</v>
      </c>
      <c r="AU407" s="230" t="s">
        <v>142</v>
      </c>
      <c r="AY407" s="18" t="s">
        <v>134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142</v>
      </c>
      <c r="BK407" s="231">
        <f>ROUND(I407*H407,2)</f>
        <v>0</v>
      </c>
      <c r="BL407" s="18" t="s">
        <v>238</v>
      </c>
      <c r="BM407" s="230" t="s">
        <v>1787</v>
      </c>
    </row>
    <row r="408" spans="1:47" s="2" customFormat="1" ht="12">
      <c r="A408" s="39"/>
      <c r="B408" s="40"/>
      <c r="C408" s="41"/>
      <c r="D408" s="232" t="s">
        <v>144</v>
      </c>
      <c r="E408" s="41"/>
      <c r="F408" s="233" t="s">
        <v>1399</v>
      </c>
      <c r="G408" s="41"/>
      <c r="H408" s="41"/>
      <c r="I408" s="137"/>
      <c r="J408" s="41"/>
      <c r="K408" s="41"/>
      <c r="L408" s="45"/>
      <c r="M408" s="234"/>
      <c r="N408" s="235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144</v>
      </c>
      <c r="AU408" s="18" t="s">
        <v>142</v>
      </c>
    </row>
    <row r="409" spans="1:65" s="2" customFormat="1" ht="16.5" customHeight="1">
      <c r="A409" s="39"/>
      <c r="B409" s="40"/>
      <c r="C409" s="268" t="s">
        <v>1788</v>
      </c>
      <c r="D409" s="268" t="s">
        <v>217</v>
      </c>
      <c r="E409" s="269" t="s">
        <v>1789</v>
      </c>
      <c r="F409" s="270" t="s">
        <v>1350</v>
      </c>
      <c r="G409" s="271" t="s">
        <v>1286</v>
      </c>
      <c r="H409" s="272">
        <v>1</v>
      </c>
      <c r="I409" s="273"/>
      <c r="J409" s="274">
        <f>ROUND(I409*H409,2)</f>
        <v>0</v>
      </c>
      <c r="K409" s="270" t="s">
        <v>19</v>
      </c>
      <c r="L409" s="275"/>
      <c r="M409" s="276" t="s">
        <v>19</v>
      </c>
      <c r="N409" s="277" t="s">
        <v>45</v>
      </c>
      <c r="O409" s="85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336</v>
      </c>
      <c r="AT409" s="230" t="s">
        <v>217</v>
      </c>
      <c r="AU409" s="230" t="s">
        <v>142</v>
      </c>
      <c r="AY409" s="18" t="s">
        <v>134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142</v>
      </c>
      <c r="BK409" s="231">
        <f>ROUND(I409*H409,2)</f>
        <v>0</v>
      </c>
      <c r="BL409" s="18" t="s">
        <v>238</v>
      </c>
      <c r="BM409" s="230" t="s">
        <v>1790</v>
      </c>
    </row>
    <row r="410" spans="1:47" s="2" customFormat="1" ht="12">
      <c r="A410" s="39"/>
      <c r="B410" s="40"/>
      <c r="C410" s="41"/>
      <c r="D410" s="232" t="s">
        <v>144</v>
      </c>
      <c r="E410" s="41"/>
      <c r="F410" s="233" t="s">
        <v>1350</v>
      </c>
      <c r="G410" s="41"/>
      <c r="H410" s="41"/>
      <c r="I410" s="137"/>
      <c r="J410" s="41"/>
      <c r="K410" s="41"/>
      <c r="L410" s="45"/>
      <c r="M410" s="234"/>
      <c r="N410" s="235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144</v>
      </c>
      <c r="AU410" s="18" t="s">
        <v>142</v>
      </c>
    </row>
    <row r="411" spans="1:65" s="2" customFormat="1" ht="16.5" customHeight="1">
      <c r="A411" s="39"/>
      <c r="B411" s="40"/>
      <c r="C411" s="268" t="s">
        <v>1791</v>
      </c>
      <c r="D411" s="268" t="s">
        <v>217</v>
      </c>
      <c r="E411" s="269" t="s">
        <v>1792</v>
      </c>
      <c r="F411" s="270" t="s">
        <v>1359</v>
      </c>
      <c r="G411" s="271" t="s">
        <v>1286</v>
      </c>
      <c r="H411" s="272">
        <v>15</v>
      </c>
      <c r="I411" s="273"/>
      <c r="J411" s="274">
        <f>ROUND(I411*H411,2)</f>
        <v>0</v>
      </c>
      <c r="K411" s="270" t="s">
        <v>19</v>
      </c>
      <c r="L411" s="275"/>
      <c r="M411" s="276" t="s">
        <v>19</v>
      </c>
      <c r="N411" s="277" t="s">
        <v>45</v>
      </c>
      <c r="O411" s="85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336</v>
      </c>
      <c r="AT411" s="230" t="s">
        <v>217</v>
      </c>
      <c r="AU411" s="230" t="s">
        <v>142</v>
      </c>
      <c r="AY411" s="18" t="s">
        <v>134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142</v>
      </c>
      <c r="BK411" s="231">
        <f>ROUND(I411*H411,2)</f>
        <v>0</v>
      </c>
      <c r="BL411" s="18" t="s">
        <v>238</v>
      </c>
      <c r="BM411" s="230" t="s">
        <v>1793</v>
      </c>
    </row>
    <row r="412" spans="1:47" s="2" customFormat="1" ht="12">
      <c r="A412" s="39"/>
      <c r="B412" s="40"/>
      <c r="C412" s="41"/>
      <c r="D412" s="232" t="s">
        <v>144</v>
      </c>
      <c r="E412" s="41"/>
      <c r="F412" s="233" t="s">
        <v>1359</v>
      </c>
      <c r="G412" s="41"/>
      <c r="H412" s="41"/>
      <c r="I412" s="137"/>
      <c r="J412" s="41"/>
      <c r="K412" s="41"/>
      <c r="L412" s="45"/>
      <c r="M412" s="234"/>
      <c r="N412" s="235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144</v>
      </c>
      <c r="AU412" s="18" t="s">
        <v>142</v>
      </c>
    </row>
    <row r="413" spans="1:65" s="2" customFormat="1" ht="16.5" customHeight="1">
      <c r="A413" s="39"/>
      <c r="B413" s="40"/>
      <c r="C413" s="268" t="s">
        <v>1794</v>
      </c>
      <c r="D413" s="268" t="s">
        <v>217</v>
      </c>
      <c r="E413" s="269" t="s">
        <v>1795</v>
      </c>
      <c r="F413" s="270" t="s">
        <v>1365</v>
      </c>
      <c r="G413" s="271" t="s">
        <v>1286</v>
      </c>
      <c r="H413" s="272">
        <v>1</v>
      </c>
      <c r="I413" s="273"/>
      <c r="J413" s="274">
        <f>ROUND(I413*H413,2)</f>
        <v>0</v>
      </c>
      <c r="K413" s="270" t="s">
        <v>19</v>
      </c>
      <c r="L413" s="275"/>
      <c r="M413" s="276" t="s">
        <v>19</v>
      </c>
      <c r="N413" s="277" t="s">
        <v>45</v>
      </c>
      <c r="O413" s="85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336</v>
      </c>
      <c r="AT413" s="230" t="s">
        <v>217</v>
      </c>
      <c r="AU413" s="230" t="s">
        <v>142</v>
      </c>
      <c r="AY413" s="18" t="s">
        <v>134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142</v>
      </c>
      <c r="BK413" s="231">
        <f>ROUND(I413*H413,2)</f>
        <v>0</v>
      </c>
      <c r="BL413" s="18" t="s">
        <v>238</v>
      </c>
      <c r="BM413" s="230" t="s">
        <v>1796</v>
      </c>
    </row>
    <row r="414" spans="1:47" s="2" customFormat="1" ht="12">
      <c r="A414" s="39"/>
      <c r="B414" s="40"/>
      <c r="C414" s="41"/>
      <c r="D414" s="232" t="s">
        <v>144</v>
      </c>
      <c r="E414" s="41"/>
      <c r="F414" s="233" t="s">
        <v>1365</v>
      </c>
      <c r="G414" s="41"/>
      <c r="H414" s="41"/>
      <c r="I414" s="137"/>
      <c r="J414" s="41"/>
      <c r="K414" s="41"/>
      <c r="L414" s="45"/>
      <c r="M414" s="234"/>
      <c r="N414" s="235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144</v>
      </c>
      <c r="AU414" s="18" t="s">
        <v>142</v>
      </c>
    </row>
    <row r="415" spans="1:65" s="2" customFormat="1" ht="16.5" customHeight="1">
      <c r="A415" s="39"/>
      <c r="B415" s="40"/>
      <c r="C415" s="268" t="s">
        <v>1797</v>
      </c>
      <c r="D415" s="268" t="s">
        <v>217</v>
      </c>
      <c r="E415" s="269" t="s">
        <v>1798</v>
      </c>
      <c r="F415" s="270" t="s">
        <v>1371</v>
      </c>
      <c r="G415" s="271" t="s">
        <v>1286</v>
      </c>
      <c r="H415" s="272">
        <v>1</v>
      </c>
      <c r="I415" s="273"/>
      <c r="J415" s="274">
        <f>ROUND(I415*H415,2)</f>
        <v>0</v>
      </c>
      <c r="K415" s="270" t="s">
        <v>19</v>
      </c>
      <c r="L415" s="275"/>
      <c r="M415" s="276" t="s">
        <v>19</v>
      </c>
      <c r="N415" s="277" t="s">
        <v>45</v>
      </c>
      <c r="O415" s="85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336</v>
      </c>
      <c r="AT415" s="230" t="s">
        <v>217</v>
      </c>
      <c r="AU415" s="230" t="s">
        <v>142</v>
      </c>
      <c r="AY415" s="18" t="s">
        <v>134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142</v>
      </c>
      <c r="BK415" s="231">
        <f>ROUND(I415*H415,2)</f>
        <v>0</v>
      </c>
      <c r="BL415" s="18" t="s">
        <v>238</v>
      </c>
      <c r="BM415" s="230" t="s">
        <v>1799</v>
      </c>
    </row>
    <row r="416" spans="1:47" s="2" customFormat="1" ht="12">
      <c r="A416" s="39"/>
      <c r="B416" s="40"/>
      <c r="C416" s="41"/>
      <c r="D416" s="232" t="s">
        <v>144</v>
      </c>
      <c r="E416" s="41"/>
      <c r="F416" s="233" t="s">
        <v>1371</v>
      </c>
      <c r="G416" s="41"/>
      <c r="H416" s="41"/>
      <c r="I416" s="137"/>
      <c r="J416" s="41"/>
      <c r="K416" s="41"/>
      <c r="L416" s="45"/>
      <c r="M416" s="234"/>
      <c r="N416" s="235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144</v>
      </c>
      <c r="AU416" s="18" t="s">
        <v>142</v>
      </c>
    </row>
    <row r="417" spans="1:65" s="2" customFormat="1" ht="16.5" customHeight="1">
      <c r="A417" s="39"/>
      <c r="B417" s="40"/>
      <c r="C417" s="268" t="s">
        <v>1800</v>
      </c>
      <c r="D417" s="268" t="s">
        <v>217</v>
      </c>
      <c r="E417" s="269" t="s">
        <v>1801</v>
      </c>
      <c r="F417" s="270" t="s">
        <v>1427</v>
      </c>
      <c r="G417" s="271" t="s">
        <v>1286</v>
      </c>
      <c r="H417" s="272">
        <v>1</v>
      </c>
      <c r="I417" s="273"/>
      <c r="J417" s="274">
        <f>ROUND(I417*H417,2)</f>
        <v>0</v>
      </c>
      <c r="K417" s="270" t="s">
        <v>19</v>
      </c>
      <c r="L417" s="275"/>
      <c r="M417" s="276" t="s">
        <v>19</v>
      </c>
      <c r="N417" s="277" t="s">
        <v>45</v>
      </c>
      <c r="O417" s="85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336</v>
      </c>
      <c r="AT417" s="230" t="s">
        <v>217</v>
      </c>
      <c r="AU417" s="230" t="s">
        <v>142</v>
      </c>
      <c r="AY417" s="18" t="s">
        <v>134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142</v>
      </c>
      <c r="BK417" s="231">
        <f>ROUND(I417*H417,2)</f>
        <v>0</v>
      </c>
      <c r="BL417" s="18" t="s">
        <v>238</v>
      </c>
      <c r="BM417" s="230" t="s">
        <v>1802</v>
      </c>
    </row>
    <row r="418" spans="1:47" s="2" customFormat="1" ht="12">
      <c r="A418" s="39"/>
      <c r="B418" s="40"/>
      <c r="C418" s="41"/>
      <c r="D418" s="232" t="s">
        <v>144</v>
      </c>
      <c r="E418" s="41"/>
      <c r="F418" s="233" t="s">
        <v>1427</v>
      </c>
      <c r="G418" s="41"/>
      <c r="H418" s="41"/>
      <c r="I418" s="137"/>
      <c r="J418" s="41"/>
      <c r="K418" s="41"/>
      <c r="L418" s="45"/>
      <c r="M418" s="234"/>
      <c r="N418" s="235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144</v>
      </c>
      <c r="AU418" s="18" t="s">
        <v>142</v>
      </c>
    </row>
    <row r="419" spans="1:65" s="2" customFormat="1" ht="16.5" customHeight="1">
      <c r="A419" s="39"/>
      <c r="B419" s="40"/>
      <c r="C419" s="268" t="s">
        <v>1803</v>
      </c>
      <c r="D419" s="268" t="s">
        <v>217</v>
      </c>
      <c r="E419" s="269" t="s">
        <v>1804</v>
      </c>
      <c r="F419" s="270" t="s">
        <v>1374</v>
      </c>
      <c r="G419" s="271" t="s">
        <v>1286</v>
      </c>
      <c r="H419" s="272">
        <v>3</v>
      </c>
      <c r="I419" s="273"/>
      <c r="J419" s="274">
        <f>ROUND(I419*H419,2)</f>
        <v>0</v>
      </c>
      <c r="K419" s="270" t="s">
        <v>19</v>
      </c>
      <c r="L419" s="275"/>
      <c r="M419" s="276" t="s">
        <v>19</v>
      </c>
      <c r="N419" s="277" t="s">
        <v>45</v>
      </c>
      <c r="O419" s="85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336</v>
      </c>
      <c r="AT419" s="230" t="s">
        <v>217</v>
      </c>
      <c r="AU419" s="230" t="s">
        <v>142</v>
      </c>
      <c r="AY419" s="18" t="s">
        <v>134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142</v>
      </c>
      <c r="BK419" s="231">
        <f>ROUND(I419*H419,2)</f>
        <v>0</v>
      </c>
      <c r="BL419" s="18" t="s">
        <v>238</v>
      </c>
      <c r="BM419" s="230" t="s">
        <v>1805</v>
      </c>
    </row>
    <row r="420" spans="1:47" s="2" customFormat="1" ht="12">
      <c r="A420" s="39"/>
      <c r="B420" s="40"/>
      <c r="C420" s="41"/>
      <c r="D420" s="232" t="s">
        <v>144</v>
      </c>
      <c r="E420" s="41"/>
      <c r="F420" s="233" t="s">
        <v>1374</v>
      </c>
      <c r="G420" s="41"/>
      <c r="H420" s="41"/>
      <c r="I420" s="137"/>
      <c r="J420" s="41"/>
      <c r="K420" s="41"/>
      <c r="L420" s="45"/>
      <c r="M420" s="234"/>
      <c r="N420" s="235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144</v>
      </c>
      <c r="AU420" s="18" t="s">
        <v>142</v>
      </c>
    </row>
    <row r="421" spans="1:65" s="2" customFormat="1" ht="16.5" customHeight="1">
      <c r="A421" s="39"/>
      <c r="B421" s="40"/>
      <c r="C421" s="268" t="s">
        <v>1806</v>
      </c>
      <c r="D421" s="268" t="s">
        <v>217</v>
      </c>
      <c r="E421" s="269" t="s">
        <v>1807</v>
      </c>
      <c r="F421" s="270" t="s">
        <v>1432</v>
      </c>
      <c r="G421" s="271" t="s">
        <v>1286</v>
      </c>
      <c r="H421" s="272">
        <v>3</v>
      </c>
      <c r="I421" s="273"/>
      <c r="J421" s="274">
        <f>ROUND(I421*H421,2)</f>
        <v>0</v>
      </c>
      <c r="K421" s="270" t="s">
        <v>19</v>
      </c>
      <c r="L421" s="275"/>
      <c r="M421" s="276" t="s">
        <v>19</v>
      </c>
      <c r="N421" s="277" t="s">
        <v>45</v>
      </c>
      <c r="O421" s="85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336</v>
      </c>
      <c r="AT421" s="230" t="s">
        <v>217</v>
      </c>
      <c r="AU421" s="230" t="s">
        <v>142</v>
      </c>
      <c r="AY421" s="18" t="s">
        <v>134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142</v>
      </c>
      <c r="BK421" s="231">
        <f>ROUND(I421*H421,2)</f>
        <v>0</v>
      </c>
      <c r="BL421" s="18" t="s">
        <v>238</v>
      </c>
      <c r="BM421" s="230" t="s">
        <v>1808</v>
      </c>
    </row>
    <row r="422" spans="1:47" s="2" customFormat="1" ht="12">
      <c r="A422" s="39"/>
      <c r="B422" s="40"/>
      <c r="C422" s="41"/>
      <c r="D422" s="232" t="s">
        <v>144</v>
      </c>
      <c r="E422" s="41"/>
      <c r="F422" s="233" t="s">
        <v>1432</v>
      </c>
      <c r="G422" s="41"/>
      <c r="H422" s="41"/>
      <c r="I422" s="137"/>
      <c r="J422" s="41"/>
      <c r="K422" s="41"/>
      <c r="L422" s="45"/>
      <c r="M422" s="234"/>
      <c r="N422" s="235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144</v>
      </c>
      <c r="AU422" s="18" t="s">
        <v>142</v>
      </c>
    </row>
    <row r="423" spans="1:65" s="2" customFormat="1" ht="16.5" customHeight="1">
      <c r="A423" s="39"/>
      <c r="B423" s="40"/>
      <c r="C423" s="268" t="s">
        <v>1809</v>
      </c>
      <c r="D423" s="268" t="s">
        <v>217</v>
      </c>
      <c r="E423" s="269" t="s">
        <v>1810</v>
      </c>
      <c r="F423" s="270" t="s">
        <v>1435</v>
      </c>
      <c r="G423" s="271" t="s">
        <v>1286</v>
      </c>
      <c r="H423" s="272">
        <v>1</v>
      </c>
      <c r="I423" s="273"/>
      <c r="J423" s="274">
        <f>ROUND(I423*H423,2)</f>
        <v>0</v>
      </c>
      <c r="K423" s="270" t="s">
        <v>19</v>
      </c>
      <c r="L423" s="275"/>
      <c r="M423" s="276" t="s">
        <v>19</v>
      </c>
      <c r="N423" s="277" t="s">
        <v>45</v>
      </c>
      <c r="O423" s="85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336</v>
      </c>
      <c r="AT423" s="230" t="s">
        <v>217</v>
      </c>
      <c r="AU423" s="230" t="s">
        <v>142</v>
      </c>
      <c r="AY423" s="18" t="s">
        <v>134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142</v>
      </c>
      <c r="BK423" s="231">
        <f>ROUND(I423*H423,2)</f>
        <v>0</v>
      </c>
      <c r="BL423" s="18" t="s">
        <v>238</v>
      </c>
      <c r="BM423" s="230" t="s">
        <v>1811</v>
      </c>
    </row>
    <row r="424" spans="1:47" s="2" customFormat="1" ht="12">
      <c r="A424" s="39"/>
      <c r="B424" s="40"/>
      <c r="C424" s="41"/>
      <c r="D424" s="232" t="s">
        <v>144</v>
      </c>
      <c r="E424" s="41"/>
      <c r="F424" s="233" t="s">
        <v>1435</v>
      </c>
      <c r="G424" s="41"/>
      <c r="H424" s="41"/>
      <c r="I424" s="137"/>
      <c r="J424" s="41"/>
      <c r="K424" s="41"/>
      <c r="L424" s="45"/>
      <c r="M424" s="234"/>
      <c r="N424" s="235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144</v>
      </c>
      <c r="AU424" s="18" t="s">
        <v>142</v>
      </c>
    </row>
    <row r="425" spans="1:65" s="2" customFormat="1" ht="16.5" customHeight="1">
      <c r="A425" s="39"/>
      <c r="B425" s="40"/>
      <c r="C425" s="268" t="s">
        <v>1812</v>
      </c>
      <c r="D425" s="268" t="s">
        <v>217</v>
      </c>
      <c r="E425" s="269" t="s">
        <v>1813</v>
      </c>
      <c r="F425" s="270" t="s">
        <v>1394</v>
      </c>
      <c r="G425" s="271" t="s">
        <v>1286</v>
      </c>
      <c r="H425" s="272">
        <v>1</v>
      </c>
      <c r="I425" s="273"/>
      <c r="J425" s="274">
        <f>ROUND(I425*H425,2)</f>
        <v>0</v>
      </c>
      <c r="K425" s="270" t="s">
        <v>19</v>
      </c>
      <c r="L425" s="275"/>
      <c r="M425" s="276" t="s">
        <v>19</v>
      </c>
      <c r="N425" s="277" t="s">
        <v>45</v>
      </c>
      <c r="O425" s="85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336</v>
      </c>
      <c r="AT425" s="230" t="s">
        <v>217</v>
      </c>
      <c r="AU425" s="230" t="s">
        <v>142</v>
      </c>
      <c r="AY425" s="18" t="s">
        <v>134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142</v>
      </c>
      <c r="BK425" s="231">
        <f>ROUND(I425*H425,2)</f>
        <v>0</v>
      </c>
      <c r="BL425" s="18" t="s">
        <v>238</v>
      </c>
      <c r="BM425" s="230" t="s">
        <v>1814</v>
      </c>
    </row>
    <row r="426" spans="1:47" s="2" customFormat="1" ht="12">
      <c r="A426" s="39"/>
      <c r="B426" s="40"/>
      <c r="C426" s="41"/>
      <c r="D426" s="232" t="s">
        <v>144</v>
      </c>
      <c r="E426" s="41"/>
      <c r="F426" s="233" t="s">
        <v>1394</v>
      </c>
      <c r="G426" s="41"/>
      <c r="H426" s="41"/>
      <c r="I426" s="137"/>
      <c r="J426" s="41"/>
      <c r="K426" s="41"/>
      <c r="L426" s="45"/>
      <c r="M426" s="234"/>
      <c r="N426" s="23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144</v>
      </c>
      <c r="AU426" s="18" t="s">
        <v>142</v>
      </c>
    </row>
    <row r="427" spans="1:65" s="2" customFormat="1" ht="16.5" customHeight="1">
      <c r="A427" s="39"/>
      <c r="B427" s="40"/>
      <c r="C427" s="268" t="s">
        <v>1815</v>
      </c>
      <c r="D427" s="268" t="s">
        <v>217</v>
      </c>
      <c r="E427" s="269" t="s">
        <v>1816</v>
      </c>
      <c r="F427" s="270" t="s">
        <v>1383</v>
      </c>
      <c r="G427" s="271" t="s">
        <v>1286</v>
      </c>
      <c r="H427" s="272">
        <v>1</v>
      </c>
      <c r="I427" s="273"/>
      <c r="J427" s="274">
        <f>ROUND(I427*H427,2)</f>
        <v>0</v>
      </c>
      <c r="K427" s="270" t="s">
        <v>19</v>
      </c>
      <c r="L427" s="275"/>
      <c r="M427" s="276" t="s">
        <v>19</v>
      </c>
      <c r="N427" s="277" t="s">
        <v>45</v>
      </c>
      <c r="O427" s="85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336</v>
      </c>
      <c r="AT427" s="230" t="s">
        <v>217</v>
      </c>
      <c r="AU427" s="230" t="s">
        <v>142</v>
      </c>
      <c r="AY427" s="18" t="s">
        <v>134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142</v>
      </c>
      <c r="BK427" s="231">
        <f>ROUND(I427*H427,2)</f>
        <v>0</v>
      </c>
      <c r="BL427" s="18" t="s">
        <v>238</v>
      </c>
      <c r="BM427" s="230" t="s">
        <v>1817</v>
      </c>
    </row>
    <row r="428" spans="1:47" s="2" customFormat="1" ht="12">
      <c r="A428" s="39"/>
      <c r="B428" s="40"/>
      <c r="C428" s="41"/>
      <c r="D428" s="232" t="s">
        <v>144</v>
      </c>
      <c r="E428" s="41"/>
      <c r="F428" s="233" t="s">
        <v>1383</v>
      </c>
      <c r="G428" s="41"/>
      <c r="H428" s="41"/>
      <c r="I428" s="137"/>
      <c r="J428" s="41"/>
      <c r="K428" s="41"/>
      <c r="L428" s="45"/>
      <c r="M428" s="234"/>
      <c r="N428" s="23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144</v>
      </c>
      <c r="AU428" s="18" t="s">
        <v>142</v>
      </c>
    </row>
    <row r="429" spans="1:65" s="2" customFormat="1" ht="16.5" customHeight="1">
      <c r="A429" s="39"/>
      <c r="B429" s="40"/>
      <c r="C429" s="268" t="s">
        <v>1818</v>
      </c>
      <c r="D429" s="268" t="s">
        <v>217</v>
      </c>
      <c r="E429" s="269" t="s">
        <v>1819</v>
      </c>
      <c r="F429" s="270" t="s">
        <v>1399</v>
      </c>
      <c r="G429" s="271" t="s">
        <v>1286</v>
      </c>
      <c r="H429" s="272">
        <v>1</v>
      </c>
      <c r="I429" s="273"/>
      <c r="J429" s="274">
        <f>ROUND(I429*H429,2)</f>
        <v>0</v>
      </c>
      <c r="K429" s="270" t="s">
        <v>19</v>
      </c>
      <c r="L429" s="275"/>
      <c r="M429" s="276" t="s">
        <v>19</v>
      </c>
      <c r="N429" s="277" t="s">
        <v>45</v>
      </c>
      <c r="O429" s="85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336</v>
      </c>
      <c r="AT429" s="230" t="s">
        <v>217</v>
      </c>
      <c r="AU429" s="230" t="s">
        <v>142</v>
      </c>
      <c r="AY429" s="18" t="s">
        <v>134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142</v>
      </c>
      <c r="BK429" s="231">
        <f>ROUND(I429*H429,2)</f>
        <v>0</v>
      </c>
      <c r="BL429" s="18" t="s">
        <v>238</v>
      </c>
      <c r="BM429" s="230" t="s">
        <v>1820</v>
      </c>
    </row>
    <row r="430" spans="1:47" s="2" customFormat="1" ht="12">
      <c r="A430" s="39"/>
      <c r="B430" s="40"/>
      <c r="C430" s="41"/>
      <c r="D430" s="232" t="s">
        <v>144</v>
      </c>
      <c r="E430" s="41"/>
      <c r="F430" s="233" t="s">
        <v>1399</v>
      </c>
      <c r="G430" s="41"/>
      <c r="H430" s="41"/>
      <c r="I430" s="137"/>
      <c r="J430" s="41"/>
      <c r="K430" s="41"/>
      <c r="L430" s="45"/>
      <c r="M430" s="234"/>
      <c r="N430" s="235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144</v>
      </c>
      <c r="AU430" s="18" t="s">
        <v>142</v>
      </c>
    </row>
    <row r="431" spans="1:65" s="2" customFormat="1" ht="16.5" customHeight="1">
      <c r="A431" s="39"/>
      <c r="B431" s="40"/>
      <c r="C431" s="268" t="s">
        <v>1821</v>
      </c>
      <c r="D431" s="268" t="s">
        <v>217</v>
      </c>
      <c r="E431" s="269" t="s">
        <v>1822</v>
      </c>
      <c r="F431" s="270" t="s">
        <v>1350</v>
      </c>
      <c r="G431" s="271" t="s">
        <v>1286</v>
      </c>
      <c r="H431" s="272">
        <v>1</v>
      </c>
      <c r="I431" s="273"/>
      <c r="J431" s="274">
        <f>ROUND(I431*H431,2)</f>
        <v>0</v>
      </c>
      <c r="K431" s="270" t="s">
        <v>19</v>
      </c>
      <c r="L431" s="275"/>
      <c r="M431" s="276" t="s">
        <v>19</v>
      </c>
      <c r="N431" s="277" t="s">
        <v>45</v>
      </c>
      <c r="O431" s="85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336</v>
      </c>
      <c r="AT431" s="230" t="s">
        <v>217</v>
      </c>
      <c r="AU431" s="230" t="s">
        <v>142</v>
      </c>
      <c r="AY431" s="18" t="s">
        <v>134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142</v>
      </c>
      <c r="BK431" s="231">
        <f>ROUND(I431*H431,2)</f>
        <v>0</v>
      </c>
      <c r="BL431" s="18" t="s">
        <v>238</v>
      </c>
      <c r="BM431" s="230" t="s">
        <v>1823</v>
      </c>
    </row>
    <row r="432" spans="1:47" s="2" customFormat="1" ht="12">
      <c r="A432" s="39"/>
      <c r="B432" s="40"/>
      <c r="C432" s="41"/>
      <c r="D432" s="232" t="s">
        <v>144</v>
      </c>
      <c r="E432" s="41"/>
      <c r="F432" s="233" t="s">
        <v>1350</v>
      </c>
      <c r="G432" s="41"/>
      <c r="H432" s="41"/>
      <c r="I432" s="137"/>
      <c r="J432" s="41"/>
      <c r="K432" s="41"/>
      <c r="L432" s="45"/>
      <c r="M432" s="234"/>
      <c r="N432" s="235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144</v>
      </c>
      <c r="AU432" s="18" t="s">
        <v>142</v>
      </c>
    </row>
    <row r="433" spans="1:65" s="2" customFormat="1" ht="16.5" customHeight="1">
      <c r="A433" s="39"/>
      <c r="B433" s="40"/>
      <c r="C433" s="268" t="s">
        <v>1824</v>
      </c>
      <c r="D433" s="268" t="s">
        <v>217</v>
      </c>
      <c r="E433" s="269" t="s">
        <v>1825</v>
      </c>
      <c r="F433" s="270" t="s">
        <v>1359</v>
      </c>
      <c r="G433" s="271" t="s">
        <v>1286</v>
      </c>
      <c r="H433" s="272">
        <v>15</v>
      </c>
      <c r="I433" s="273"/>
      <c r="J433" s="274">
        <f>ROUND(I433*H433,2)</f>
        <v>0</v>
      </c>
      <c r="K433" s="270" t="s">
        <v>19</v>
      </c>
      <c r="L433" s="275"/>
      <c r="M433" s="276" t="s">
        <v>19</v>
      </c>
      <c r="N433" s="277" t="s">
        <v>45</v>
      </c>
      <c r="O433" s="85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336</v>
      </c>
      <c r="AT433" s="230" t="s">
        <v>217</v>
      </c>
      <c r="AU433" s="230" t="s">
        <v>142</v>
      </c>
      <c r="AY433" s="18" t="s">
        <v>134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142</v>
      </c>
      <c r="BK433" s="231">
        <f>ROUND(I433*H433,2)</f>
        <v>0</v>
      </c>
      <c r="BL433" s="18" t="s">
        <v>238</v>
      </c>
      <c r="BM433" s="230" t="s">
        <v>1826</v>
      </c>
    </row>
    <row r="434" spans="1:47" s="2" customFormat="1" ht="12">
      <c r="A434" s="39"/>
      <c r="B434" s="40"/>
      <c r="C434" s="41"/>
      <c r="D434" s="232" t="s">
        <v>144</v>
      </c>
      <c r="E434" s="41"/>
      <c r="F434" s="233" t="s">
        <v>1359</v>
      </c>
      <c r="G434" s="41"/>
      <c r="H434" s="41"/>
      <c r="I434" s="137"/>
      <c r="J434" s="41"/>
      <c r="K434" s="41"/>
      <c r="L434" s="45"/>
      <c r="M434" s="234"/>
      <c r="N434" s="235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144</v>
      </c>
      <c r="AU434" s="18" t="s">
        <v>142</v>
      </c>
    </row>
    <row r="435" spans="1:65" s="2" customFormat="1" ht="16.5" customHeight="1">
      <c r="A435" s="39"/>
      <c r="B435" s="40"/>
      <c r="C435" s="268" t="s">
        <v>1827</v>
      </c>
      <c r="D435" s="268" t="s">
        <v>217</v>
      </c>
      <c r="E435" s="269" t="s">
        <v>1828</v>
      </c>
      <c r="F435" s="270" t="s">
        <v>1365</v>
      </c>
      <c r="G435" s="271" t="s">
        <v>1286</v>
      </c>
      <c r="H435" s="272">
        <v>1</v>
      </c>
      <c r="I435" s="273"/>
      <c r="J435" s="274">
        <f>ROUND(I435*H435,2)</f>
        <v>0</v>
      </c>
      <c r="K435" s="270" t="s">
        <v>19</v>
      </c>
      <c r="L435" s="275"/>
      <c r="M435" s="276" t="s">
        <v>19</v>
      </c>
      <c r="N435" s="277" t="s">
        <v>45</v>
      </c>
      <c r="O435" s="8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336</v>
      </c>
      <c r="AT435" s="230" t="s">
        <v>217</v>
      </c>
      <c r="AU435" s="230" t="s">
        <v>142</v>
      </c>
      <c r="AY435" s="18" t="s">
        <v>134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142</v>
      </c>
      <c r="BK435" s="231">
        <f>ROUND(I435*H435,2)</f>
        <v>0</v>
      </c>
      <c r="BL435" s="18" t="s">
        <v>238</v>
      </c>
      <c r="BM435" s="230" t="s">
        <v>1829</v>
      </c>
    </row>
    <row r="436" spans="1:47" s="2" customFormat="1" ht="12">
      <c r="A436" s="39"/>
      <c r="B436" s="40"/>
      <c r="C436" s="41"/>
      <c r="D436" s="232" t="s">
        <v>144</v>
      </c>
      <c r="E436" s="41"/>
      <c r="F436" s="233" t="s">
        <v>1365</v>
      </c>
      <c r="G436" s="41"/>
      <c r="H436" s="41"/>
      <c r="I436" s="137"/>
      <c r="J436" s="41"/>
      <c r="K436" s="41"/>
      <c r="L436" s="45"/>
      <c r="M436" s="234"/>
      <c r="N436" s="235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144</v>
      </c>
      <c r="AU436" s="18" t="s">
        <v>142</v>
      </c>
    </row>
    <row r="437" spans="1:65" s="2" customFormat="1" ht="16.5" customHeight="1">
      <c r="A437" s="39"/>
      <c r="B437" s="40"/>
      <c r="C437" s="268" t="s">
        <v>1830</v>
      </c>
      <c r="D437" s="268" t="s">
        <v>217</v>
      </c>
      <c r="E437" s="269" t="s">
        <v>1831</v>
      </c>
      <c r="F437" s="270" t="s">
        <v>1371</v>
      </c>
      <c r="G437" s="271" t="s">
        <v>1286</v>
      </c>
      <c r="H437" s="272">
        <v>1</v>
      </c>
      <c r="I437" s="273"/>
      <c r="J437" s="274">
        <f>ROUND(I437*H437,2)</f>
        <v>0</v>
      </c>
      <c r="K437" s="270" t="s">
        <v>19</v>
      </c>
      <c r="L437" s="275"/>
      <c r="M437" s="276" t="s">
        <v>19</v>
      </c>
      <c r="N437" s="277" t="s">
        <v>45</v>
      </c>
      <c r="O437" s="85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336</v>
      </c>
      <c r="AT437" s="230" t="s">
        <v>217</v>
      </c>
      <c r="AU437" s="230" t="s">
        <v>142</v>
      </c>
      <c r="AY437" s="18" t="s">
        <v>134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142</v>
      </c>
      <c r="BK437" s="231">
        <f>ROUND(I437*H437,2)</f>
        <v>0</v>
      </c>
      <c r="BL437" s="18" t="s">
        <v>238</v>
      </c>
      <c r="BM437" s="230" t="s">
        <v>1832</v>
      </c>
    </row>
    <row r="438" spans="1:47" s="2" customFormat="1" ht="12">
      <c r="A438" s="39"/>
      <c r="B438" s="40"/>
      <c r="C438" s="41"/>
      <c r="D438" s="232" t="s">
        <v>144</v>
      </c>
      <c r="E438" s="41"/>
      <c r="F438" s="233" t="s">
        <v>1371</v>
      </c>
      <c r="G438" s="41"/>
      <c r="H438" s="41"/>
      <c r="I438" s="137"/>
      <c r="J438" s="41"/>
      <c r="K438" s="41"/>
      <c r="L438" s="45"/>
      <c r="M438" s="234"/>
      <c r="N438" s="235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144</v>
      </c>
      <c r="AU438" s="18" t="s">
        <v>142</v>
      </c>
    </row>
    <row r="439" spans="1:65" s="2" customFormat="1" ht="16.5" customHeight="1">
      <c r="A439" s="39"/>
      <c r="B439" s="40"/>
      <c r="C439" s="268" t="s">
        <v>1833</v>
      </c>
      <c r="D439" s="268" t="s">
        <v>217</v>
      </c>
      <c r="E439" s="269" t="s">
        <v>1834</v>
      </c>
      <c r="F439" s="270" t="s">
        <v>1427</v>
      </c>
      <c r="G439" s="271" t="s">
        <v>1286</v>
      </c>
      <c r="H439" s="272">
        <v>1</v>
      </c>
      <c r="I439" s="273"/>
      <c r="J439" s="274">
        <f>ROUND(I439*H439,2)</f>
        <v>0</v>
      </c>
      <c r="K439" s="270" t="s">
        <v>19</v>
      </c>
      <c r="L439" s="275"/>
      <c r="M439" s="276" t="s">
        <v>19</v>
      </c>
      <c r="N439" s="277" t="s">
        <v>45</v>
      </c>
      <c r="O439" s="85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336</v>
      </c>
      <c r="AT439" s="230" t="s">
        <v>217</v>
      </c>
      <c r="AU439" s="230" t="s">
        <v>142</v>
      </c>
      <c r="AY439" s="18" t="s">
        <v>134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142</v>
      </c>
      <c r="BK439" s="231">
        <f>ROUND(I439*H439,2)</f>
        <v>0</v>
      </c>
      <c r="BL439" s="18" t="s">
        <v>238</v>
      </c>
      <c r="BM439" s="230" t="s">
        <v>1835</v>
      </c>
    </row>
    <row r="440" spans="1:47" s="2" customFormat="1" ht="12">
      <c r="A440" s="39"/>
      <c r="B440" s="40"/>
      <c r="C440" s="41"/>
      <c r="D440" s="232" t="s">
        <v>144</v>
      </c>
      <c r="E440" s="41"/>
      <c r="F440" s="233" t="s">
        <v>1427</v>
      </c>
      <c r="G440" s="41"/>
      <c r="H440" s="41"/>
      <c r="I440" s="137"/>
      <c r="J440" s="41"/>
      <c r="K440" s="41"/>
      <c r="L440" s="45"/>
      <c r="M440" s="234"/>
      <c r="N440" s="235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144</v>
      </c>
      <c r="AU440" s="18" t="s">
        <v>142</v>
      </c>
    </row>
    <row r="441" spans="1:65" s="2" customFormat="1" ht="16.5" customHeight="1">
      <c r="A441" s="39"/>
      <c r="B441" s="40"/>
      <c r="C441" s="268" t="s">
        <v>1836</v>
      </c>
      <c r="D441" s="268" t="s">
        <v>217</v>
      </c>
      <c r="E441" s="269" t="s">
        <v>1837</v>
      </c>
      <c r="F441" s="270" t="s">
        <v>1374</v>
      </c>
      <c r="G441" s="271" t="s">
        <v>1286</v>
      </c>
      <c r="H441" s="272">
        <v>3</v>
      </c>
      <c r="I441" s="273"/>
      <c r="J441" s="274">
        <f>ROUND(I441*H441,2)</f>
        <v>0</v>
      </c>
      <c r="K441" s="270" t="s">
        <v>19</v>
      </c>
      <c r="L441" s="275"/>
      <c r="M441" s="276" t="s">
        <v>19</v>
      </c>
      <c r="N441" s="277" t="s">
        <v>45</v>
      </c>
      <c r="O441" s="8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336</v>
      </c>
      <c r="AT441" s="230" t="s">
        <v>217</v>
      </c>
      <c r="AU441" s="230" t="s">
        <v>142</v>
      </c>
      <c r="AY441" s="18" t="s">
        <v>134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142</v>
      </c>
      <c r="BK441" s="231">
        <f>ROUND(I441*H441,2)</f>
        <v>0</v>
      </c>
      <c r="BL441" s="18" t="s">
        <v>238</v>
      </c>
      <c r="BM441" s="230" t="s">
        <v>1838</v>
      </c>
    </row>
    <row r="442" spans="1:47" s="2" customFormat="1" ht="12">
      <c r="A442" s="39"/>
      <c r="B442" s="40"/>
      <c r="C442" s="41"/>
      <c r="D442" s="232" t="s">
        <v>144</v>
      </c>
      <c r="E442" s="41"/>
      <c r="F442" s="233" t="s">
        <v>1374</v>
      </c>
      <c r="G442" s="41"/>
      <c r="H442" s="41"/>
      <c r="I442" s="137"/>
      <c r="J442" s="41"/>
      <c r="K442" s="41"/>
      <c r="L442" s="45"/>
      <c r="M442" s="234"/>
      <c r="N442" s="235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144</v>
      </c>
      <c r="AU442" s="18" t="s">
        <v>142</v>
      </c>
    </row>
    <row r="443" spans="1:65" s="2" customFormat="1" ht="16.5" customHeight="1">
      <c r="A443" s="39"/>
      <c r="B443" s="40"/>
      <c r="C443" s="268" t="s">
        <v>1839</v>
      </c>
      <c r="D443" s="268" t="s">
        <v>217</v>
      </c>
      <c r="E443" s="269" t="s">
        <v>1840</v>
      </c>
      <c r="F443" s="270" t="s">
        <v>1432</v>
      </c>
      <c r="G443" s="271" t="s">
        <v>1286</v>
      </c>
      <c r="H443" s="272">
        <v>3</v>
      </c>
      <c r="I443" s="273"/>
      <c r="J443" s="274">
        <f>ROUND(I443*H443,2)</f>
        <v>0</v>
      </c>
      <c r="K443" s="270" t="s">
        <v>19</v>
      </c>
      <c r="L443" s="275"/>
      <c r="M443" s="276" t="s">
        <v>19</v>
      </c>
      <c r="N443" s="277" t="s">
        <v>45</v>
      </c>
      <c r="O443" s="85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336</v>
      </c>
      <c r="AT443" s="230" t="s">
        <v>217</v>
      </c>
      <c r="AU443" s="230" t="s">
        <v>142</v>
      </c>
      <c r="AY443" s="18" t="s">
        <v>134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142</v>
      </c>
      <c r="BK443" s="231">
        <f>ROUND(I443*H443,2)</f>
        <v>0</v>
      </c>
      <c r="BL443" s="18" t="s">
        <v>238</v>
      </c>
      <c r="BM443" s="230" t="s">
        <v>1841</v>
      </c>
    </row>
    <row r="444" spans="1:47" s="2" customFormat="1" ht="12">
      <c r="A444" s="39"/>
      <c r="B444" s="40"/>
      <c r="C444" s="41"/>
      <c r="D444" s="232" t="s">
        <v>144</v>
      </c>
      <c r="E444" s="41"/>
      <c r="F444" s="233" t="s">
        <v>1432</v>
      </c>
      <c r="G444" s="41"/>
      <c r="H444" s="41"/>
      <c r="I444" s="137"/>
      <c r="J444" s="41"/>
      <c r="K444" s="41"/>
      <c r="L444" s="45"/>
      <c r="M444" s="234"/>
      <c r="N444" s="235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144</v>
      </c>
      <c r="AU444" s="18" t="s">
        <v>142</v>
      </c>
    </row>
    <row r="445" spans="1:65" s="2" customFormat="1" ht="16.5" customHeight="1">
      <c r="A445" s="39"/>
      <c r="B445" s="40"/>
      <c r="C445" s="268" t="s">
        <v>1842</v>
      </c>
      <c r="D445" s="268" t="s">
        <v>217</v>
      </c>
      <c r="E445" s="269" t="s">
        <v>1843</v>
      </c>
      <c r="F445" s="270" t="s">
        <v>1435</v>
      </c>
      <c r="G445" s="271" t="s">
        <v>1286</v>
      </c>
      <c r="H445" s="272">
        <v>1</v>
      </c>
      <c r="I445" s="273"/>
      <c r="J445" s="274">
        <f>ROUND(I445*H445,2)</f>
        <v>0</v>
      </c>
      <c r="K445" s="270" t="s">
        <v>19</v>
      </c>
      <c r="L445" s="275"/>
      <c r="M445" s="276" t="s">
        <v>19</v>
      </c>
      <c r="N445" s="277" t="s">
        <v>45</v>
      </c>
      <c r="O445" s="85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336</v>
      </c>
      <c r="AT445" s="230" t="s">
        <v>217</v>
      </c>
      <c r="AU445" s="230" t="s">
        <v>142</v>
      </c>
      <c r="AY445" s="18" t="s">
        <v>134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142</v>
      </c>
      <c r="BK445" s="231">
        <f>ROUND(I445*H445,2)</f>
        <v>0</v>
      </c>
      <c r="BL445" s="18" t="s">
        <v>238</v>
      </c>
      <c r="BM445" s="230" t="s">
        <v>1844</v>
      </c>
    </row>
    <row r="446" spans="1:47" s="2" customFormat="1" ht="12">
      <c r="A446" s="39"/>
      <c r="B446" s="40"/>
      <c r="C446" s="41"/>
      <c r="D446" s="232" t="s">
        <v>144</v>
      </c>
      <c r="E446" s="41"/>
      <c r="F446" s="233" t="s">
        <v>1435</v>
      </c>
      <c r="G446" s="41"/>
      <c r="H446" s="41"/>
      <c r="I446" s="137"/>
      <c r="J446" s="41"/>
      <c r="K446" s="41"/>
      <c r="L446" s="45"/>
      <c r="M446" s="234"/>
      <c r="N446" s="235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144</v>
      </c>
      <c r="AU446" s="18" t="s">
        <v>142</v>
      </c>
    </row>
    <row r="447" spans="1:65" s="2" customFormat="1" ht="16.5" customHeight="1">
      <c r="A447" s="39"/>
      <c r="B447" s="40"/>
      <c r="C447" s="268" t="s">
        <v>1845</v>
      </c>
      <c r="D447" s="268" t="s">
        <v>217</v>
      </c>
      <c r="E447" s="269" t="s">
        <v>1846</v>
      </c>
      <c r="F447" s="270" t="s">
        <v>1460</v>
      </c>
      <c r="G447" s="271" t="s">
        <v>1286</v>
      </c>
      <c r="H447" s="272">
        <v>15</v>
      </c>
      <c r="I447" s="273"/>
      <c r="J447" s="274">
        <f>ROUND(I447*H447,2)</f>
        <v>0</v>
      </c>
      <c r="K447" s="270" t="s">
        <v>19</v>
      </c>
      <c r="L447" s="275"/>
      <c r="M447" s="276" t="s">
        <v>19</v>
      </c>
      <c r="N447" s="277" t="s">
        <v>45</v>
      </c>
      <c r="O447" s="85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336</v>
      </c>
      <c r="AT447" s="230" t="s">
        <v>217</v>
      </c>
      <c r="AU447" s="230" t="s">
        <v>142</v>
      </c>
      <c r="AY447" s="18" t="s">
        <v>134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142</v>
      </c>
      <c r="BK447" s="231">
        <f>ROUND(I447*H447,2)</f>
        <v>0</v>
      </c>
      <c r="BL447" s="18" t="s">
        <v>238</v>
      </c>
      <c r="BM447" s="230" t="s">
        <v>1847</v>
      </c>
    </row>
    <row r="448" spans="1:47" s="2" customFormat="1" ht="12">
      <c r="A448" s="39"/>
      <c r="B448" s="40"/>
      <c r="C448" s="41"/>
      <c r="D448" s="232" t="s">
        <v>144</v>
      </c>
      <c r="E448" s="41"/>
      <c r="F448" s="233" t="s">
        <v>1460</v>
      </c>
      <c r="G448" s="41"/>
      <c r="H448" s="41"/>
      <c r="I448" s="137"/>
      <c r="J448" s="41"/>
      <c r="K448" s="41"/>
      <c r="L448" s="45"/>
      <c r="M448" s="234"/>
      <c r="N448" s="235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144</v>
      </c>
      <c r="AU448" s="18" t="s">
        <v>142</v>
      </c>
    </row>
    <row r="449" spans="1:65" s="2" customFormat="1" ht="16.5" customHeight="1">
      <c r="A449" s="39"/>
      <c r="B449" s="40"/>
      <c r="C449" s="268" t="s">
        <v>1848</v>
      </c>
      <c r="D449" s="268" t="s">
        <v>217</v>
      </c>
      <c r="E449" s="269" t="s">
        <v>1849</v>
      </c>
      <c r="F449" s="270" t="s">
        <v>1463</v>
      </c>
      <c r="G449" s="271" t="s">
        <v>1286</v>
      </c>
      <c r="H449" s="272">
        <v>2</v>
      </c>
      <c r="I449" s="273"/>
      <c r="J449" s="274">
        <f>ROUND(I449*H449,2)</f>
        <v>0</v>
      </c>
      <c r="K449" s="270" t="s">
        <v>19</v>
      </c>
      <c r="L449" s="275"/>
      <c r="M449" s="276" t="s">
        <v>19</v>
      </c>
      <c r="N449" s="277" t="s">
        <v>45</v>
      </c>
      <c r="O449" s="85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336</v>
      </c>
      <c r="AT449" s="230" t="s">
        <v>217</v>
      </c>
      <c r="AU449" s="230" t="s">
        <v>142</v>
      </c>
      <c r="AY449" s="18" t="s">
        <v>134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142</v>
      </c>
      <c r="BK449" s="231">
        <f>ROUND(I449*H449,2)</f>
        <v>0</v>
      </c>
      <c r="BL449" s="18" t="s">
        <v>238</v>
      </c>
      <c r="BM449" s="230" t="s">
        <v>1850</v>
      </c>
    </row>
    <row r="450" spans="1:47" s="2" customFormat="1" ht="12">
      <c r="A450" s="39"/>
      <c r="B450" s="40"/>
      <c r="C450" s="41"/>
      <c r="D450" s="232" t="s">
        <v>144</v>
      </c>
      <c r="E450" s="41"/>
      <c r="F450" s="233" t="s">
        <v>1463</v>
      </c>
      <c r="G450" s="41"/>
      <c r="H450" s="41"/>
      <c r="I450" s="137"/>
      <c r="J450" s="41"/>
      <c r="K450" s="41"/>
      <c r="L450" s="45"/>
      <c r="M450" s="234"/>
      <c r="N450" s="235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144</v>
      </c>
      <c r="AU450" s="18" t="s">
        <v>142</v>
      </c>
    </row>
    <row r="451" spans="1:65" s="2" customFormat="1" ht="24" customHeight="1">
      <c r="A451" s="39"/>
      <c r="B451" s="40"/>
      <c r="C451" s="268" t="s">
        <v>1851</v>
      </c>
      <c r="D451" s="268" t="s">
        <v>217</v>
      </c>
      <c r="E451" s="269" t="s">
        <v>1852</v>
      </c>
      <c r="F451" s="270" t="s">
        <v>1466</v>
      </c>
      <c r="G451" s="271" t="s">
        <v>1286</v>
      </c>
      <c r="H451" s="272">
        <v>5</v>
      </c>
      <c r="I451" s="273"/>
      <c r="J451" s="274">
        <f>ROUND(I451*H451,2)</f>
        <v>0</v>
      </c>
      <c r="K451" s="270" t="s">
        <v>19</v>
      </c>
      <c r="L451" s="275"/>
      <c r="M451" s="276" t="s">
        <v>19</v>
      </c>
      <c r="N451" s="277" t="s">
        <v>45</v>
      </c>
      <c r="O451" s="85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336</v>
      </c>
      <c r="AT451" s="230" t="s">
        <v>217</v>
      </c>
      <c r="AU451" s="230" t="s">
        <v>142</v>
      </c>
      <c r="AY451" s="18" t="s">
        <v>134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142</v>
      </c>
      <c r="BK451" s="231">
        <f>ROUND(I451*H451,2)</f>
        <v>0</v>
      </c>
      <c r="BL451" s="18" t="s">
        <v>238</v>
      </c>
      <c r="BM451" s="230" t="s">
        <v>1853</v>
      </c>
    </row>
    <row r="452" spans="1:47" s="2" customFormat="1" ht="12">
      <c r="A452" s="39"/>
      <c r="B452" s="40"/>
      <c r="C452" s="41"/>
      <c r="D452" s="232" t="s">
        <v>144</v>
      </c>
      <c r="E452" s="41"/>
      <c r="F452" s="233" t="s">
        <v>1466</v>
      </c>
      <c r="G452" s="41"/>
      <c r="H452" s="41"/>
      <c r="I452" s="137"/>
      <c r="J452" s="41"/>
      <c r="K452" s="41"/>
      <c r="L452" s="45"/>
      <c r="M452" s="234"/>
      <c r="N452" s="23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144</v>
      </c>
      <c r="AU452" s="18" t="s">
        <v>142</v>
      </c>
    </row>
    <row r="453" spans="1:65" s="2" customFormat="1" ht="16.5" customHeight="1">
      <c r="A453" s="39"/>
      <c r="B453" s="40"/>
      <c r="C453" s="268" t="s">
        <v>1854</v>
      </c>
      <c r="D453" s="268" t="s">
        <v>217</v>
      </c>
      <c r="E453" s="269" t="s">
        <v>1855</v>
      </c>
      <c r="F453" s="270" t="s">
        <v>1469</v>
      </c>
      <c r="G453" s="271" t="s">
        <v>1286</v>
      </c>
      <c r="H453" s="272">
        <v>16</v>
      </c>
      <c r="I453" s="273"/>
      <c r="J453" s="274">
        <f>ROUND(I453*H453,2)</f>
        <v>0</v>
      </c>
      <c r="K453" s="270" t="s">
        <v>19</v>
      </c>
      <c r="L453" s="275"/>
      <c r="M453" s="276" t="s">
        <v>19</v>
      </c>
      <c r="N453" s="277" t="s">
        <v>45</v>
      </c>
      <c r="O453" s="85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336</v>
      </c>
      <c r="AT453" s="230" t="s">
        <v>217</v>
      </c>
      <c r="AU453" s="230" t="s">
        <v>142</v>
      </c>
      <c r="AY453" s="18" t="s">
        <v>134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142</v>
      </c>
      <c r="BK453" s="231">
        <f>ROUND(I453*H453,2)</f>
        <v>0</v>
      </c>
      <c r="BL453" s="18" t="s">
        <v>238</v>
      </c>
      <c r="BM453" s="230" t="s">
        <v>1856</v>
      </c>
    </row>
    <row r="454" spans="1:47" s="2" customFormat="1" ht="12">
      <c r="A454" s="39"/>
      <c r="B454" s="40"/>
      <c r="C454" s="41"/>
      <c r="D454" s="232" t="s">
        <v>144</v>
      </c>
      <c r="E454" s="41"/>
      <c r="F454" s="233" t="s">
        <v>1469</v>
      </c>
      <c r="G454" s="41"/>
      <c r="H454" s="41"/>
      <c r="I454" s="137"/>
      <c r="J454" s="41"/>
      <c r="K454" s="41"/>
      <c r="L454" s="45"/>
      <c r="M454" s="234"/>
      <c r="N454" s="235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144</v>
      </c>
      <c r="AU454" s="18" t="s">
        <v>142</v>
      </c>
    </row>
    <row r="455" spans="1:65" s="2" customFormat="1" ht="16.5" customHeight="1">
      <c r="A455" s="39"/>
      <c r="B455" s="40"/>
      <c r="C455" s="268" t="s">
        <v>1857</v>
      </c>
      <c r="D455" s="268" t="s">
        <v>217</v>
      </c>
      <c r="E455" s="269" t="s">
        <v>1858</v>
      </c>
      <c r="F455" s="270" t="s">
        <v>1472</v>
      </c>
      <c r="G455" s="271" t="s">
        <v>1286</v>
      </c>
      <c r="H455" s="272">
        <v>12</v>
      </c>
      <c r="I455" s="273"/>
      <c r="J455" s="274">
        <f>ROUND(I455*H455,2)</f>
        <v>0</v>
      </c>
      <c r="K455" s="270" t="s">
        <v>19</v>
      </c>
      <c r="L455" s="275"/>
      <c r="M455" s="276" t="s">
        <v>19</v>
      </c>
      <c r="N455" s="277" t="s">
        <v>45</v>
      </c>
      <c r="O455" s="85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336</v>
      </c>
      <c r="AT455" s="230" t="s">
        <v>217</v>
      </c>
      <c r="AU455" s="230" t="s">
        <v>142</v>
      </c>
      <c r="AY455" s="18" t="s">
        <v>134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142</v>
      </c>
      <c r="BK455" s="231">
        <f>ROUND(I455*H455,2)</f>
        <v>0</v>
      </c>
      <c r="BL455" s="18" t="s">
        <v>238</v>
      </c>
      <c r="BM455" s="230" t="s">
        <v>1859</v>
      </c>
    </row>
    <row r="456" spans="1:47" s="2" customFormat="1" ht="12">
      <c r="A456" s="39"/>
      <c r="B456" s="40"/>
      <c r="C456" s="41"/>
      <c r="D456" s="232" t="s">
        <v>144</v>
      </c>
      <c r="E456" s="41"/>
      <c r="F456" s="233" t="s">
        <v>1472</v>
      </c>
      <c r="G456" s="41"/>
      <c r="H456" s="41"/>
      <c r="I456" s="137"/>
      <c r="J456" s="41"/>
      <c r="K456" s="41"/>
      <c r="L456" s="45"/>
      <c r="M456" s="234"/>
      <c r="N456" s="235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144</v>
      </c>
      <c r="AU456" s="18" t="s">
        <v>142</v>
      </c>
    </row>
    <row r="457" spans="1:65" s="2" customFormat="1" ht="16.5" customHeight="1">
      <c r="A457" s="39"/>
      <c r="B457" s="40"/>
      <c r="C457" s="268" t="s">
        <v>1860</v>
      </c>
      <c r="D457" s="268" t="s">
        <v>217</v>
      </c>
      <c r="E457" s="269" t="s">
        <v>1861</v>
      </c>
      <c r="F457" s="270" t="s">
        <v>1475</v>
      </c>
      <c r="G457" s="271" t="s">
        <v>1286</v>
      </c>
      <c r="H457" s="272">
        <v>7</v>
      </c>
      <c r="I457" s="273"/>
      <c r="J457" s="274">
        <f>ROUND(I457*H457,2)</f>
        <v>0</v>
      </c>
      <c r="K457" s="270" t="s">
        <v>19</v>
      </c>
      <c r="L457" s="275"/>
      <c r="M457" s="276" t="s">
        <v>19</v>
      </c>
      <c r="N457" s="277" t="s">
        <v>45</v>
      </c>
      <c r="O457" s="85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336</v>
      </c>
      <c r="AT457" s="230" t="s">
        <v>217</v>
      </c>
      <c r="AU457" s="230" t="s">
        <v>142</v>
      </c>
      <c r="AY457" s="18" t="s">
        <v>134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142</v>
      </c>
      <c r="BK457" s="231">
        <f>ROUND(I457*H457,2)</f>
        <v>0</v>
      </c>
      <c r="BL457" s="18" t="s">
        <v>238</v>
      </c>
      <c r="BM457" s="230" t="s">
        <v>1862</v>
      </c>
    </row>
    <row r="458" spans="1:47" s="2" customFormat="1" ht="12">
      <c r="A458" s="39"/>
      <c r="B458" s="40"/>
      <c r="C458" s="41"/>
      <c r="D458" s="232" t="s">
        <v>144</v>
      </c>
      <c r="E458" s="41"/>
      <c r="F458" s="233" t="s">
        <v>1475</v>
      </c>
      <c r="G458" s="41"/>
      <c r="H458" s="41"/>
      <c r="I458" s="137"/>
      <c r="J458" s="41"/>
      <c r="K458" s="41"/>
      <c r="L458" s="45"/>
      <c r="M458" s="234"/>
      <c r="N458" s="235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144</v>
      </c>
      <c r="AU458" s="18" t="s">
        <v>142</v>
      </c>
    </row>
    <row r="459" spans="1:65" s="2" customFormat="1" ht="16.5" customHeight="1">
      <c r="A459" s="39"/>
      <c r="B459" s="40"/>
      <c r="C459" s="268" t="s">
        <v>1863</v>
      </c>
      <c r="D459" s="268" t="s">
        <v>217</v>
      </c>
      <c r="E459" s="269" t="s">
        <v>1864</v>
      </c>
      <c r="F459" s="270" t="s">
        <v>1478</v>
      </c>
      <c r="G459" s="271" t="s">
        <v>1286</v>
      </c>
      <c r="H459" s="272">
        <v>2</v>
      </c>
      <c r="I459" s="273"/>
      <c r="J459" s="274">
        <f>ROUND(I459*H459,2)</f>
        <v>0</v>
      </c>
      <c r="K459" s="270" t="s">
        <v>19</v>
      </c>
      <c r="L459" s="275"/>
      <c r="M459" s="276" t="s">
        <v>19</v>
      </c>
      <c r="N459" s="277" t="s">
        <v>45</v>
      </c>
      <c r="O459" s="85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336</v>
      </c>
      <c r="AT459" s="230" t="s">
        <v>217</v>
      </c>
      <c r="AU459" s="230" t="s">
        <v>142</v>
      </c>
      <c r="AY459" s="18" t="s">
        <v>134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142</v>
      </c>
      <c r="BK459" s="231">
        <f>ROUND(I459*H459,2)</f>
        <v>0</v>
      </c>
      <c r="BL459" s="18" t="s">
        <v>238</v>
      </c>
      <c r="BM459" s="230" t="s">
        <v>1865</v>
      </c>
    </row>
    <row r="460" spans="1:47" s="2" customFormat="1" ht="12">
      <c r="A460" s="39"/>
      <c r="B460" s="40"/>
      <c r="C460" s="41"/>
      <c r="D460" s="232" t="s">
        <v>144</v>
      </c>
      <c r="E460" s="41"/>
      <c r="F460" s="233" t="s">
        <v>1478</v>
      </c>
      <c r="G460" s="41"/>
      <c r="H460" s="41"/>
      <c r="I460" s="137"/>
      <c r="J460" s="41"/>
      <c r="K460" s="41"/>
      <c r="L460" s="45"/>
      <c r="M460" s="234"/>
      <c r="N460" s="235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144</v>
      </c>
      <c r="AU460" s="18" t="s">
        <v>142</v>
      </c>
    </row>
    <row r="461" spans="1:65" s="2" customFormat="1" ht="16.5" customHeight="1">
      <c r="A461" s="39"/>
      <c r="B461" s="40"/>
      <c r="C461" s="268" t="s">
        <v>1866</v>
      </c>
      <c r="D461" s="268" t="s">
        <v>217</v>
      </c>
      <c r="E461" s="269" t="s">
        <v>1867</v>
      </c>
      <c r="F461" s="270" t="s">
        <v>1481</v>
      </c>
      <c r="G461" s="271" t="s">
        <v>1286</v>
      </c>
      <c r="H461" s="272">
        <v>2</v>
      </c>
      <c r="I461" s="273"/>
      <c r="J461" s="274">
        <f>ROUND(I461*H461,2)</f>
        <v>0</v>
      </c>
      <c r="K461" s="270" t="s">
        <v>19</v>
      </c>
      <c r="L461" s="275"/>
      <c r="M461" s="276" t="s">
        <v>19</v>
      </c>
      <c r="N461" s="277" t="s">
        <v>45</v>
      </c>
      <c r="O461" s="85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336</v>
      </c>
      <c r="AT461" s="230" t="s">
        <v>217</v>
      </c>
      <c r="AU461" s="230" t="s">
        <v>142</v>
      </c>
      <c r="AY461" s="18" t="s">
        <v>134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142</v>
      </c>
      <c r="BK461" s="231">
        <f>ROUND(I461*H461,2)</f>
        <v>0</v>
      </c>
      <c r="BL461" s="18" t="s">
        <v>238</v>
      </c>
      <c r="BM461" s="230" t="s">
        <v>1868</v>
      </c>
    </row>
    <row r="462" spans="1:47" s="2" customFormat="1" ht="12">
      <c r="A462" s="39"/>
      <c r="B462" s="40"/>
      <c r="C462" s="41"/>
      <c r="D462" s="232" t="s">
        <v>144</v>
      </c>
      <c r="E462" s="41"/>
      <c r="F462" s="233" t="s">
        <v>1481</v>
      </c>
      <c r="G462" s="41"/>
      <c r="H462" s="41"/>
      <c r="I462" s="137"/>
      <c r="J462" s="41"/>
      <c r="K462" s="41"/>
      <c r="L462" s="45"/>
      <c r="M462" s="234"/>
      <c r="N462" s="235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144</v>
      </c>
      <c r="AU462" s="18" t="s">
        <v>142</v>
      </c>
    </row>
    <row r="463" spans="1:65" s="2" customFormat="1" ht="16.5" customHeight="1">
      <c r="A463" s="39"/>
      <c r="B463" s="40"/>
      <c r="C463" s="268" t="s">
        <v>1869</v>
      </c>
      <c r="D463" s="268" t="s">
        <v>217</v>
      </c>
      <c r="E463" s="269" t="s">
        <v>1870</v>
      </c>
      <c r="F463" s="270" t="s">
        <v>1485</v>
      </c>
      <c r="G463" s="271" t="s">
        <v>1286</v>
      </c>
      <c r="H463" s="272">
        <v>2</v>
      </c>
      <c r="I463" s="273"/>
      <c r="J463" s="274">
        <f>ROUND(I463*H463,2)</f>
        <v>0</v>
      </c>
      <c r="K463" s="270" t="s">
        <v>19</v>
      </c>
      <c r="L463" s="275"/>
      <c r="M463" s="276" t="s">
        <v>19</v>
      </c>
      <c r="N463" s="277" t="s">
        <v>45</v>
      </c>
      <c r="O463" s="85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336</v>
      </c>
      <c r="AT463" s="230" t="s">
        <v>217</v>
      </c>
      <c r="AU463" s="230" t="s">
        <v>142</v>
      </c>
      <c r="AY463" s="18" t="s">
        <v>134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142</v>
      </c>
      <c r="BK463" s="231">
        <f>ROUND(I463*H463,2)</f>
        <v>0</v>
      </c>
      <c r="BL463" s="18" t="s">
        <v>238</v>
      </c>
      <c r="BM463" s="230" t="s">
        <v>1871</v>
      </c>
    </row>
    <row r="464" spans="1:47" s="2" customFormat="1" ht="12">
      <c r="A464" s="39"/>
      <c r="B464" s="40"/>
      <c r="C464" s="41"/>
      <c r="D464" s="232" t="s">
        <v>144</v>
      </c>
      <c r="E464" s="41"/>
      <c r="F464" s="233" t="s">
        <v>1485</v>
      </c>
      <c r="G464" s="41"/>
      <c r="H464" s="41"/>
      <c r="I464" s="137"/>
      <c r="J464" s="41"/>
      <c r="K464" s="41"/>
      <c r="L464" s="45"/>
      <c r="M464" s="234"/>
      <c r="N464" s="235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144</v>
      </c>
      <c r="AU464" s="18" t="s">
        <v>142</v>
      </c>
    </row>
    <row r="465" spans="1:65" s="2" customFormat="1" ht="16.5" customHeight="1">
      <c r="A465" s="39"/>
      <c r="B465" s="40"/>
      <c r="C465" s="268" t="s">
        <v>1872</v>
      </c>
      <c r="D465" s="268" t="s">
        <v>217</v>
      </c>
      <c r="E465" s="269" t="s">
        <v>1873</v>
      </c>
      <c r="F465" s="270" t="s">
        <v>1488</v>
      </c>
      <c r="G465" s="271" t="s">
        <v>1286</v>
      </c>
      <c r="H465" s="272">
        <v>1</v>
      </c>
      <c r="I465" s="273"/>
      <c r="J465" s="274">
        <f>ROUND(I465*H465,2)</f>
        <v>0</v>
      </c>
      <c r="K465" s="270" t="s">
        <v>19</v>
      </c>
      <c r="L465" s="275"/>
      <c r="M465" s="276" t="s">
        <v>19</v>
      </c>
      <c r="N465" s="277" t="s">
        <v>45</v>
      </c>
      <c r="O465" s="85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336</v>
      </c>
      <c r="AT465" s="230" t="s">
        <v>217</v>
      </c>
      <c r="AU465" s="230" t="s">
        <v>142</v>
      </c>
      <c r="AY465" s="18" t="s">
        <v>134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142</v>
      </c>
      <c r="BK465" s="231">
        <f>ROUND(I465*H465,2)</f>
        <v>0</v>
      </c>
      <c r="BL465" s="18" t="s">
        <v>238</v>
      </c>
      <c r="BM465" s="230" t="s">
        <v>1874</v>
      </c>
    </row>
    <row r="466" spans="1:47" s="2" customFormat="1" ht="12">
      <c r="A466" s="39"/>
      <c r="B466" s="40"/>
      <c r="C466" s="41"/>
      <c r="D466" s="232" t="s">
        <v>144</v>
      </c>
      <c r="E466" s="41"/>
      <c r="F466" s="233" t="s">
        <v>1488</v>
      </c>
      <c r="G466" s="41"/>
      <c r="H466" s="41"/>
      <c r="I466" s="137"/>
      <c r="J466" s="41"/>
      <c r="K466" s="41"/>
      <c r="L466" s="45"/>
      <c r="M466" s="234"/>
      <c r="N466" s="235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144</v>
      </c>
      <c r="AU466" s="18" t="s">
        <v>142</v>
      </c>
    </row>
    <row r="467" spans="1:65" s="2" customFormat="1" ht="24" customHeight="1">
      <c r="A467" s="39"/>
      <c r="B467" s="40"/>
      <c r="C467" s="268" t="s">
        <v>1875</v>
      </c>
      <c r="D467" s="268" t="s">
        <v>217</v>
      </c>
      <c r="E467" s="269" t="s">
        <v>1876</v>
      </c>
      <c r="F467" s="270" t="s">
        <v>1491</v>
      </c>
      <c r="G467" s="271" t="s">
        <v>1286</v>
      </c>
      <c r="H467" s="272">
        <v>7</v>
      </c>
      <c r="I467" s="273"/>
      <c r="J467" s="274">
        <f>ROUND(I467*H467,2)</f>
        <v>0</v>
      </c>
      <c r="K467" s="270" t="s">
        <v>19</v>
      </c>
      <c r="L467" s="275"/>
      <c r="M467" s="276" t="s">
        <v>19</v>
      </c>
      <c r="N467" s="277" t="s">
        <v>45</v>
      </c>
      <c r="O467" s="85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336</v>
      </c>
      <c r="AT467" s="230" t="s">
        <v>217</v>
      </c>
      <c r="AU467" s="230" t="s">
        <v>142</v>
      </c>
      <c r="AY467" s="18" t="s">
        <v>134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142</v>
      </c>
      <c r="BK467" s="231">
        <f>ROUND(I467*H467,2)</f>
        <v>0</v>
      </c>
      <c r="BL467" s="18" t="s">
        <v>238</v>
      </c>
      <c r="BM467" s="230" t="s">
        <v>1877</v>
      </c>
    </row>
    <row r="468" spans="1:47" s="2" customFormat="1" ht="12">
      <c r="A468" s="39"/>
      <c r="B468" s="40"/>
      <c r="C468" s="41"/>
      <c r="D468" s="232" t="s">
        <v>144</v>
      </c>
      <c r="E468" s="41"/>
      <c r="F468" s="233" t="s">
        <v>1491</v>
      </c>
      <c r="G468" s="41"/>
      <c r="H468" s="41"/>
      <c r="I468" s="137"/>
      <c r="J468" s="41"/>
      <c r="K468" s="41"/>
      <c r="L468" s="45"/>
      <c r="M468" s="234"/>
      <c r="N468" s="235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144</v>
      </c>
      <c r="AU468" s="18" t="s">
        <v>142</v>
      </c>
    </row>
    <row r="469" spans="1:65" s="2" customFormat="1" ht="16.5" customHeight="1">
      <c r="A469" s="39"/>
      <c r="B469" s="40"/>
      <c r="C469" s="268" t="s">
        <v>1878</v>
      </c>
      <c r="D469" s="268" t="s">
        <v>217</v>
      </c>
      <c r="E469" s="269" t="s">
        <v>1879</v>
      </c>
      <c r="F469" s="270" t="s">
        <v>1494</v>
      </c>
      <c r="G469" s="271" t="s">
        <v>1286</v>
      </c>
      <c r="H469" s="272">
        <v>3</v>
      </c>
      <c r="I469" s="273"/>
      <c r="J469" s="274">
        <f>ROUND(I469*H469,2)</f>
        <v>0</v>
      </c>
      <c r="K469" s="270" t="s">
        <v>19</v>
      </c>
      <c r="L469" s="275"/>
      <c r="M469" s="276" t="s">
        <v>19</v>
      </c>
      <c r="N469" s="277" t="s">
        <v>45</v>
      </c>
      <c r="O469" s="85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336</v>
      </c>
      <c r="AT469" s="230" t="s">
        <v>217</v>
      </c>
      <c r="AU469" s="230" t="s">
        <v>142</v>
      </c>
      <c r="AY469" s="18" t="s">
        <v>134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142</v>
      </c>
      <c r="BK469" s="231">
        <f>ROUND(I469*H469,2)</f>
        <v>0</v>
      </c>
      <c r="BL469" s="18" t="s">
        <v>238</v>
      </c>
      <c r="BM469" s="230" t="s">
        <v>1880</v>
      </c>
    </row>
    <row r="470" spans="1:47" s="2" customFormat="1" ht="12">
      <c r="A470" s="39"/>
      <c r="B470" s="40"/>
      <c r="C470" s="41"/>
      <c r="D470" s="232" t="s">
        <v>144</v>
      </c>
      <c r="E470" s="41"/>
      <c r="F470" s="233" t="s">
        <v>1494</v>
      </c>
      <c r="G470" s="41"/>
      <c r="H470" s="41"/>
      <c r="I470" s="137"/>
      <c r="J470" s="41"/>
      <c r="K470" s="41"/>
      <c r="L470" s="45"/>
      <c r="M470" s="234"/>
      <c r="N470" s="235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144</v>
      </c>
      <c r="AU470" s="18" t="s">
        <v>142</v>
      </c>
    </row>
    <row r="471" spans="1:65" s="2" customFormat="1" ht="16.5" customHeight="1">
      <c r="A471" s="39"/>
      <c r="B471" s="40"/>
      <c r="C471" s="268" t="s">
        <v>1881</v>
      </c>
      <c r="D471" s="268" t="s">
        <v>217</v>
      </c>
      <c r="E471" s="269" t="s">
        <v>1882</v>
      </c>
      <c r="F471" s="270" t="s">
        <v>1497</v>
      </c>
      <c r="G471" s="271" t="s">
        <v>1286</v>
      </c>
      <c r="H471" s="272">
        <v>6</v>
      </c>
      <c r="I471" s="273"/>
      <c r="J471" s="274">
        <f>ROUND(I471*H471,2)</f>
        <v>0</v>
      </c>
      <c r="K471" s="270" t="s">
        <v>19</v>
      </c>
      <c r="L471" s="275"/>
      <c r="M471" s="276" t="s">
        <v>19</v>
      </c>
      <c r="N471" s="277" t="s">
        <v>45</v>
      </c>
      <c r="O471" s="85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336</v>
      </c>
      <c r="AT471" s="230" t="s">
        <v>217</v>
      </c>
      <c r="AU471" s="230" t="s">
        <v>142</v>
      </c>
      <c r="AY471" s="18" t="s">
        <v>134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142</v>
      </c>
      <c r="BK471" s="231">
        <f>ROUND(I471*H471,2)</f>
        <v>0</v>
      </c>
      <c r="BL471" s="18" t="s">
        <v>238</v>
      </c>
      <c r="BM471" s="230" t="s">
        <v>1883</v>
      </c>
    </row>
    <row r="472" spans="1:47" s="2" customFormat="1" ht="12">
      <c r="A472" s="39"/>
      <c r="B472" s="40"/>
      <c r="C472" s="41"/>
      <c r="D472" s="232" t="s">
        <v>144</v>
      </c>
      <c r="E472" s="41"/>
      <c r="F472" s="233" t="s">
        <v>1497</v>
      </c>
      <c r="G472" s="41"/>
      <c r="H472" s="41"/>
      <c r="I472" s="137"/>
      <c r="J472" s="41"/>
      <c r="K472" s="41"/>
      <c r="L472" s="45"/>
      <c r="M472" s="234"/>
      <c r="N472" s="235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144</v>
      </c>
      <c r="AU472" s="18" t="s">
        <v>142</v>
      </c>
    </row>
    <row r="473" spans="1:65" s="2" customFormat="1" ht="16.5" customHeight="1">
      <c r="A473" s="39"/>
      <c r="B473" s="40"/>
      <c r="C473" s="268" t="s">
        <v>1884</v>
      </c>
      <c r="D473" s="268" t="s">
        <v>217</v>
      </c>
      <c r="E473" s="269" t="s">
        <v>1885</v>
      </c>
      <c r="F473" s="270" t="s">
        <v>1500</v>
      </c>
      <c r="G473" s="271" t="s">
        <v>1286</v>
      </c>
      <c r="H473" s="272">
        <v>23</v>
      </c>
      <c r="I473" s="273"/>
      <c r="J473" s="274">
        <f>ROUND(I473*H473,2)</f>
        <v>0</v>
      </c>
      <c r="K473" s="270" t="s">
        <v>19</v>
      </c>
      <c r="L473" s="275"/>
      <c r="M473" s="276" t="s">
        <v>19</v>
      </c>
      <c r="N473" s="277" t="s">
        <v>45</v>
      </c>
      <c r="O473" s="85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336</v>
      </c>
      <c r="AT473" s="230" t="s">
        <v>217</v>
      </c>
      <c r="AU473" s="230" t="s">
        <v>142</v>
      </c>
      <c r="AY473" s="18" t="s">
        <v>134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142</v>
      </c>
      <c r="BK473" s="231">
        <f>ROUND(I473*H473,2)</f>
        <v>0</v>
      </c>
      <c r="BL473" s="18" t="s">
        <v>238</v>
      </c>
      <c r="BM473" s="230" t="s">
        <v>1886</v>
      </c>
    </row>
    <row r="474" spans="1:47" s="2" customFormat="1" ht="12">
      <c r="A474" s="39"/>
      <c r="B474" s="40"/>
      <c r="C474" s="41"/>
      <c r="D474" s="232" t="s">
        <v>144</v>
      </c>
      <c r="E474" s="41"/>
      <c r="F474" s="233" t="s">
        <v>1500</v>
      </c>
      <c r="G474" s="41"/>
      <c r="H474" s="41"/>
      <c r="I474" s="137"/>
      <c r="J474" s="41"/>
      <c r="K474" s="41"/>
      <c r="L474" s="45"/>
      <c r="M474" s="234"/>
      <c r="N474" s="235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144</v>
      </c>
      <c r="AU474" s="18" t="s">
        <v>142</v>
      </c>
    </row>
    <row r="475" spans="1:65" s="2" customFormat="1" ht="16.5" customHeight="1">
      <c r="A475" s="39"/>
      <c r="B475" s="40"/>
      <c r="C475" s="268" t="s">
        <v>1887</v>
      </c>
      <c r="D475" s="268" t="s">
        <v>217</v>
      </c>
      <c r="E475" s="269" t="s">
        <v>1888</v>
      </c>
      <c r="F475" s="270" t="s">
        <v>1503</v>
      </c>
      <c r="G475" s="271" t="s">
        <v>1286</v>
      </c>
      <c r="H475" s="272">
        <v>4</v>
      </c>
      <c r="I475" s="273"/>
      <c r="J475" s="274">
        <f>ROUND(I475*H475,2)</f>
        <v>0</v>
      </c>
      <c r="K475" s="270" t="s">
        <v>19</v>
      </c>
      <c r="L475" s="275"/>
      <c r="M475" s="276" t="s">
        <v>19</v>
      </c>
      <c r="N475" s="277" t="s">
        <v>45</v>
      </c>
      <c r="O475" s="85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336</v>
      </c>
      <c r="AT475" s="230" t="s">
        <v>217</v>
      </c>
      <c r="AU475" s="230" t="s">
        <v>142</v>
      </c>
      <c r="AY475" s="18" t="s">
        <v>134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142</v>
      </c>
      <c r="BK475" s="231">
        <f>ROUND(I475*H475,2)</f>
        <v>0</v>
      </c>
      <c r="BL475" s="18" t="s">
        <v>238</v>
      </c>
      <c r="BM475" s="230" t="s">
        <v>1889</v>
      </c>
    </row>
    <row r="476" spans="1:47" s="2" customFormat="1" ht="12">
      <c r="A476" s="39"/>
      <c r="B476" s="40"/>
      <c r="C476" s="41"/>
      <c r="D476" s="232" t="s">
        <v>144</v>
      </c>
      <c r="E476" s="41"/>
      <c r="F476" s="233" t="s">
        <v>1503</v>
      </c>
      <c r="G476" s="41"/>
      <c r="H476" s="41"/>
      <c r="I476" s="137"/>
      <c r="J476" s="41"/>
      <c r="K476" s="41"/>
      <c r="L476" s="45"/>
      <c r="M476" s="234"/>
      <c r="N476" s="235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144</v>
      </c>
      <c r="AU476" s="18" t="s">
        <v>142</v>
      </c>
    </row>
    <row r="477" spans="1:65" s="2" customFormat="1" ht="16.5" customHeight="1">
      <c r="A477" s="39"/>
      <c r="B477" s="40"/>
      <c r="C477" s="268" t="s">
        <v>1890</v>
      </c>
      <c r="D477" s="268" t="s">
        <v>217</v>
      </c>
      <c r="E477" s="269" t="s">
        <v>1891</v>
      </c>
      <c r="F477" s="270" t="s">
        <v>1506</v>
      </c>
      <c r="G477" s="271" t="s">
        <v>1286</v>
      </c>
      <c r="H477" s="272">
        <v>2</v>
      </c>
      <c r="I477" s="273"/>
      <c r="J477" s="274">
        <f>ROUND(I477*H477,2)</f>
        <v>0</v>
      </c>
      <c r="K477" s="270" t="s">
        <v>19</v>
      </c>
      <c r="L477" s="275"/>
      <c r="M477" s="276" t="s">
        <v>19</v>
      </c>
      <c r="N477" s="277" t="s">
        <v>45</v>
      </c>
      <c r="O477" s="85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336</v>
      </c>
      <c r="AT477" s="230" t="s">
        <v>217</v>
      </c>
      <c r="AU477" s="230" t="s">
        <v>142</v>
      </c>
      <c r="AY477" s="18" t="s">
        <v>134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142</v>
      </c>
      <c r="BK477" s="231">
        <f>ROUND(I477*H477,2)</f>
        <v>0</v>
      </c>
      <c r="BL477" s="18" t="s">
        <v>238</v>
      </c>
      <c r="BM477" s="230" t="s">
        <v>1892</v>
      </c>
    </row>
    <row r="478" spans="1:47" s="2" customFormat="1" ht="12">
      <c r="A478" s="39"/>
      <c r="B478" s="40"/>
      <c r="C478" s="41"/>
      <c r="D478" s="232" t="s">
        <v>144</v>
      </c>
      <c r="E478" s="41"/>
      <c r="F478" s="233" t="s">
        <v>1506</v>
      </c>
      <c r="G478" s="41"/>
      <c r="H478" s="41"/>
      <c r="I478" s="137"/>
      <c r="J478" s="41"/>
      <c r="K478" s="41"/>
      <c r="L478" s="45"/>
      <c r="M478" s="234"/>
      <c r="N478" s="235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144</v>
      </c>
      <c r="AU478" s="18" t="s">
        <v>142</v>
      </c>
    </row>
    <row r="479" spans="1:65" s="2" customFormat="1" ht="16.5" customHeight="1">
      <c r="A479" s="39"/>
      <c r="B479" s="40"/>
      <c r="C479" s="268" t="s">
        <v>1893</v>
      </c>
      <c r="D479" s="268" t="s">
        <v>217</v>
      </c>
      <c r="E479" s="269" t="s">
        <v>1894</v>
      </c>
      <c r="F479" s="270" t="s">
        <v>1509</v>
      </c>
      <c r="G479" s="271" t="s">
        <v>1286</v>
      </c>
      <c r="H479" s="272">
        <v>19</v>
      </c>
      <c r="I479" s="273"/>
      <c r="J479" s="274">
        <f>ROUND(I479*H479,2)</f>
        <v>0</v>
      </c>
      <c r="K479" s="270" t="s">
        <v>19</v>
      </c>
      <c r="L479" s="275"/>
      <c r="M479" s="276" t="s">
        <v>19</v>
      </c>
      <c r="N479" s="277" t="s">
        <v>45</v>
      </c>
      <c r="O479" s="85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336</v>
      </c>
      <c r="AT479" s="230" t="s">
        <v>217</v>
      </c>
      <c r="AU479" s="230" t="s">
        <v>142</v>
      </c>
      <c r="AY479" s="18" t="s">
        <v>134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142</v>
      </c>
      <c r="BK479" s="231">
        <f>ROUND(I479*H479,2)</f>
        <v>0</v>
      </c>
      <c r="BL479" s="18" t="s">
        <v>238</v>
      </c>
      <c r="BM479" s="230" t="s">
        <v>1895</v>
      </c>
    </row>
    <row r="480" spans="1:47" s="2" customFormat="1" ht="12">
      <c r="A480" s="39"/>
      <c r="B480" s="40"/>
      <c r="C480" s="41"/>
      <c r="D480" s="232" t="s">
        <v>144</v>
      </c>
      <c r="E480" s="41"/>
      <c r="F480" s="233" t="s">
        <v>1509</v>
      </c>
      <c r="G480" s="41"/>
      <c r="H480" s="41"/>
      <c r="I480" s="137"/>
      <c r="J480" s="41"/>
      <c r="K480" s="41"/>
      <c r="L480" s="45"/>
      <c r="M480" s="234"/>
      <c r="N480" s="235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144</v>
      </c>
      <c r="AU480" s="18" t="s">
        <v>142</v>
      </c>
    </row>
    <row r="481" spans="1:65" s="2" customFormat="1" ht="16.5" customHeight="1">
      <c r="A481" s="39"/>
      <c r="B481" s="40"/>
      <c r="C481" s="268" t="s">
        <v>1896</v>
      </c>
      <c r="D481" s="268" t="s">
        <v>217</v>
      </c>
      <c r="E481" s="269" t="s">
        <v>1897</v>
      </c>
      <c r="F481" s="270" t="s">
        <v>1512</v>
      </c>
      <c r="G481" s="271" t="s">
        <v>1286</v>
      </c>
      <c r="H481" s="272">
        <v>10</v>
      </c>
      <c r="I481" s="273"/>
      <c r="J481" s="274">
        <f>ROUND(I481*H481,2)</f>
        <v>0</v>
      </c>
      <c r="K481" s="270" t="s">
        <v>19</v>
      </c>
      <c r="L481" s="275"/>
      <c r="M481" s="276" t="s">
        <v>19</v>
      </c>
      <c r="N481" s="277" t="s">
        <v>45</v>
      </c>
      <c r="O481" s="85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336</v>
      </c>
      <c r="AT481" s="230" t="s">
        <v>217</v>
      </c>
      <c r="AU481" s="230" t="s">
        <v>142</v>
      </c>
      <c r="AY481" s="18" t="s">
        <v>134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142</v>
      </c>
      <c r="BK481" s="231">
        <f>ROUND(I481*H481,2)</f>
        <v>0</v>
      </c>
      <c r="BL481" s="18" t="s">
        <v>238</v>
      </c>
      <c r="BM481" s="230" t="s">
        <v>1898</v>
      </c>
    </row>
    <row r="482" spans="1:47" s="2" customFormat="1" ht="12">
      <c r="A482" s="39"/>
      <c r="B482" s="40"/>
      <c r="C482" s="41"/>
      <c r="D482" s="232" t="s">
        <v>144</v>
      </c>
      <c r="E482" s="41"/>
      <c r="F482" s="233" t="s">
        <v>1512</v>
      </c>
      <c r="G482" s="41"/>
      <c r="H482" s="41"/>
      <c r="I482" s="137"/>
      <c r="J482" s="41"/>
      <c r="K482" s="41"/>
      <c r="L482" s="45"/>
      <c r="M482" s="234"/>
      <c r="N482" s="235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144</v>
      </c>
      <c r="AU482" s="18" t="s">
        <v>142</v>
      </c>
    </row>
    <row r="483" spans="1:65" s="2" customFormat="1" ht="16.5" customHeight="1">
      <c r="A483" s="39"/>
      <c r="B483" s="40"/>
      <c r="C483" s="268" t="s">
        <v>1899</v>
      </c>
      <c r="D483" s="268" t="s">
        <v>217</v>
      </c>
      <c r="E483" s="269" t="s">
        <v>1900</v>
      </c>
      <c r="F483" s="270" t="s">
        <v>1515</v>
      </c>
      <c r="G483" s="271" t="s">
        <v>1286</v>
      </c>
      <c r="H483" s="272">
        <v>1</v>
      </c>
      <c r="I483" s="273"/>
      <c r="J483" s="274">
        <f>ROUND(I483*H483,2)</f>
        <v>0</v>
      </c>
      <c r="K483" s="270" t="s">
        <v>19</v>
      </c>
      <c r="L483" s="275"/>
      <c r="M483" s="276" t="s">
        <v>19</v>
      </c>
      <c r="N483" s="277" t="s">
        <v>45</v>
      </c>
      <c r="O483" s="85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336</v>
      </c>
      <c r="AT483" s="230" t="s">
        <v>217</v>
      </c>
      <c r="AU483" s="230" t="s">
        <v>142</v>
      </c>
      <c r="AY483" s="18" t="s">
        <v>134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142</v>
      </c>
      <c r="BK483" s="231">
        <f>ROUND(I483*H483,2)</f>
        <v>0</v>
      </c>
      <c r="BL483" s="18" t="s">
        <v>238</v>
      </c>
      <c r="BM483" s="230" t="s">
        <v>1901</v>
      </c>
    </row>
    <row r="484" spans="1:47" s="2" customFormat="1" ht="12">
      <c r="A484" s="39"/>
      <c r="B484" s="40"/>
      <c r="C484" s="41"/>
      <c r="D484" s="232" t="s">
        <v>144</v>
      </c>
      <c r="E484" s="41"/>
      <c r="F484" s="233" t="s">
        <v>1515</v>
      </c>
      <c r="G484" s="41"/>
      <c r="H484" s="41"/>
      <c r="I484" s="137"/>
      <c r="J484" s="41"/>
      <c r="K484" s="41"/>
      <c r="L484" s="45"/>
      <c r="M484" s="234"/>
      <c r="N484" s="235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144</v>
      </c>
      <c r="AU484" s="18" t="s">
        <v>142</v>
      </c>
    </row>
    <row r="485" spans="1:65" s="2" customFormat="1" ht="16.5" customHeight="1">
      <c r="A485" s="39"/>
      <c r="B485" s="40"/>
      <c r="C485" s="268" t="s">
        <v>1902</v>
      </c>
      <c r="D485" s="268" t="s">
        <v>217</v>
      </c>
      <c r="E485" s="269" t="s">
        <v>1903</v>
      </c>
      <c r="F485" s="270" t="s">
        <v>1518</v>
      </c>
      <c r="G485" s="271" t="s">
        <v>1286</v>
      </c>
      <c r="H485" s="272">
        <v>5</v>
      </c>
      <c r="I485" s="273"/>
      <c r="J485" s="274">
        <f>ROUND(I485*H485,2)</f>
        <v>0</v>
      </c>
      <c r="K485" s="270" t="s">
        <v>19</v>
      </c>
      <c r="L485" s="275"/>
      <c r="M485" s="276" t="s">
        <v>19</v>
      </c>
      <c r="N485" s="277" t="s">
        <v>45</v>
      </c>
      <c r="O485" s="85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336</v>
      </c>
      <c r="AT485" s="230" t="s">
        <v>217</v>
      </c>
      <c r="AU485" s="230" t="s">
        <v>142</v>
      </c>
      <c r="AY485" s="18" t="s">
        <v>134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142</v>
      </c>
      <c r="BK485" s="231">
        <f>ROUND(I485*H485,2)</f>
        <v>0</v>
      </c>
      <c r="BL485" s="18" t="s">
        <v>238</v>
      </c>
      <c r="BM485" s="230" t="s">
        <v>1904</v>
      </c>
    </row>
    <row r="486" spans="1:47" s="2" customFormat="1" ht="12">
      <c r="A486" s="39"/>
      <c r="B486" s="40"/>
      <c r="C486" s="41"/>
      <c r="D486" s="232" t="s">
        <v>144</v>
      </c>
      <c r="E486" s="41"/>
      <c r="F486" s="233" t="s">
        <v>1518</v>
      </c>
      <c r="G486" s="41"/>
      <c r="H486" s="41"/>
      <c r="I486" s="137"/>
      <c r="J486" s="41"/>
      <c r="K486" s="41"/>
      <c r="L486" s="45"/>
      <c r="M486" s="234"/>
      <c r="N486" s="235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144</v>
      </c>
      <c r="AU486" s="18" t="s">
        <v>142</v>
      </c>
    </row>
    <row r="487" spans="1:65" s="2" customFormat="1" ht="16.5" customHeight="1">
      <c r="A487" s="39"/>
      <c r="B487" s="40"/>
      <c r="C487" s="268" t="s">
        <v>1905</v>
      </c>
      <c r="D487" s="268" t="s">
        <v>217</v>
      </c>
      <c r="E487" s="269" t="s">
        <v>1906</v>
      </c>
      <c r="F487" s="270" t="s">
        <v>1521</v>
      </c>
      <c r="G487" s="271" t="s">
        <v>1286</v>
      </c>
      <c r="H487" s="272">
        <v>5</v>
      </c>
      <c r="I487" s="273"/>
      <c r="J487" s="274">
        <f>ROUND(I487*H487,2)</f>
        <v>0</v>
      </c>
      <c r="K487" s="270" t="s">
        <v>19</v>
      </c>
      <c r="L487" s="275"/>
      <c r="M487" s="276" t="s">
        <v>19</v>
      </c>
      <c r="N487" s="277" t="s">
        <v>45</v>
      </c>
      <c r="O487" s="85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336</v>
      </c>
      <c r="AT487" s="230" t="s">
        <v>217</v>
      </c>
      <c r="AU487" s="230" t="s">
        <v>142</v>
      </c>
      <c r="AY487" s="18" t="s">
        <v>134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142</v>
      </c>
      <c r="BK487" s="231">
        <f>ROUND(I487*H487,2)</f>
        <v>0</v>
      </c>
      <c r="BL487" s="18" t="s">
        <v>238</v>
      </c>
      <c r="BM487" s="230" t="s">
        <v>1907</v>
      </c>
    </row>
    <row r="488" spans="1:47" s="2" customFormat="1" ht="12">
      <c r="A488" s="39"/>
      <c r="B488" s="40"/>
      <c r="C488" s="41"/>
      <c r="D488" s="232" t="s">
        <v>144</v>
      </c>
      <c r="E488" s="41"/>
      <c r="F488" s="233" t="s">
        <v>1521</v>
      </c>
      <c r="G488" s="41"/>
      <c r="H488" s="41"/>
      <c r="I488" s="137"/>
      <c r="J488" s="41"/>
      <c r="K488" s="41"/>
      <c r="L488" s="45"/>
      <c r="M488" s="234"/>
      <c r="N488" s="235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144</v>
      </c>
      <c r="AU488" s="18" t="s">
        <v>142</v>
      </c>
    </row>
    <row r="489" spans="1:65" s="2" customFormat="1" ht="16.5" customHeight="1">
      <c r="A489" s="39"/>
      <c r="B489" s="40"/>
      <c r="C489" s="268" t="s">
        <v>1908</v>
      </c>
      <c r="D489" s="268" t="s">
        <v>217</v>
      </c>
      <c r="E489" s="269" t="s">
        <v>1909</v>
      </c>
      <c r="F489" s="270" t="s">
        <v>1524</v>
      </c>
      <c r="G489" s="271" t="s">
        <v>1286</v>
      </c>
      <c r="H489" s="272">
        <v>1</v>
      </c>
      <c r="I489" s="273"/>
      <c r="J489" s="274">
        <f>ROUND(I489*H489,2)</f>
        <v>0</v>
      </c>
      <c r="K489" s="270" t="s">
        <v>19</v>
      </c>
      <c r="L489" s="275"/>
      <c r="M489" s="276" t="s">
        <v>19</v>
      </c>
      <c r="N489" s="277" t="s">
        <v>45</v>
      </c>
      <c r="O489" s="85"/>
      <c r="P489" s="228">
        <f>O489*H489</f>
        <v>0</v>
      </c>
      <c r="Q489" s="228">
        <v>0</v>
      </c>
      <c r="R489" s="228">
        <f>Q489*H489</f>
        <v>0</v>
      </c>
      <c r="S489" s="228">
        <v>0</v>
      </c>
      <c r="T489" s="22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336</v>
      </c>
      <c r="AT489" s="230" t="s">
        <v>217</v>
      </c>
      <c r="AU489" s="230" t="s">
        <v>142</v>
      </c>
      <c r="AY489" s="18" t="s">
        <v>134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142</v>
      </c>
      <c r="BK489" s="231">
        <f>ROUND(I489*H489,2)</f>
        <v>0</v>
      </c>
      <c r="BL489" s="18" t="s">
        <v>238</v>
      </c>
      <c r="BM489" s="230" t="s">
        <v>1910</v>
      </c>
    </row>
    <row r="490" spans="1:47" s="2" customFormat="1" ht="12">
      <c r="A490" s="39"/>
      <c r="B490" s="40"/>
      <c r="C490" s="41"/>
      <c r="D490" s="232" t="s">
        <v>144</v>
      </c>
      <c r="E490" s="41"/>
      <c r="F490" s="233" t="s">
        <v>1524</v>
      </c>
      <c r="G490" s="41"/>
      <c r="H490" s="41"/>
      <c r="I490" s="137"/>
      <c r="J490" s="41"/>
      <c r="K490" s="41"/>
      <c r="L490" s="45"/>
      <c r="M490" s="234"/>
      <c r="N490" s="235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144</v>
      </c>
      <c r="AU490" s="18" t="s">
        <v>142</v>
      </c>
    </row>
    <row r="491" spans="1:65" s="2" customFormat="1" ht="16.5" customHeight="1">
      <c r="A491" s="39"/>
      <c r="B491" s="40"/>
      <c r="C491" s="268" t="s">
        <v>1911</v>
      </c>
      <c r="D491" s="268" t="s">
        <v>217</v>
      </c>
      <c r="E491" s="269" t="s">
        <v>1912</v>
      </c>
      <c r="F491" s="270" t="s">
        <v>1527</v>
      </c>
      <c r="G491" s="271" t="s">
        <v>1286</v>
      </c>
      <c r="H491" s="272">
        <v>2</v>
      </c>
      <c r="I491" s="273"/>
      <c r="J491" s="274">
        <f>ROUND(I491*H491,2)</f>
        <v>0</v>
      </c>
      <c r="K491" s="270" t="s">
        <v>19</v>
      </c>
      <c r="L491" s="275"/>
      <c r="M491" s="276" t="s">
        <v>19</v>
      </c>
      <c r="N491" s="277" t="s">
        <v>45</v>
      </c>
      <c r="O491" s="85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336</v>
      </c>
      <c r="AT491" s="230" t="s">
        <v>217</v>
      </c>
      <c r="AU491" s="230" t="s">
        <v>142</v>
      </c>
      <c r="AY491" s="18" t="s">
        <v>134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142</v>
      </c>
      <c r="BK491" s="231">
        <f>ROUND(I491*H491,2)</f>
        <v>0</v>
      </c>
      <c r="BL491" s="18" t="s">
        <v>238</v>
      </c>
      <c r="BM491" s="230" t="s">
        <v>1913</v>
      </c>
    </row>
    <row r="492" spans="1:47" s="2" customFormat="1" ht="12">
      <c r="A492" s="39"/>
      <c r="B492" s="40"/>
      <c r="C492" s="41"/>
      <c r="D492" s="232" t="s">
        <v>144</v>
      </c>
      <c r="E492" s="41"/>
      <c r="F492" s="233" t="s">
        <v>1527</v>
      </c>
      <c r="G492" s="41"/>
      <c r="H492" s="41"/>
      <c r="I492" s="137"/>
      <c r="J492" s="41"/>
      <c r="K492" s="41"/>
      <c r="L492" s="45"/>
      <c r="M492" s="234"/>
      <c r="N492" s="23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144</v>
      </c>
      <c r="AU492" s="18" t="s">
        <v>142</v>
      </c>
    </row>
    <row r="493" spans="1:65" s="2" customFormat="1" ht="16.5" customHeight="1">
      <c r="A493" s="39"/>
      <c r="B493" s="40"/>
      <c r="C493" s="268" t="s">
        <v>1914</v>
      </c>
      <c r="D493" s="268" t="s">
        <v>217</v>
      </c>
      <c r="E493" s="269" t="s">
        <v>1915</v>
      </c>
      <c r="F493" s="270" t="s">
        <v>1530</v>
      </c>
      <c r="G493" s="271" t="s">
        <v>1286</v>
      </c>
      <c r="H493" s="272">
        <v>2</v>
      </c>
      <c r="I493" s="273"/>
      <c r="J493" s="274">
        <f>ROUND(I493*H493,2)</f>
        <v>0</v>
      </c>
      <c r="K493" s="270" t="s">
        <v>19</v>
      </c>
      <c r="L493" s="275"/>
      <c r="M493" s="276" t="s">
        <v>19</v>
      </c>
      <c r="N493" s="277" t="s">
        <v>45</v>
      </c>
      <c r="O493" s="85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336</v>
      </c>
      <c r="AT493" s="230" t="s">
        <v>217</v>
      </c>
      <c r="AU493" s="230" t="s">
        <v>142</v>
      </c>
      <c r="AY493" s="18" t="s">
        <v>134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142</v>
      </c>
      <c r="BK493" s="231">
        <f>ROUND(I493*H493,2)</f>
        <v>0</v>
      </c>
      <c r="BL493" s="18" t="s">
        <v>238</v>
      </c>
      <c r="BM493" s="230" t="s">
        <v>1916</v>
      </c>
    </row>
    <row r="494" spans="1:47" s="2" customFormat="1" ht="12">
      <c r="A494" s="39"/>
      <c r="B494" s="40"/>
      <c r="C494" s="41"/>
      <c r="D494" s="232" t="s">
        <v>144</v>
      </c>
      <c r="E494" s="41"/>
      <c r="F494" s="233" t="s">
        <v>1530</v>
      </c>
      <c r="G494" s="41"/>
      <c r="H494" s="41"/>
      <c r="I494" s="137"/>
      <c r="J494" s="41"/>
      <c r="K494" s="41"/>
      <c r="L494" s="45"/>
      <c r="M494" s="234"/>
      <c r="N494" s="235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144</v>
      </c>
      <c r="AU494" s="18" t="s">
        <v>142</v>
      </c>
    </row>
    <row r="495" spans="1:65" s="2" customFormat="1" ht="16.5" customHeight="1">
      <c r="A495" s="39"/>
      <c r="B495" s="40"/>
      <c r="C495" s="268" t="s">
        <v>1917</v>
      </c>
      <c r="D495" s="268" t="s">
        <v>217</v>
      </c>
      <c r="E495" s="269" t="s">
        <v>1918</v>
      </c>
      <c r="F495" s="270" t="s">
        <v>1533</v>
      </c>
      <c r="G495" s="271" t="s">
        <v>1286</v>
      </c>
      <c r="H495" s="272">
        <v>2</v>
      </c>
      <c r="I495" s="273"/>
      <c r="J495" s="274">
        <f>ROUND(I495*H495,2)</f>
        <v>0</v>
      </c>
      <c r="K495" s="270" t="s">
        <v>19</v>
      </c>
      <c r="L495" s="275"/>
      <c r="M495" s="276" t="s">
        <v>19</v>
      </c>
      <c r="N495" s="277" t="s">
        <v>45</v>
      </c>
      <c r="O495" s="85"/>
      <c r="P495" s="228">
        <f>O495*H495</f>
        <v>0</v>
      </c>
      <c r="Q495" s="228">
        <v>0</v>
      </c>
      <c r="R495" s="228">
        <f>Q495*H495</f>
        <v>0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336</v>
      </c>
      <c r="AT495" s="230" t="s">
        <v>217</v>
      </c>
      <c r="AU495" s="230" t="s">
        <v>142</v>
      </c>
      <c r="AY495" s="18" t="s">
        <v>134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142</v>
      </c>
      <c r="BK495" s="231">
        <f>ROUND(I495*H495,2)</f>
        <v>0</v>
      </c>
      <c r="BL495" s="18" t="s">
        <v>238</v>
      </c>
      <c r="BM495" s="230" t="s">
        <v>1919</v>
      </c>
    </row>
    <row r="496" spans="1:47" s="2" customFormat="1" ht="12">
      <c r="A496" s="39"/>
      <c r="B496" s="40"/>
      <c r="C496" s="41"/>
      <c r="D496" s="232" t="s">
        <v>144</v>
      </c>
      <c r="E496" s="41"/>
      <c r="F496" s="233" t="s">
        <v>1533</v>
      </c>
      <c r="G496" s="41"/>
      <c r="H496" s="41"/>
      <c r="I496" s="137"/>
      <c r="J496" s="41"/>
      <c r="K496" s="41"/>
      <c r="L496" s="45"/>
      <c r="M496" s="234"/>
      <c r="N496" s="235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144</v>
      </c>
      <c r="AU496" s="18" t="s">
        <v>142</v>
      </c>
    </row>
    <row r="497" spans="1:65" s="2" customFormat="1" ht="16.5" customHeight="1">
      <c r="A497" s="39"/>
      <c r="B497" s="40"/>
      <c r="C497" s="268" t="s">
        <v>1920</v>
      </c>
      <c r="D497" s="268" t="s">
        <v>217</v>
      </c>
      <c r="E497" s="269" t="s">
        <v>1921</v>
      </c>
      <c r="F497" s="270" t="s">
        <v>1536</v>
      </c>
      <c r="G497" s="271" t="s">
        <v>1286</v>
      </c>
      <c r="H497" s="272">
        <v>3</v>
      </c>
      <c r="I497" s="273"/>
      <c r="J497" s="274">
        <f>ROUND(I497*H497,2)</f>
        <v>0</v>
      </c>
      <c r="K497" s="270" t="s">
        <v>19</v>
      </c>
      <c r="L497" s="275"/>
      <c r="M497" s="276" t="s">
        <v>19</v>
      </c>
      <c r="N497" s="277" t="s">
        <v>45</v>
      </c>
      <c r="O497" s="85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336</v>
      </c>
      <c r="AT497" s="230" t="s">
        <v>217</v>
      </c>
      <c r="AU497" s="230" t="s">
        <v>142</v>
      </c>
      <c r="AY497" s="18" t="s">
        <v>134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142</v>
      </c>
      <c r="BK497" s="231">
        <f>ROUND(I497*H497,2)</f>
        <v>0</v>
      </c>
      <c r="BL497" s="18" t="s">
        <v>238</v>
      </c>
      <c r="BM497" s="230" t="s">
        <v>1922</v>
      </c>
    </row>
    <row r="498" spans="1:47" s="2" customFormat="1" ht="12">
      <c r="A498" s="39"/>
      <c r="B498" s="40"/>
      <c r="C498" s="41"/>
      <c r="D498" s="232" t="s">
        <v>144</v>
      </c>
      <c r="E498" s="41"/>
      <c r="F498" s="233" t="s">
        <v>1536</v>
      </c>
      <c r="G498" s="41"/>
      <c r="H498" s="41"/>
      <c r="I498" s="137"/>
      <c r="J498" s="41"/>
      <c r="K498" s="41"/>
      <c r="L498" s="45"/>
      <c r="M498" s="234"/>
      <c r="N498" s="235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144</v>
      </c>
      <c r="AU498" s="18" t="s">
        <v>142</v>
      </c>
    </row>
    <row r="499" spans="1:65" s="2" customFormat="1" ht="16.5" customHeight="1">
      <c r="A499" s="39"/>
      <c r="B499" s="40"/>
      <c r="C499" s="268" t="s">
        <v>1923</v>
      </c>
      <c r="D499" s="268" t="s">
        <v>217</v>
      </c>
      <c r="E499" s="269" t="s">
        <v>1924</v>
      </c>
      <c r="F499" s="270" t="s">
        <v>1539</v>
      </c>
      <c r="G499" s="271" t="s">
        <v>1286</v>
      </c>
      <c r="H499" s="272">
        <v>1</v>
      </c>
      <c r="I499" s="273"/>
      <c r="J499" s="274">
        <f>ROUND(I499*H499,2)</f>
        <v>0</v>
      </c>
      <c r="K499" s="270" t="s">
        <v>19</v>
      </c>
      <c r="L499" s="275"/>
      <c r="M499" s="276" t="s">
        <v>19</v>
      </c>
      <c r="N499" s="277" t="s">
        <v>45</v>
      </c>
      <c r="O499" s="85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336</v>
      </c>
      <c r="AT499" s="230" t="s">
        <v>217</v>
      </c>
      <c r="AU499" s="230" t="s">
        <v>142</v>
      </c>
      <c r="AY499" s="18" t="s">
        <v>134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142</v>
      </c>
      <c r="BK499" s="231">
        <f>ROUND(I499*H499,2)</f>
        <v>0</v>
      </c>
      <c r="BL499" s="18" t="s">
        <v>238</v>
      </c>
      <c r="BM499" s="230" t="s">
        <v>1925</v>
      </c>
    </row>
    <row r="500" spans="1:47" s="2" customFormat="1" ht="12">
      <c r="A500" s="39"/>
      <c r="B500" s="40"/>
      <c r="C500" s="41"/>
      <c r="D500" s="232" t="s">
        <v>144</v>
      </c>
      <c r="E500" s="41"/>
      <c r="F500" s="233" t="s">
        <v>1539</v>
      </c>
      <c r="G500" s="41"/>
      <c r="H500" s="41"/>
      <c r="I500" s="137"/>
      <c r="J500" s="41"/>
      <c r="K500" s="41"/>
      <c r="L500" s="45"/>
      <c r="M500" s="234"/>
      <c r="N500" s="235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144</v>
      </c>
      <c r="AU500" s="18" t="s">
        <v>142</v>
      </c>
    </row>
    <row r="501" spans="1:65" s="2" customFormat="1" ht="16.5" customHeight="1">
      <c r="A501" s="39"/>
      <c r="B501" s="40"/>
      <c r="C501" s="268" t="s">
        <v>1926</v>
      </c>
      <c r="D501" s="268" t="s">
        <v>217</v>
      </c>
      <c r="E501" s="269" t="s">
        <v>1927</v>
      </c>
      <c r="F501" s="270" t="s">
        <v>1542</v>
      </c>
      <c r="G501" s="271" t="s">
        <v>1286</v>
      </c>
      <c r="H501" s="272">
        <v>3</v>
      </c>
      <c r="I501" s="273"/>
      <c r="J501" s="274">
        <f>ROUND(I501*H501,2)</f>
        <v>0</v>
      </c>
      <c r="K501" s="270" t="s">
        <v>19</v>
      </c>
      <c r="L501" s="275"/>
      <c r="M501" s="276" t="s">
        <v>19</v>
      </c>
      <c r="N501" s="277" t="s">
        <v>45</v>
      </c>
      <c r="O501" s="85"/>
      <c r="P501" s="228">
        <f>O501*H501</f>
        <v>0</v>
      </c>
      <c r="Q501" s="228">
        <v>0</v>
      </c>
      <c r="R501" s="228">
        <f>Q501*H501</f>
        <v>0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336</v>
      </c>
      <c r="AT501" s="230" t="s">
        <v>217</v>
      </c>
      <c r="AU501" s="230" t="s">
        <v>142</v>
      </c>
      <c r="AY501" s="18" t="s">
        <v>134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142</v>
      </c>
      <c r="BK501" s="231">
        <f>ROUND(I501*H501,2)</f>
        <v>0</v>
      </c>
      <c r="BL501" s="18" t="s">
        <v>238</v>
      </c>
      <c r="BM501" s="230" t="s">
        <v>1928</v>
      </c>
    </row>
    <row r="502" spans="1:47" s="2" customFormat="1" ht="12">
      <c r="A502" s="39"/>
      <c r="B502" s="40"/>
      <c r="C502" s="41"/>
      <c r="D502" s="232" t="s">
        <v>144</v>
      </c>
      <c r="E502" s="41"/>
      <c r="F502" s="233" t="s">
        <v>1542</v>
      </c>
      <c r="G502" s="41"/>
      <c r="H502" s="41"/>
      <c r="I502" s="137"/>
      <c r="J502" s="41"/>
      <c r="K502" s="41"/>
      <c r="L502" s="45"/>
      <c r="M502" s="234"/>
      <c r="N502" s="235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144</v>
      </c>
      <c r="AU502" s="18" t="s">
        <v>142</v>
      </c>
    </row>
    <row r="503" spans="1:65" s="2" customFormat="1" ht="16.5" customHeight="1">
      <c r="A503" s="39"/>
      <c r="B503" s="40"/>
      <c r="C503" s="268" t="s">
        <v>1929</v>
      </c>
      <c r="D503" s="268" t="s">
        <v>217</v>
      </c>
      <c r="E503" s="269" t="s">
        <v>1930</v>
      </c>
      <c r="F503" s="270" t="s">
        <v>1545</v>
      </c>
      <c r="G503" s="271" t="s">
        <v>1286</v>
      </c>
      <c r="H503" s="272">
        <v>33</v>
      </c>
      <c r="I503" s="273"/>
      <c r="J503" s="274">
        <f>ROUND(I503*H503,2)</f>
        <v>0</v>
      </c>
      <c r="K503" s="270" t="s">
        <v>19</v>
      </c>
      <c r="L503" s="275"/>
      <c r="M503" s="276" t="s">
        <v>19</v>
      </c>
      <c r="N503" s="277" t="s">
        <v>45</v>
      </c>
      <c r="O503" s="85"/>
      <c r="P503" s="228">
        <f>O503*H503</f>
        <v>0</v>
      </c>
      <c r="Q503" s="228">
        <v>0</v>
      </c>
      <c r="R503" s="228">
        <f>Q503*H503</f>
        <v>0</v>
      </c>
      <c r="S503" s="228">
        <v>0</v>
      </c>
      <c r="T503" s="22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336</v>
      </c>
      <c r="AT503" s="230" t="s">
        <v>217</v>
      </c>
      <c r="AU503" s="230" t="s">
        <v>142</v>
      </c>
      <c r="AY503" s="18" t="s">
        <v>134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142</v>
      </c>
      <c r="BK503" s="231">
        <f>ROUND(I503*H503,2)</f>
        <v>0</v>
      </c>
      <c r="BL503" s="18" t="s">
        <v>238</v>
      </c>
      <c r="BM503" s="230" t="s">
        <v>1931</v>
      </c>
    </row>
    <row r="504" spans="1:47" s="2" customFormat="1" ht="12">
      <c r="A504" s="39"/>
      <c r="B504" s="40"/>
      <c r="C504" s="41"/>
      <c r="D504" s="232" t="s">
        <v>144</v>
      </c>
      <c r="E504" s="41"/>
      <c r="F504" s="233" t="s">
        <v>1545</v>
      </c>
      <c r="G504" s="41"/>
      <c r="H504" s="41"/>
      <c r="I504" s="137"/>
      <c r="J504" s="41"/>
      <c r="K504" s="41"/>
      <c r="L504" s="45"/>
      <c r="M504" s="234"/>
      <c r="N504" s="235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144</v>
      </c>
      <c r="AU504" s="18" t="s">
        <v>142</v>
      </c>
    </row>
    <row r="505" spans="1:65" s="2" customFormat="1" ht="16.5" customHeight="1">
      <c r="A505" s="39"/>
      <c r="B505" s="40"/>
      <c r="C505" s="268" t="s">
        <v>1932</v>
      </c>
      <c r="D505" s="268" t="s">
        <v>217</v>
      </c>
      <c r="E505" s="269" t="s">
        <v>1933</v>
      </c>
      <c r="F505" s="270" t="s">
        <v>1548</v>
      </c>
      <c r="G505" s="271" t="s">
        <v>1286</v>
      </c>
      <c r="H505" s="272">
        <v>87</v>
      </c>
      <c r="I505" s="273"/>
      <c r="J505" s="274">
        <f>ROUND(I505*H505,2)</f>
        <v>0</v>
      </c>
      <c r="K505" s="270" t="s">
        <v>19</v>
      </c>
      <c r="L505" s="275"/>
      <c r="M505" s="276" t="s">
        <v>19</v>
      </c>
      <c r="N505" s="277" t="s">
        <v>45</v>
      </c>
      <c r="O505" s="85"/>
      <c r="P505" s="228">
        <f>O505*H505</f>
        <v>0</v>
      </c>
      <c r="Q505" s="228">
        <v>0</v>
      </c>
      <c r="R505" s="228">
        <f>Q505*H505</f>
        <v>0</v>
      </c>
      <c r="S505" s="228">
        <v>0</v>
      </c>
      <c r="T505" s="22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0" t="s">
        <v>336</v>
      </c>
      <c r="AT505" s="230" t="s">
        <v>217</v>
      </c>
      <c r="AU505" s="230" t="s">
        <v>142</v>
      </c>
      <c r="AY505" s="18" t="s">
        <v>134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18" t="s">
        <v>142</v>
      </c>
      <c r="BK505" s="231">
        <f>ROUND(I505*H505,2)</f>
        <v>0</v>
      </c>
      <c r="BL505" s="18" t="s">
        <v>238</v>
      </c>
      <c r="BM505" s="230" t="s">
        <v>1934</v>
      </c>
    </row>
    <row r="506" spans="1:47" s="2" customFormat="1" ht="12">
      <c r="A506" s="39"/>
      <c r="B506" s="40"/>
      <c r="C506" s="41"/>
      <c r="D506" s="232" t="s">
        <v>144</v>
      </c>
      <c r="E506" s="41"/>
      <c r="F506" s="233" t="s">
        <v>1548</v>
      </c>
      <c r="G506" s="41"/>
      <c r="H506" s="41"/>
      <c r="I506" s="137"/>
      <c r="J506" s="41"/>
      <c r="K506" s="41"/>
      <c r="L506" s="45"/>
      <c r="M506" s="234"/>
      <c r="N506" s="235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144</v>
      </c>
      <c r="AU506" s="18" t="s">
        <v>142</v>
      </c>
    </row>
    <row r="507" spans="1:65" s="2" customFormat="1" ht="16.5" customHeight="1">
      <c r="A507" s="39"/>
      <c r="B507" s="40"/>
      <c r="C507" s="268" t="s">
        <v>1935</v>
      </c>
      <c r="D507" s="268" t="s">
        <v>217</v>
      </c>
      <c r="E507" s="269" t="s">
        <v>1936</v>
      </c>
      <c r="F507" s="270" t="s">
        <v>1551</v>
      </c>
      <c r="G507" s="271" t="s">
        <v>1286</v>
      </c>
      <c r="H507" s="272">
        <v>10</v>
      </c>
      <c r="I507" s="273"/>
      <c r="J507" s="274">
        <f>ROUND(I507*H507,2)</f>
        <v>0</v>
      </c>
      <c r="K507" s="270" t="s">
        <v>19</v>
      </c>
      <c r="L507" s="275"/>
      <c r="M507" s="276" t="s">
        <v>19</v>
      </c>
      <c r="N507" s="277" t="s">
        <v>45</v>
      </c>
      <c r="O507" s="85"/>
      <c r="P507" s="228">
        <f>O507*H507</f>
        <v>0</v>
      </c>
      <c r="Q507" s="228">
        <v>0</v>
      </c>
      <c r="R507" s="228">
        <f>Q507*H507</f>
        <v>0</v>
      </c>
      <c r="S507" s="228">
        <v>0</v>
      </c>
      <c r="T507" s="22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0" t="s">
        <v>336</v>
      </c>
      <c r="AT507" s="230" t="s">
        <v>217</v>
      </c>
      <c r="AU507" s="230" t="s">
        <v>142</v>
      </c>
      <c r="AY507" s="18" t="s">
        <v>134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8" t="s">
        <v>142</v>
      </c>
      <c r="BK507" s="231">
        <f>ROUND(I507*H507,2)</f>
        <v>0</v>
      </c>
      <c r="BL507" s="18" t="s">
        <v>238</v>
      </c>
      <c r="BM507" s="230" t="s">
        <v>1937</v>
      </c>
    </row>
    <row r="508" spans="1:47" s="2" customFormat="1" ht="12">
      <c r="A508" s="39"/>
      <c r="B508" s="40"/>
      <c r="C508" s="41"/>
      <c r="D508" s="232" t="s">
        <v>144</v>
      </c>
      <c r="E508" s="41"/>
      <c r="F508" s="233" t="s">
        <v>1551</v>
      </c>
      <c r="G508" s="41"/>
      <c r="H508" s="41"/>
      <c r="I508" s="137"/>
      <c r="J508" s="41"/>
      <c r="K508" s="41"/>
      <c r="L508" s="45"/>
      <c r="M508" s="234"/>
      <c r="N508" s="235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144</v>
      </c>
      <c r="AU508" s="18" t="s">
        <v>142</v>
      </c>
    </row>
    <row r="509" spans="1:65" s="2" customFormat="1" ht="16.5" customHeight="1">
      <c r="A509" s="39"/>
      <c r="B509" s="40"/>
      <c r="C509" s="268" t="s">
        <v>1938</v>
      </c>
      <c r="D509" s="268" t="s">
        <v>217</v>
      </c>
      <c r="E509" s="269" t="s">
        <v>1939</v>
      </c>
      <c r="F509" s="270" t="s">
        <v>1554</v>
      </c>
      <c r="G509" s="271" t="s">
        <v>1286</v>
      </c>
      <c r="H509" s="272">
        <v>33</v>
      </c>
      <c r="I509" s="273"/>
      <c r="J509" s="274">
        <f>ROUND(I509*H509,2)</f>
        <v>0</v>
      </c>
      <c r="K509" s="270" t="s">
        <v>19</v>
      </c>
      <c r="L509" s="275"/>
      <c r="M509" s="276" t="s">
        <v>19</v>
      </c>
      <c r="N509" s="277" t="s">
        <v>45</v>
      </c>
      <c r="O509" s="85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336</v>
      </c>
      <c r="AT509" s="230" t="s">
        <v>217</v>
      </c>
      <c r="AU509" s="230" t="s">
        <v>142</v>
      </c>
      <c r="AY509" s="18" t="s">
        <v>134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142</v>
      </c>
      <c r="BK509" s="231">
        <f>ROUND(I509*H509,2)</f>
        <v>0</v>
      </c>
      <c r="BL509" s="18" t="s">
        <v>238</v>
      </c>
      <c r="BM509" s="230" t="s">
        <v>1940</v>
      </c>
    </row>
    <row r="510" spans="1:47" s="2" customFormat="1" ht="12">
      <c r="A510" s="39"/>
      <c r="B510" s="40"/>
      <c r="C510" s="41"/>
      <c r="D510" s="232" t="s">
        <v>144</v>
      </c>
      <c r="E510" s="41"/>
      <c r="F510" s="233" t="s">
        <v>1554</v>
      </c>
      <c r="G510" s="41"/>
      <c r="H510" s="41"/>
      <c r="I510" s="137"/>
      <c r="J510" s="41"/>
      <c r="K510" s="41"/>
      <c r="L510" s="45"/>
      <c r="M510" s="234"/>
      <c r="N510" s="235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144</v>
      </c>
      <c r="AU510" s="18" t="s">
        <v>142</v>
      </c>
    </row>
    <row r="511" spans="1:65" s="2" customFormat="1" ht="16.5" customHeight="1">
      <c r="A511" s="39"/>
      <c r="B511" s="40"/>
      <c r="C511" s="268" t="s">
        <v>1941</v>
      </c>
      <c r="D511" s="268" t="s">
        <v>217</v>
      </c>
      <c r="E511" s="269" t="s">
        <v>1942</v>
      </c>
      <c r="F511" s="270" t="s">
        <v>1557</v>
      </c>
      <c r="G511" s="271" t="s">
        <v>1286</v>
      </c>
      <c r="H511" s="272">
        <v>32</v>
      </c>
      <c r="I511" s="273"/>
      <c r="J511" s="274">
        <f>ROUND(I511*H511,2)</f>
        <v>0</v>
      </c>
      <c r="K511" s="270" t="s">
        <v>19</v>
      </c>
      <c r="L511" s="275"/>
      <c r="M511" s="276" t="s">
        <v>19</v>
      </c>
      <c r="N511" s="277" t="s">
        <v>45</v>
      </c>
      <c r="O511" s="85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336</v>
      </c>
      <c r="AT511" s="230" t="s">
        <v>217</v>
      </c>
      <c r="AU511" s="230" t="s">
        <v>142</v>
      </c>
      <c r="AY511" s="18" t="s">
        <v>134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142</v>
      </c>
      <c r="BK511" s="231">
        <f>ROUND(I511*H511,2)</f>
        <v>0</v>
      </c>
      <c r="BL511" s="18" t="s">
        <v>238</v>
      </c>
      <c r="BM511" s="230" t="s">
        <v>1943</v>
      </c>
    </row>
    <row r="512" spans="1:47" s="2" customFormat="1" ht="12">
      <c r="A512" s="39"/>
      <c r="B512" s="40"/>
      <c r="C512" s="41"/>
      <c r="D512" s="232" t="s">
        <v>144</v>
      </c>
      <c r="E512" s="41"/>
      <c r="F512" s="233" t="s">
        <v>1557</v>
      </c>
      <c r="G512" s="41"/>
      <c r="H512" s="41"/>
      <c r="I512" s="137"/>
      <c r="J512" s="41"/>
      <c r="K512" s="41"/>
      <c r="L512" s="45"/>
      <c r="M512" s="234"/>
      <c r="N512" s="235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144</v>
      </c>
      <c r="AU512" s="18" t="s">
        <v>142</v>
      </c>
    </row>
    <row r="513" spans="1:65" s="2" customFormat="1" ht="16.5" customHeight="1">
      <c r="A513" s="39"/>
      <c r="B513" s="40"/>
      <c r="C513" s="268" t="s">
        <v>1944</v>
      </c>
      <c r="D513" s="268" t="s">
        <v>217</v>
      </c>
      <c r="E513" s="269" t="s">
        <v>1945</v>
      </c>
      <c r="F513" s="270" t="s">
        <v>1560</v>
      </c>
      <c r="G513" s="271" t="s">
        <v>1286</v>
      </c>
      <c r="H513" s="272">
        <v>18</v>
      </c>
      <c r="I513" s="273"/>
      <c r="J513" s="274">
        <f>ROUND(I513*H513,2)</f>
        <v>0</v>
      </c>
      <c r="K513" s="270" t="s">
        <v>19</v>
      </c>
      <c r="L513" s="275"/>
      <c r="M513" s="276" t="s">
        <v>19</v>
      </c>
      <c r="N513" s="277" t="s">
        <v>45</v>
      </c>
      <c r="O513" s="85"/>
      <c r="P513" s="228">
        <f>O513*H513</f>
        <v>0</v>
      </c>
      <c r="Q513" s="228">
        <v>0</v>
      </c>
      <c r="R513" s="228">
        <f>Q513*H513</f>
        <v>0</v>
      </c>
      <c r="S513" s="228">
        <v>0</v>
      </c>
      <c r="T513" s="22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0" t="s">
        <v>336</v>
      </c>
      <c r="AT513" s="230" t="s">
        <v>217</v>
      </c>
      <c r="AU513" s="230" t="s">
        <v>142</v>
      </c>
      <c r="AY513" s="18" t="s">
        <v>134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8" t="s">
        <v>142</v>
      </c>
      <c r="BK513" s="231">
        <f>ROUND(I513*H513,2)</f>
        <v>0</v>
      </c>
      <c r="BL513" s="18" t="s">
        <v>238</v>
      </c>
      <c r="BM513" s="230" t="s">
        <v>1946</v>
      </c>
    </row>
    <row r="514" spans="1:47" s="2" customFormat="1" ht="12">
      <c r="A514" s="39"/>
      <c r="B514" s="40"/>
      <c r="C514" s="41"/>
      <c r="D514" s="232" t="s">
        <v>144</v>
      </c>
      <c r="E514" s="41"/>
      <c r="F514" s="233" t="s">
        <v>1560</v>
      </c>
      <c r="G514" s="41"/>
      <c r="H514" s="41"/>
      <c r="I514" s="137"/>
      <c r="J514" s="41"/>
      <c r="K514" s="41"/>
      <c r="L514" s="45"/>
      <c r="M514" s="234"/>
      <c r="N514" s="235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144</v>
      </c>
      <c r="AU514" s="18" t="s">
        <v>142</v>
      </c>
    </row>
    <row r="515" spans="1:65" s="2" customFormat="1" ht="16.5" customHeight="1">
      <c r="A515" s="39"/>
      <c r="B515" s="40"/>
      <c r="C515" s="268" t="s">
        <v>1947</v>
      </c>
      <c r="D515" s="268" t="s">
        <v>217</v>
      </c>
      <c r="E515" s="269" t="s">
        <v>1948</v>
      </c>
      <c r="F515" s="270" t="s">
        <v>1563</v>
      </c>
      <c r="G515" s="271" t="s">
        <v>1286</v>
      </c>
      <c r="H515" s="272">
        <v>8</v>
      </c>
      <c r="I515" s="273"/>
      <c r="J515" s="274">
        <f>ROUND(I515*H515,2)</f>
        <v>0</v>
      </c>
      <c r="K515" s="270" t="s">
        <v>19</v>
      </c>
      <c r="L515" s="275"/>
      <c r="M515" s="276" t="s">
        <v>19</v>
      </c>
      <c r="N515" s="277" t="s">
        <v>45</v>
      </c>
      <c r="O515" s="85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336</v>
      </c>
      <c r="AT515" s="230" t="s">
        <v>217</v>
      </c>
      <c r="AU515" s="230" t="s">
        <v>142</v>
      </c>
      <c r="AY515" s="18" t="s">
        <v>134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142</v>
      </c>
      <c r="BK515" s="231">
        <f>ROUND(I515*H515,2)</f>
        <v>0</v>
      </c>
      <c r="BL515" s="18" t="s">
        <v>238</v>
      </c>
      <c r="BM515" s="230" t="s">
        <v>1949</v>
      </c>
    </row>
    <row r="516" spans="1:47" s="2" customFormat="1" ht="12">
      <c r="A516" s="39"/>
      <c r="B516" s="40"/>
      <c r="C516" s="41"/>
      <c r="D516" s="232" t="s">
        <v>144</v>
      </c>
      <c r="E516" s="41"/>
      <c r="F516" s="233" t="s">
        <v>1563</v>
      </c>
      <c r="G516" s="41"/>
      <c r="H516" s="41"/>
      <c r="I516" s="137"/>
      <c r="J516" s="41"/>
      <c r="K516" s="41"/>
      <c r="L516" s="45"/>
      <c r="M516" s="234"/>
      <c r="N516" s="235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144</v>
      </c>
      <c r="AU516" s="18" t="s">
        <v>142</v>
      </c>
    </row>
    <row r="517" spans="1:65" s="2" customFormat="1" ht="16.5" customHeight="1">
      <c r="A517" s="39"/>
      <c r="B517" s="40"/>
      <c r="C517" s="268" t="s">
        <v>1950</v>
      </c>
      <c r="D517" s="268" t="s">
        <v>217</v>
      </c>
      <c r="E517" s="269" t="s">
        <v>1951</v>
      </c>
      <c r="F517" s="270" t="s">
        <v>1566</v>
      </c>
      <c r="G517" s="271" t="s">
        <v>19</v>
      </c>
      <c r="H517" s="272">
        <v>3</v>
      </c>
      <c r="I517" s="273"/>
      <c r="J517" s="274">
        <f>ROUND(I517*H517,2)</f>
        <v>0</v>
      </c>
      <c r="K517" s="270" t="s">
        <v>19</v>
      </c>
      <c r="L517" s="275"/>
      <c r="M517" s="276" t="s">
        <v>19</v>
      </c>
      <c r="N517" s="277" t="s">
        <v>45</v>
      </c>
      <c r="O517" s="85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336</v>
      </c>
      <c r="AT517" s="230" t="s">
        <v>217</v>
      </c>
      <c r="AU517" s="230" t="s">
        <v>142</v>
      </c>
      <c r="AY517" s="18" t="s">
        <v>134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142</v>
      </c>
      <c r="BK517" s="231">
        <f>ROUND(I517*H517,2)</f>
        <v>0</v>
      </c>
      <c r="BL517" s="18" t="s">
        <v>238</v>
      </c>
      <c r="BM517" s="230" t="s">
        <v>1952</v>
      </c>
    </row>
    <row r="518" spans="1:47" s="2" customFormat="1" ht="12">
      <c r="A518" s="39"/>
      <c r="B518" s="40"/>
      <c r="C518" s="41"/>
      <c r="D518" s="232" t="s">
        <v>144</v>
      </c>
      <c r="E518" s="41"/>
      <c r="F518" s="233" t="s">
        <v>1566</v>
      </c>
      <c r="G518" s="41"/>
      <c r="H518" s="41"/>
      <c r="I518" s="137"/>
      <c r="J518" s="41"/>
      <c r="K518" s="41"/>
      <c r="L518" s="45"/>
      <c r="M518" s="234"/>
      <c r="N518" s="235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144</v>
      </c>
      <c r="AU518" s="18" t="s">
        <v>142</v>
      </c>
    </row>
    <row r="519" spans="1:65" s="2" customFormat="1" ht="16.5" customHeight="1">
      <c r="A519" s="39"/>
      <c r="B519" s="40"/>
      <c r="C519" s="268" t="s">
        <v>1953</v>
      </c>
      <c r="D519" s="268" t="s">
        <v>217</v>
      </c>
      <c r="E519" s="269" t="s">
        <v>1954</v>
      </c>
      <c r="F519" s="270" t="s">
        <v>1569</v>
      </c>
      <c r="G519" s="271" t="s">
        <v>1286</v>
      </c>
      <c r="H519" s="272">
        <v>1</v>
      </c>
      <c r="I519" s="273"/>
      <c r="J519" s="274">
        <f>ROUND(I519*H519,2)</f>
        <v>0</v>
      </c>
      <c r="K519" s="270" t="s">
        <v>19</v>
      </c>
      <c r="L519" s="275"/>
      <c r="M519" s="276" t="s">
        <v>19</v>
      </c>
      <c r="N519" s="277" t="s">
        <v>45</v>
      </c>
      <c r="O519" s="85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336</v>
      </c>
      <c r="AT519" s="230" t="s">
        <v>217</v>
      </c>
      <c r="AU519" s="230" t="s">
        <v>142</v>
      </c>
      <c r="AY519" s="18" t="s">
        <v>134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142</v>
      </c>
      <c r="BK519" s="231">
        <f>ROUND(I519*H519,2)</f>
        <v>0</v>
      </c>
      <c r="BL519" s="18" t="s">
        <v>238</v>
      </c>
      <c r="BM519" s="230" t="s">
        <v>1955</v>
      </c>
    </row>
    <row r="520" spans="1:47" s="2" customFormat="1" ht="12">
      <c r="A520" s="39"/>
      <c r="B520" s="40"/>
      <c r="C520" s="41"/>
      <c r="D520" s="232" t="s">
        <v>144</v>
      </c>
      <c r="E520" s="41"/>
      <c r="F520" s="233" t="s">
        <v>1569</v>
      </c>
      <c r="G520" s="41"/>
      <c r="H520" s="41"/>
      <c r="I520" s="137"/>
      <c r="J520" s="41"/>
      <c r="K520" s="41"/>
      <c r="L520" s="45"/>
      <c r="M520" s="234"/>
      <c r="N520" s="235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144</v>
      </c>
      <c r="AU520" s="18" t="s">
        <v>142</v>
      </c>
    </row>
    <row r="521" spans="1:65" s="2" customFormat="1" ht="16.5" customHeight="1">
      <c r="A521" s="39"/>
      <c r="B521" s="40"/>
      <c r="C521" s="268" t="s">
        <v>1956</v>
      </c>
      <c r="D521" s="268" t="s">
        <v>217</v>
      </c>
      <c r="E521" s="269" t="s">
        <v>1957</v>
      </c>
      <c r="F521" s="270" t="s">
        <v>1572</v>
      </c>
      <c r="G521" s="271" t="s">
        <v>1286</v>
      </c>
      <c r="H521" s="272">
        <v>3</v>
      </c>
      <c r="I521" s="273"/>
      <c r="J521" s="274">
        <f>ROUND(I521*H521,2)</f>
        <v>0</v>
      </c>
      <c r="K521" s="270" t="s">
        <v>19</v>
      </c>
      <c r="L521" s="275"/>
      <c r="M521" s="276" t="s">
        <v>19</v>
      </c>
      <c r="N521" s="277" t="s">
        <v>45</v>
      </c>
      <c r="O521" s="85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336</v>
      </c>
      <c r="AT521" s="230" t="s">
        <v>217</v>
      </c>
      <c r="AU521" s="230" t="s">
        <v>142</v>
      </c>
      <c r="AY521" s="18" t="s">
        <v>134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142</v>
      </c>
      <c r="BK521" s="231">
        <f>ROUND(I521*H521,2)</f>
        <v>0</v>
      </c>
      <c r="BL521" s="18" t="s">
        <v>238</v>
      </c>
      <c r="BM521" s="230" t="s">
        <v>1958</v>
      </c>
    </row>
    <row r="522" spans="1:47" s="2" customFormat="1" ht="12">
      <c r="A522" s="39"/>
      <c r="B522" s="40"/>
      <c r="C522" s="41"/>
      <c r="D522" s="232" t="s">
        <v>144</v>
      </c>
      <c r="E522" s="41"/>
      <c r="F522" s="233" t="s">
        <v>1572</v>
      </c>
      <c r="G522" s="41"/>
      <c r="H522" s="41"/>
      <c r="I522" s="137"/>
      <c r="J522" s="41"/>
      <c r="K522" s="41"/>
      <c r="L522" s="45"/>
      <c r="M522" s="234"/>
      <c r="N522" s="235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144</v>
      </c>
      <c r="AU522" s="18" t="s">
        <v>142</v>
      </c>
    </row>
    <row r="523" spans="1:65" s="2" customFormat="1" ht="16.5" customHeight="1">
      <c r="A523" s="39"/>
      <c r="B523" s="40"/>
      <c r="C523" s="268" t="s">
        <v>1959</v>
      </c>
      <c r="D523" s="268" t="s">
        <v>217</v>
      </c>
      <c r="E523" s="269" t="s">
        <v>1960</v>
      </c>
      <c r="F523" s="270" t="s">
        <v>1575</v>
      </c>
      <c r="G523" s="271" t="s">
        <v>1286</v>
      </c>
      <c r="H523" s="272">
        <v>40</v>
      </c>
      <c r="I523" s="273"/>
      <c r="J523" s="274">
        <f>ROUND(I523*H523,2)</f>
        <v>0</v>
      </c>
      <c r="K523" s="270" t="s">
        <v>19</v>
      </c>
      <c r="L523" s="275"/>
      <c r="M523" s="276" t="s">
        <v>19</v>
      </c>
      <c r="N523" s="277" t="s">
        <v>45</v>
      </c>
      <c r="O523" s="85"/>
      <c r="P523" s="228">
        <f>O523*H523</f>
        <v>0</v>
      </c>
      <c r="Q523" s="228">
        <v>0</v>
      </c>
      <c r="R523" s="228">
        <f>Q523*H523</f>
        <v>0</v>
      </c>
      <c r="S523" s="228">
        <v>0</v>
      </c>
      <c r="T523" s="22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336</v>
      </c>
      <c r="AT523" s="230" t="s">
        <v>217</v>
      </c>
      <c r="AU523" s="230" t="s">
        <v>142</v>
      </c>
      <c r="AY523" s="18" t="s">
        <v>134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142</v>
      </c>
      <c r="BK523" s="231">
        <f>ROUND(I523*H523,2)</f>
        <v>0</v>
      </c>
      <c r="BL523" s="18" t="s">
        <v>238</v>
      </c>
      <c r="BM523" s="230" t="s">
        <v>1961</v>
      </c>
    </row>
    <row r="524" spans="1:47" s="2" customFormat="1" ht="12">
      <c r="A524" s="39"/>
      <c r="B524" s="40"/>
      <c r="C524" s="41"/>
      <c r="D524" s="232" t="s">
        <v>144</v>
      </c>
      <c r="E524" s="41"/>
      <c r="F524" s="233" t="s">
        <v>1575</v>
      </c>
      <c r="G524" s="41"/>
      <c r="H524" s="41"/>
      <c r="I524" s="137"/>
      <c r="J524" s="41"/>
      <c r="K524" s="41"/>
      <c r="L524" s="45"/>
      <c r="M524" s="234"/>
      <c r="N524" s="235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144</v>
      </c>
      <c r="AU524" s="18" t="s">
        <v>142</v>
      </c>
    </row>
    <row r="525" spans="1:65" s="2" customFormat="1" ht="16.5" customHeight="1">
      <c r="A525" s="39"/>
      <c r="B525" s="40"/>
      <c r="C525" s="268" t="s">
        <v>1962</v>
      </c>
      <c r="D525" s="268" t="s">
        <v>217</v>
      </c>
      <c r="E525" s="269" t="s">
        <v>1963</v>
      </c>
      <c r="F525" s="270" t="s">
        <v>1578</v>
      </c>
      <c r="G525" s="271" t="s">
        <v>1286</v>
      </c>
      <c r="H525" s="272">
        <v>90</v>
      </c>
      <c r="I525" s="273"/>
      <c r="J525" s="274">
        <f>ROUND(I525*H525,2)</f>
        <v>0</v>
      </c>
      <c r="K525" s="270" t="s">
        <v>19</v>
      </c>
      <c r="L525" s="275"/>
      <c r="M525" s="276" t="s">
        <v>19</v>
      </c>
      <c r="N525" s="277" t="s">
        <v>45</v>
      </c>
      <c r="O525" s="85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336</v>
      </c>
      <c r="AT525" s="230" t="s">
        <v>217</v>
      </c>
      <c r="AU525" s="230" t="s">
        <v>142</v>
      </c>
      <c r="AY525" s="18" t="s">
        <v>134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142</v>
      </c>
      <c r="BK525" s="231">
        <f>ROUND(I525*H525,2)</f>
        <v>0</v>
      </c>
      <c r="BL525" s="18" t="s">
        <v>238</v>
      </c>
      <c r="BM525" s="230" t="s">
        <v>1964</v>
      </c>
    </row>
    <row r="526" spans="1:47" s="2" customFormat="1" ht="12">
      <c r="A526" s="39"/>
      <c r="B526" s="40"/>
      <c r="C526" s="41"/>
      <c r="D526" s="232" t="s">
        <v>144</v>
      </c>
      <c r="E526" s="41"/>
      <c r="F526" s="233" t="s">
        <v>1578</v>
      </c>
      <c r="G526" s="41"/>
      <c r="H526" s="41"/>
      <c r="I526" s="137"/>
      <c r="J526" s="41"/>
      <c r="K526" s="41"/>
      <c r="L526" s="45"/>
      <c r="M526" s="234"/>
      <c r="N526" s="235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144</v>
      </c>
      <c r="AU526" s="18" t="s">
        <v>142</v>
      </c>
    </row>
    <row r="527" spans="1:65" s="2" customFormat="1" ht="16.5" customHeight="1">
      <c r="A527" s="39"/>
      <c r="B527" s="40"/>
      <c r="C527" s="268" t="s">
        <v>1965</v>
      </c>
      <c r="D527" s="268" t="s">
        <v>217</v>
      </c>
      <c r="E527" s="269" t="s">
        <v>1966</v>
      </c>
      <c r="F527" s="270" t="s">
        <v>1581</v>
      </c>
      <c r="G527" s="271" t="s">
        <v>1286</v>
      </c>
      <c r="H527" s="272">
        <v>150</v>
      </c>
      <c r="I527" s="273"/>
      <c r="J527" s="274">
        <f>ROUND(I527*H527,2)</f>
        <v>0</v>
      </c>
      <c r="K527" s="270" t="s">
        <v>19</v>
      </c>
      <c r="L527" s="275"/>
      <c r="M527" s="276" t="s">
        <v>19</v>
      </c>
      <c r="N527" s="277" t="s">
        <v>45</v>
      </c>
      <c r="O527" s="85"/>
      <c r="P527" s="228">
        <f>O527*H527</f>
        <v>0</v>
      </c>
      <c r="Q527" s="228">
        <v>0</v>
      </c>
      <c r="R527" s="228">
        <f>Q527*H527</f>
        <v>0</v>
      </c>
      <c r="S527" s="228">
        <v>0</v>
      </c>
      <c r="T527" s="22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336</v>
      </c>
      <c r="AT527" s="230" t="s">
        <v>217</v>
      </c>
      <c r="AU527" s="230" t="s">
        <v>142</v>
      </c>
      <c r="AY527" s="18" t="s">
        <v>134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142</v>
      </c>
      <c r="BK527" s="231">
        <f>ROUND(I527*H527,2)</f>
        <v>0</v>
      </c>
      <c r="BL527" s="18" t="s">
        <v>238</v>
      </c>
      <c r="BM527" s="230" t="s">
        <v>1967</v>
      </c>
    </row>
    <row r="528" spans="1:47" s="2" customFormat="1" ht="12">
      <c r="A528" s="39"/>
      <c r="B528" s="40"/>
      <c r="C528" s="41"/>
      <c r="D528" s="232" t="s">
        <v>144</v>
      </c>
      <c r="E528" s="41"/>
      <c r="F528" s="233" t="s">
        <v>1581</v>
      </c>
      <c r="G528" s="41"/>
      <c r="H528" s="41"/>
      <c r="I528" s="137"/>
      <c r="J528" s="41"/>
      <c r="K528" s="41"/>
      <c r="L528" s="45"/>
      <c r="M528" s="234"/>
      <c r="N528" s="235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144</v>
      </c>
      <c r="AU528" s="18" t="s">
        <v>142</v>
      </c>
    </row>
    <row r="529" spans="1:65" s="2" customFormat="1" ht="16.5" customHeight="1">
      <c r="A529" s="39"/>
      <c r="B529" s="40"/>
      <c r="C529" s="268" t="s">
        <v>1968</v>
      </c>
      <c r="D529" s="268" t="s">
        <v>217</v>
      </c>
      <c r="E529" s="269" t="s">
        <v>1969</v>
      </c>
      <c r="F529" s="270" t="s">
        <v>1584</v>
      </c>
      <c r="G529" s="271" t="s">
        <v>1286</v>
      </c>
      <c r="H529" s="272">
        <v>13</v>
      </c>
      <c r="I529" s="273"/>
      <c r="J529" s="274">
        <f>ROUND(I529*H529,2)</f>
        <v>0</v>
      </c>
      <c r="K529" s="270" t="s">
        <v>19</v>
      </c>
      <c r="L529" s="275"/>
      <c r="M529" s="276" t="s">
        <v>19</v>
      </c>
      <c r="N529" s="277" t="s">
        <v>45</v>
      </c>
      <c r="O529" s="85"/>
      <c r="P529" s="228">
        <f>O529*H529</f>
        <v>0</v>
      </c>
      <c r="Q529" s="228">
        <v>0</v>
      </c>
      <c r="R529" s="228">
        <f>Q529*H529</f>
        <v>0</v>
      </c>
      <c r="S529" s="228">
        <v>0</v>
      </c>
      <c r="T529" s="22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0" t="s">
        <v>336</v>
      </c>
      <c r="AT529" s="230" t="s">
        <v>217</v>
      </c>
      <c r="AU529" s="230" t="s">
        <v>142</v>
      </c>
      <c r="AY529" s="18" t="s">
        <v>134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18" t="s">
        <v>142</v>
      </c>
      <c r="BK529" s="231">
        <f>ROUND(I529*H529,2)</f>
        <v>0</v>
      </c>
      <c r="BL529" s="18" t="s">
        <v>238</v>
      </c>
      <c r="BM529" s="230" t="s">
        <v>1970</v>
      </c>
    </row>
    <row r="530" spans="1:47" s="2" customFormat="1" ht="12">
      <c r="A530" s="39"/>
      <c r="B530" s="40"/>
      <c r="C530" s="41"/>
      <c r="D530" s="232" t="s">
        <v>144</v>
      </c>
      <c r="E530" s="41"/>
      <c r="F530" s="233" t="s">
        <v>1584</v>
      </c>
      <c r="G530" s="41"/>
      <c r="H530" s="41"/>
      <c r="I530" s="137"/>
      <c r="J530" s="41"/>
      <c r="K530" s="41"/>
      <c r="L530" s="45"/>
      <c r="M530" s="234"/>
      <c r="N530" s="235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144</v>
      </c>
      <c r="AU530" s="18" t="s">
        <v>142</v>
      </c>
    </row>
    <row r="531" spans="1:65" s="2" customFormat="1" ht="16.5" customHeight="1">
      <c r="A531" s="39"/>
      <c r="B531" s="40"/>
      <c r="C531" s="268" t="s">
        <v>1971</v>
      </c>
      <c r="D531" s="268" t="s">
        <v>217</v>
      </c>
      <c r="E531" s="269" t="s">
        <v>1972</v>
      </c>
      <c r="F531" s="270" t="s">
        <v>1587</v>
      </c>
      <c r="G531" s="271" t="s">
        <v>1286</v>
      </c>
      <c r="H531" s="272">
        <v>3</v>
      </c>
      <c r="I531" s="273"/>
      <c r="J531" s="274">
        <f>ROUND(I531*H531,2)</f>
        <v>0</v>
      </c>
      <c r="K531" s="270" t="s">
        <v>19</v>
      </c>
      <c r="L531" s="275"/>
      <c r="M531" s="276" t="s">
        <v>19</v>
      </c>
      <c r="N531" s="277" t="s">
        <v>45</v>
      </c>
      <c r="O531" s="85"/>
      <c r="P531" s="228">
        <f>O531*H531</f>
        <v>0</v>
      </c>
      <c r="Q531" s="228">
        <v>0</v>
      </c>
      <c r="R531" s="228">
        <f>Q531*H531</f>
        <v>0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336</v>
      </c>
      <c r="AT531" s="230" t="s">
        <v>217</v>
      </c>
      <c r="AU531" s="230" t="s">
        <v>142</v>
      </c>
      <c r="AY531" s="18" t="s">
        <v>134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142</v>
      </c>
      <c r="BK531" s="231">
        <f>ROUND(I531*H531,2)</f>
        <v>0</v>
      </c>
      <c r="BL531" s="18" t="s">
        <v>238</v>
      </c>
      <c r="BM531" s="230" t="s">
        <v>1973</v>
      </c>
    </row>
    <row r="532" spans="1:47" s="2" customFormat="1" ht="12">
      <c r="A532" s="39"/>
      <c r="B532" s="40"/>
      <c r="C532" s="41"/>
      <c r="D532" s="232" t="s">
        <v>144</v>
      </c>
      <c r="E532" s="41"/>
      <c r="F532" s="233" t="s">
        <v>1587</v>
      </c>
      <c r="G532" s="41"/>
      <c r="H532" s="41"/>
      <c r="I532" s="137"/>
      <c r="J532" s="41"/>
      <c r="K532" s="41"/>
      <c r="L532" s="45"/>
      <c r="M532" s="234"/>
      <c r="N532" s="235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144</v>
      </c>
      <c r="AU532" s="18" t="s">
        <v>142</v>
      </c>
    </row>
    <row r="533" spans="1:65" s="2" customFormat="1" ht="16.5" customHeight="1">
      <c r="A533" s="39"/>
      <c r="B533" s="40"/>
      <c r="C533" s="268" t="s">
        <v>1974</v>
      </c>
      <c r="D533" s="268" t="s">
        <v>217</v>
      </c>
      <c r="E533" s="269" t="s">
        <v>1975</v>
      </c>
      <c r="F533" s="270" t="s">
        <v>1590</v>
      </c>
      <c r="G533" s="271" t="s">
        <v>1286</v>
      </c>
      <c r="H533" s="272">
        <v>1</v>
      </c>
      <c r="I533" s="273"/>
      <c r="J533" s="274">
        <f>ROUND(I533*H533,2)</f>
        <v>0</v>
      </c>
      <c r="K533" s="270" t="s">
        <v>19</v>
      </c>
      <c r="L533" s="275"/>
      <c r="M533" s="276" t="s">
        <v>19</v>
      </c>
      <c r="N533" s="277" t="s">
        <v>45</v>
      </c>
      <c r="O533" s="85"/>
      <c r="P533" s="228">
        <f>O533*H533</f>
        <v>0</v>
      </c>
      <c r="Q533" s="228">
        <v>0</v>
      </c>
      <c r="R533" s="228">
        <f>Q533*H533</f>
        <v>0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336</v>
      </c>
      <c r="AT533" s="230" t="s">
        <v>217</v>
      </c>
      <c r="AU533" s="230" t="s">
        <v>142</v>
      </c>
      <c r="AY533" s="18" t="s">
        <v>134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142</v>
      </c>
      <c r="BK533" s="231">
        <f>ROUND(I533*H533,2)</f>
        <v>0</v>
      </c>
      <c r="BL533" s="18" t="s">
        <v>238</v>
      </c>
      <c r="BM533" s="230" t="s">
        <v>1976</v>
      </c>
    </row>
    <row r="534" spans="1:47" s="2" customFormat="1" ht="12">
      <c r="A534" s="39"/>
      <c r="B534" s="40"/>
      <c r="C534" s="41"/>
      <c r="D534" s="232" t="s">
        <v>144</v>
      </c>
      <c r="E534" s="41"/>
      <c r="F534" s="233" t="s">
        <v>1590</v>
      </c>
      <c r="G534" s="41"/>
      <c r="H534" s="41"/>
      <c r="I534" s="137"/>
      <c r="J534" s="41"/>
      <c r="K534" s="41"/>
      <c r="L534" s="45"/>
      <c r="M534" s="234"/>
      <c r="N534" s="235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144</v>
      </c>
      <c r="AU534" s="18" t="s">
        <v>142</v>
      </c>
    </row>
    <row r="535" spans="1:65" s="2" customFormat="1" ht="16.5" customHeight="1">
      <c r="A535" s="39"/>
      <c r="B535" s="40"/>
      <c r="C535" s="268" t="s">
        <v>1977</v>
      </c>
      <c r="D535" s="268" t="s">
        <v>217</v>
      </c>
      <c r="E535" s="269" t="s">
        <v>1978</v>
      </c>
      <c r="F535" s="270" t="s">
        <v>1593</v>
      </c>
      <c r="G535" s="271" t="s">
        <v>1286</v>
      </c>
      <c r="H535" s="272">
        <v>5</v>
      </c>
      <c r="I535" s="273"/>
      <c r="J535" s="274">
        <f>ROUND(I535*H535,2)</f>
        <v>0</v>
      </c>
      <c r="K535" s="270" t="s">
        <v>19</v>
      </c>
      <c r="L535" s="275"/>
      <c r="M535" s="276" t="s">
        <v>19</v>
      </c>
      <c r="N535" s="277" t="s">
        <v>45</v>
      </c>
      <c r="O535" s="85"/>
      <c r="P535" s="228">
        <f>O535*H535</f>
        <v>0</v>
      </c>
      <c r="Q535" s="228">
        <v>0</v>
      </c>
      <c r="R535" s="228">
        <f>Q535*H535</f>
        <v>0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336</v>
      </c>
      <c r="AT535" s="230" t="s">
        <v>217</v>
      </c>
      <c r="AU535" s="230" t="s">
        <v>142</v>
      </c>
      <c r="AY535" s="18" t="s">
        <v>134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142</v>
      </c>
      <c r="BK535" s="231">
        <f>ROUND(I535*H535,2)</f>
        <v>0</v>
      </c>
      <c r="BL535" s="18" t="s">
        <v>238</v>
      </c>
      <c r="BM535" s="230" t="s">
        <v>1979</v>
      </c>
    </row>
    <row r="536" spans="1:47" s="2" customFormat="1" ht="12">
      <c r="A536" s="39"/>
      <c r="B536" s="40"/>
      <c r="C536" s="41"/>
      <c r="D536" s="232" t="s">
        <v>144</v>
      </c>
      <c r="E536" s="41"/>
      <c r="F536" s="233" t="s">
        <v>1593</v>
      </c>
      <c r="G536" s="41"/>
      <c r="H536" s="41"/>
      <c r="I536" s="137"/>
      <c r="J536" s="41"/>
      <c r="K536" s="41"/>
      <c r="L536" s="45"/>
      <c r="M536" s="234"/>
      <c r="N536" s="235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144</v>
      </c>
      <c r="AU536" s="18" t="s">
        <v>142</v>
      </c>
    </row>
    <row r="537" spans="1:65" s="2" customFormat="1" ht="16.5" customHeight="1">
      <c r="A537" s="39"/>
      <c r="B537" s="40"/>
      <c r="C537" s="268" t="s">
        <v>1980</v>
      </c>
      <c r="D537" s="268" t="s">
        <v>217</v>
      </c>
      <c r="E537" s="269" t="s">
        <v>1981</v>
      </c>
      <c r="F537" s="270" t="s">
        <v>1596</v>
      </c>
      <c r="G537" s="271" t="s">
        <v>1286</v>
      </c>
      <c r="H537" s="272">
        <v>1</v>
      </c>
      <c r="I537" s="273"/>
      <c r="J537" s="274">
        <f>ROUND(I537*H537,2)</f>
        <v>0</v>
      </c>
      <c r="K537" s="270" t="s">
        <v>19</v>
      </c>
      <c r="L537" s="275"/>
      <c r="M537" s="276" t="s">
        <v>19</v>
      </c>
      <c r="N537" s="277" t="s">
        <v>45</v>
      </c>
      <c r="O537" s="85"/>
      <c r="P537" s="228">
        <f>O537*H537</f>
        <v>0</v>
      </c>
      <c r="Q537" s="228">
        <v>0</v>
      </c>
      <c r="R537" s="228">
        <f>Q537*H537</f>
        <v>0</v>
      </c>
      <c r="S537" s="228">
        <v>0</v>
      </c>
      <c r="T537" s="22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0" t="s">
        <v>336</v>
      </c>
      <c r="AT537" s="230" t="s">
        <v>217</v>
      </c>
      <c r="AU537" s="230" t="s">
        <v>142</v>
      </c>
      <c r="AY537" s="18" t="s">
        <v>134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18" t="s">
        <v>142</v>
      </c>
      <c r="BK537" s="231">
        <f>ROUND(I537*H537,2)</f>
        <v>0</v>
      </c>
      <c r="BL537" s="18" t="s">
        <v>238</v>
      </c>
      <c r="BM537" s="230" t="s">
        <v>1982</v>
      </c>
    </row>
    <row r="538" spans="1:47" s="2" customFormat="1" ht="12">
      <c r="A538" s="39"/>
      <c r="B538" s="40"/>
      <c r="C538" s="41"/>
      <c r="D538" s="232" t="s">
        <v>144</v>
      </c>
      <c r="E538" s="41"/>
      <c r="F538" s="233" t="s">
        <v>1596</v>
      </c>
      <c r="G538" s="41"/>
      <c r="H538" s="41"/>
      <c r="I538" s="137"/>
      <c r="J538" s="41"/>
      <c r="K538" s="41"/>
      <c r="L538" s="45"/>
      <c r="M538" s="234"/>
      <c r="N538" s="235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144</v>
      </c>
      <c r="AU538" s="18" t="s">
        <v>142</v>
      </c>
    </row>
    <row r="539" spans="1:65" s="2" customFormat="1" ht="16.5" customHeight="1">
      <c r="A539" s="39"/>
      <c r="B539" s="40"/>
      <c r="C539" s="268" t="s">
        <v>1983</v>
      </c>
      <c r="D539" s="268" t="s">
        <v>217</v>
      </c>
      <c r="E539" s="269" t="s">
        <v>1984</v>
      </c>
      <c r="F539" s="270" t="s">
        <v>1599</v>
      </c>
      <c r="G539" s="271" t="s">
        <v>1286</v>
      </c>
      <c r="H539" s="272">
        <v>1</v>
      </c>
      <c r="I539" s="273"/>
      <c r="J539" s="274">
        <f>ROUND(I539*H539,2)</f>
        <v>0</v>
      </c>
      <c r="K539" s="270" t="s">
        <v>19</v>
      </c>
      <c r="L539" s="275"/>
      <c r="M539" s="276" t="s">
        <v>19</v>
      </c>
      <c r="N539" s="277" t="s">
        <v>45</v>
      </c>
      <c r="O539" s="85"/>
      <c r="P539" s="228">
        <f>O539*H539</f>
        <v>0</v>
      </c>
      <c r="Q539" s="228">
        <v>0</v>
      </c>
      <c r="R539" s="228">
        <f>Q539*H539</f>
        <v>0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336</v>
      </c>
      <c r="AT539" s="230" t="s">
        <v>217</v>
      </c>
      <c r="AU539" s="230" t="s">
        <v>142</v>
      </c>
      <c r="AY539" s="18" t="s">
        <v>134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142</v>
      </c>
      <c r="BK539" s="231">
        <f>ROUND(I539*H539,2)</f>
        <v>0</v>
      </c>
      <c r="BL539" s="18" t="s">
        <v>238</v>
      </c>
      <c r="BM539" s="230" t="s">
        <v>1985</v>
      </c>
    </row>
    <row r="540" spans="1:47" s="2" customFormat="1" ht="12">
      <c r="A540" s="39"/>
      <c r="B540" s="40"/>
      <c r="C540" s="41"/>
      <c r="D540" s="232" t="s">
        <v>144</v>
      </c>
      <c r="E540" s="41"/>
      <c r="F540" s="233" t="s">
        <v>1599</v>
      </c>
      <c r="G540" s="41"/>
      <c r="H540" s="41"/>
      <c r="I540" s="137"/>
      <c r="J540" s="41"/>
      <c r="K540" s="41"/>
      <c r="L540" s="45"/>
      <c r="M540" s="234"/>
      <c r="N540" s="235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144</v>
      </c>
      <c r="AU540" s="18" t="s">
        <v>142</v>
      </c>
    </row>
    <row r="541" spans="1:65" s="2" customFormat="1" ht="16.5" customHeight="1">
      <c r="A541" s="39"/>
      <c r="B541" s="40"/>
      <c r="C541" s="268" t="s">
        <v>1986</v>
      </c>
      <c r="D541" s="268" t="s">
        <v>217</v>
      </c>
      <c r="E541" s="269" t="s">
        <v>1987</v>
      </c>
      <c r="F541" s="270" t="s">
        <v>1602</v>
      </c>
      <c r="G541" s="271" t="s">
        <v>1286</v>
      </c>
      <c r="H541" s="272">
        <v>2</v>
      </c>
      <c r="I541" s="273"/>
      <c r="J541" s="274">
        <f>ROUND(I541*H541,2)</f>
        <v>0</v>
      </c>
      <c r="K541" s="270" t="s">
        <v>19</v>
      </c>
      <c r="L541" s="275"/>
      <c r="M541" s="276" t="s">
        <v>19</v>
      </c>
      <c r="N541" s="277" t="s">
        <v>45</v>
      </c>
      <c r="O541" s="85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336</v>
      </c>
      <c r="AT541" s="230" t="s">
        <v>217</v>
      </c>
      <c r="AU541" s="230" t="s">
        <v>142</v>
      </c>
      <c r="AY541" s="18" t="s">
        <v>134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142</v>
      </c>
      <c r="BK541" s="231">
        <f>ROUND(I541*H541,2)</f>
        <v>0</v>
      </c>
      <c r="BL541" s="18" t="s">
        <v>238</v>
      </c>
      <c r="BM541" s="230" t="s">
        <v>1988</v>
      </c>
    </row>
    <row r="542" spans="1:47" s="2" customFormat="1" ht="12">
      <c r="A542" s="39"/>
      <c r="B542" s="40"/>
      <c r="C542" s="41"/>
      <c r="D542" s="232" t="s">
        <v>144</v>
      </c>
      <c r="E542" s="41"/>
      <c r="F542" s="233" t="s">
        <v>1602</v>
      </c>
      <c r="G542" s="41"/>
      <c r="H542" s="41"/>
      <c r="I542" s="137"/>
      <c r="J542" s="41"/>
      <c r="K542" s="41"/>
      <c r="L542" s="45"/>
      <c r="M542" s="234"/>
      <c r="N542" s="235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144</v>
      </c>
      <c r="AU542" s="18" t="s">
        <v>142</v>
      </c>
    </row>
    <row r="543" spans="1:65" s="2" customFormat="1" ht="16.5" customHeight="1">
      <c r="A543" s="39"/>
      <c r="B543" s="40"/>
      <c r="C543" s="268" t="s">
        <v>1989</v>
      </c>
      <c r="D543" s="268" t="s">
        <v>217</v>
      </c>
      <c r="E543" s="269" t="s">
        <v>1990</v>
      </c>
      <c r="F543" s="270" t="s">
        <v>1605</v>
      </c>
      <c r="G543" s="271" t="s">
        <v>1286</v>
      </c>
      <c r="H543" s="272">
        <v>20</v>
      </c>
      <c r="I543" s="273"/>
      <c r="J543" s="274">
        <f>ROUND(I543*H543,2)</f>
        <v>0</v>
      </c>
      <c r="K543" s="270" t="s">
        <v>19</v>
      </c>
      <c r="L543" s="275"/>
      <c r="M543" s="276" t="s">
        <v>19</v>
      </c>
      <c r="N543" s="277" t="s">
        <v>45</v>
      </c>
      <c r="O543" s="85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336</v>
      </c>
      <c r="AT543" s="230" t="s">
        <v>217</v>
      </c>
      <c r="AU543" s="230" t="s">
        <v>142</v>
      </c>
      <c r="AY543" s="18" t="s">
        <v>134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142</v>
      </c>
      <c r="BK543" s="231">
        <f>ROUND(I543*H543,2)</f>
        <v>0</v>
      </c>
      <c r="BL543" s="18" t="s">
        <v>238</v>
      </c>
      <c r="BM543" s="230" t="s">
        <v>1991</v>
      </c>
    </row>
    <row r="544" spans="1:47" s="2" customFormat="1" ht="12">
      <c r="A544" s="39"/>
      <c r="B544" s="40"/>
      <c r="C544" s="41"/>
      <c r="D544" s="232" t="s">
        <v>144</v>
      </c>
      <c r="E544" s="41"/>
      <c r="F544" s="233" t="s">
        <v>1605</v>
      </c>
      <c r="G544" s="41"/>
      <c r="H544" s="41"/>
      <c r="I544" s="137"/>
      <c r="J544" s="41"/>
      <c r="K544" s="41"/>
      <c r="L544" s="45"/>
      <c r="M544" s="234"/>
      <c r="N544" s="235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144</v>
      </c>
      <c r="AU544" s="18" t="s">
        <v>142</v>
      </c>
    </row>
    <row r="545" spans="1:65" s="2" customFormat="1" ht="16.5" customHeight="1">
      <c r="A545" s="39"/>
      <c r="B545" s="40"/>
      <c r="C545" s="268" t="s">
        <v>1992</v>
      </c>
      <c r="D545" s="268" t="s">
        <v>217</v>
      </c>
      <c r="E545" s="269" t="s">
        <v>1993</v>
      </c>
      <c r="F545" s="270" t="s">
        <v>1608</v>
      </c>
      <c r="G545" s="271" t="s">
        <v>1286</v>
      </c>
      <c r="H545" s="272">
        <v>1</v>
      </c>
      <c r="I545" s="273"/>
      <c r="J545" s="274">
        <f>ROUND(I545*H545,2)</f>
        <v>0</v>
      </c>
      <c r="K545" s="270" t="s">
        <v>19</v>
      </c>
      <c r="L545" s="275"/>
      <c r="M545" s="276" t="s">
        <v>19</v>
      </c>
      <c r="N545" s="277" t="s">
        <v>45</v>
      </c>
      <c r="O545" s="85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336</v>
      </c>
      <c r="AT545" s="230" t="s">
        <v>217</v>
      </c>
      <c r="AU545" s="230" t="s">
        <v>142</v>
      </c>
      <c r="AY545" s="18" t="s">
        <v>134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142</v>
      </c>
      <c r="BK545" s="231">
        <f>ROUND(I545*H545,2)</f>
        <v>0</v>
      </c>
      <c r="BL545" s="18" t="s">
        <v>238</v>
      </c>
      <c r="BM545" s="230" t="s">
        <v>1994</v>
      </c>
    </row>
    <row r="546" spans="1:47" s="2" customFormat="1" ht="12">
      <c r="A546" s="39"/>
      <c r="B546" s="40"/>
      <c r="C546" s="41"/>
      <c r="D546" s="232" t="s">
        <v>144</v>
      </c>
      <c r="E546" s="41"/>
      <c r="F546" s="233" t="s">
        <v>1608</v>
      </c>
      <c r="G546" s="41"/>
      <c r="H546" s="41"/>
      <c r="I546" s="137"/>
      <c r="J546" s="41"/>
      <c r="K546" s="41"/>
      <c r="L546" s="45"/>
      <c r="M546" s="234"/>
      <c r="N546" s="235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144</v>
      </c>
      <c r="AU546" s="18" t="s">
        <v>142</v>
      </c>
    </row>
    <row r="547" spans="1:65" s="2" customFormat="1" ht="16.5" customHeight="1">
      <c r="A547" s="39"/>
      <c r="B547" s="40"/>
      <c r="C547" s="268" t="s">
        <v>1995</v>
      </c>
      <c r="D547" s="268" t="s">
        <v>217</v>
      </c>
      <c r="E547" s="269" t="s">
        <v>1996</v>
      </c>
      <c r="F547" s="270" t="s">
        <v>1611</v>
      </c>
      <c r="G547" s="271" t="s">
        <v>202</v>
      </c>
      <c r="H547" s="272">
        <v>15</v>
      </c>
      <c r="I547" s="273"/>
      <c r="J547" s="274">
        <f>ROUND(I547*H547,2)</f>
        <v>0</v>
      </c>
      <c r="K547" s="270" t="s">
        <v>19</v>
      </c>
      <c r="L547" s="275"/>
      <c r="M547" s="276" t="s">
        <v>19</v>
      </c>
      <c r="N547" s="277" t="s">
        <v>45</v>
      </c>
      <c r="O547" s="85"/>
      <c r="P547" s="228">
        <f>O547*H547</f>
        <v>0</v>
      </c>
      <c r="Q547" s="228">
        <v>0</v>
      </c>
      <c r="R547" s="228">
        <f>Q547*H547</f>
        <v>0</v>
      </c>
      <c r="S547" s="228">
        <v>0</v>
      </c>
      <c r="T547" s="22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336</v>
      </c>
      <c r="AT547" s="230" t="s">
        <v>217</v>
      </c>
      <c r="AU547" s="230" t="s">
        <v>142</v>
      </c>
      <c r="AY547" s="18" t="s">
        <v>134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142</v>
      </c>
      <c r="BK547" s="231">
        <f>ROUND(I547*H547,2)</f>
        <v>0</v>
      </c>
      <c r="BL547" s="18" t="s">
        <v>238</v>
      </c>
      <c r="BM547" s="230" t="s">
        <v>1997</v>
      </c>
    </row>
    <row r="548" spans="1:47" s="2" customFormat="1" ht="12">
      <c r="A548" s="39"/>
      <c r="B548" s="40"/>
      <c r="C548" s="41"/>
      <c r="D548" s="232" t="s">
        <v>144</v>
      </c>
      <c r="E548" s="41"/>
      <c r="F548" s="233" t="s">
        <v>1611</v>
      </c>
      <c r="G548" s="41"/>
      <c r="H548" s="41"/>
      <c r="I548" s="137"/>
      <c r="J548" s="41"/>
      <c r="K548" s="41"/>
      <c r="L548" s="45"/>
      <c r="M548" s="234"/>
      <c r="N548" s="235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144</v>
      </c>
      <c r="AU548" s="18" t="s">
        <v>142</v>
      </c>
    </row>
    <row r="549" spans="1:65" s="2" customFormat="1" ht="16.5" customHeight="1">
      <c r="A549" s="39"/>
      <c r="B549" s="40"/>
      <c r="C549" s="268" t="s">
        <v>1998</v>
      </c>
      <c r="D549" s="268" t="s">
        <v>217</v>
      </c>
      <c r="E549" s="269" t="s">
        <v>1999</v>
      </c>
      <c r="F549" s="270" t="s">
        <v>1614</v>
      </c>
      <c r="G549" s="271" t="s">
        <v>202</v>
      </c>
      <c r="H549" s="272">
        <v>25</v>
      </c>
      <c r="I549" s="273"/>
      <c r="J549" s="274">
        <f>ROUND(I549*H549,2)</f>
        <v>0</v>
      </c>
      <c r="K549" s="270" t="s">
        <v>19</v>
      </c>
      <c r="L549" s="275"/>
      <c r="M549" s="276" t="s">
        <v>19</v>
      </c>
      <c r="N549" s="277" t="s">
        <v>45</v>
      </c>
      <c r="O549" s="85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336</v>
      </c>
      <c r="AT549" s="230" t="s">
        <v>217</v>
      </c>
      <c r="AU549" s="230" t="s">
        <v>142</v>
      </c>
      <c r="AY549" s="18" t="s">
        <v>134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142</v>
      </c>
      <c r="BK549" s="231">
        <f>ROUND(I549*H549,2)</f>
        <v>0</v>
      </c>
      <c r="BL549" s="18" t="s">
        <v>238</v>
      </c>
      <c r="BM549" s="230" t="s">
        <v>2000</v>
      </c>
    </row>
    <row r="550" spans="1:47" s="2" customFormat="1" ht="12">
      <c r="A550" s="39"/>
      <c r="B550" s="40"/>
      <c r="C550" s="41"/>
      <c r="D550" s="232" t="s">
        <v>144</v>
      </c>
      <c r="E550" s="41"/>
      <c r="F550" s="233" t="s">
        <v>1614</v>
      </c>
      <c r="G550" s="41"/>
      <c r="H550" s="41"/>
      <c r="I550" s="137"/>
      <c r="J550" s="41"/>
      <c r="K550" s="41"/>
      <c r="L550" s="45"/>
      <c r="M550" s="234"/>
      <c r="N550" s="235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144</v>
      </c>
      <c r="AU550" s="18" t="s">
        <v>142</v>
      </c>
    </row>
    <row r="551" spans="1:65" s="2" customFormat="1" ht="16.5" customHeight="1">
      <c r="A551" s="39"/>
      <c r="B551" s="40"/>
      <c r="C551" s="268" t="s">
        <v>2001</v>
      </c>
      <c r="D551" s="268" t="s">
        <v>217</v>
      </c>
      <c r="E551" s="269" t="s">
        <v>2002</v>
      </c>
      <c r="F551" s="270" t="s">
        <v>1617</v>
      </c>
      <c r="G551" s="271" t="s">
        <v>202</v>
      </c>
      <c r="H551" s="272">
        <v>50</v>
      </c>
      <c r="I551" s="273"/>
      <c r="J551" s="274">
        <f>ROUND(I551*H551,2)</f>
        <v>0</v>
      </c>
      <c r="K551" s="270" t="s">
        <v>19</v>
      </c>
      <c r="L551" s="275"/>
      <c r="M551" s="276" t="s">
        <v>19</v>
      </c>
      <c r="N551" s="277" t="s">
        <v>45</v>
      </c>
      <c r="O551" s="85"/>
      <c r="P551" s="228">
        <f>O551*H551</f>
        <v>0</v>
      </c>
      <c r="Q551" s="228">
        <v>0</v>
      </c>
      <c r="R551" s="228">
        <f>Q551*H551</f>
        <v>0</v>
      </c>
      <c r="S551" s="228">
        <v>0</v>
      </c>
      <c r="T551" s="22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336</v>
      </c>
      <c r="AT551" s="230" t="s">
        <v>217</v>
      </c>
      <c r="AU551" s="230" t="s">
        <v>142</v>
      </c>
      <c r="AY551" s="18" t="s">
        <v>134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142</v>
      </c>
      <c r="BK551" s="231">
        <f>ROUND(I551*H551,2)</f>
        <v>0</v>
      </c>
      <c r="BL551" s="18" t="s">
        <v>238</v>
      </c>
      <c r="BM551" s="230" t="s">
        <v>2003</v>
      </c>
    </row>
    <row r="552" spans="1:47" s="2" customFormat="1" ht="12">
      <c r="A552" s="39"/>
      <c r="B552" s="40"/>
      <c r="C552" s="41"/>
      <c r="D552" s="232" t="s">
        <v>144</v>
      </c>
      <c r="E552" s="41"/>
      <c r="F552" s="233" t="s">
        <v>1617</v>
      </c>
      <c r="G552" s="41"/>
      <c r="H552" s="41"/>
      <c r="I552" s="137"/>
      <c r="J552" s="41"/>
      <c r="K552" s="41"/>
      <c r="L552" s="45"/>
      <c r="M552" s="234"/>
      <c r="N552" s="235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144</v>
      </c>
      <c r="AU552" s="18" t="s">
        <v>142</v>
      </c>
    </row>
    <row r="553" spans="1:65" s="2" customFormat="1" ht="16.5" customHeight="1">
      <c r="A553" s="39"/>
      <c r="B553" s="40"/>
      <c r="C553" s="268" t="s">
        <v>2004</v>
      </c>
      <c r="D553" s="268" t="s">
        <v>217</v>
      </c>
      <c r="E553" s="269" t="s">
        <v>2005</v>
      </c>
      <c r="F553" s="270" t="s">
        <v>1620</v>
      </c>
      <c r="G553" s="271" t="s">
        <v>202</v>
      </c>
      <c r="H553" s="272">
        <v>350</v>
      </c>
      <c r="I553" s="273"/>
      <c r="J553" s="274">
        <f>ROUND(I553*H553,2)</f>
        <v>0</v>
      </c>
      <c r="K553" s="270" t="s">
        <v>19</v>
      </c>
      <c r="L553" s="275"/>
      <c r="M553" s="276" t="s">
        <v>19</v>
      </c>
      <c r="N553" s="277" t="s">
        <v>45</v>
      </c>
      <c r="O553" s="85"/>
      <c r="P553" s="228">
        <f>O553*H553</f>
        <v>0</v>
      </c>
      <c r="Q553" s="228">
        <v>0</v>
      </c>
      <c r="R553" s="228">
        <f>Q553*H553</f>
        <v>0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336</v>
      </c>
      <c r="AT553" s="230" t="s">
        <v>217</v>
      </c>
      <c r="AU553" s="230" t="s">
        <v>142</v>
      </c>
      <c r="AY553" s="18" t="s">
        <v>134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142</v>
      </c>
      <c r="BK553" s="231">
        <f>ROUND(I553*H553,2)</f>
        <v>0</v>
      </c>
      <c r="BL553" s="18" t="s">
        <v>238</v>
      </c>
      <c r="BM553" s="230" t="s">
        <v>2006</v>
      </c>
    </row>
    <row r="554" spans="1:47" s="2" customFormat="1" ht="12">
      <c r="A554" s="39"/>
      <c r="B554" s="40"/>
      <c r="C554" s="41"/>
      <c r="D554" s="232" t="s">
        <v>144</v>
      </c>
      <c r="E554" s="41"/>
      <c r="F554" s="233" t="s">
        <v>1620</v>
      </c>
      <c r="G554" s="41"/>
      <c r="H554" s="41"/>
      <c r="I554" s="137"/>
      <c r="J554" s="41"/>
      <c r="K554" s="41"/>
      <c r="L554" s="45"/>
      <c r="M554" s="234"/>
      <c r="N554" s="235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144</v>
      </c>
      <c r="AU554" s="18" t="s">
        <v>142</v>
      </c>
    </row>
    <row r="555" spans="1:65" s="2" customFormat="1" ht="16.5" customHeight="1">
      <c r="A555" s="39"/>
      <c r="B555" s="40"/>
      <c r="C555" s="268" t="s">
        <v>2007</v>
      </c>
      <c r="D555" s="268" t="s">
        <v>217</v>
      </c>
      <c r="E555" s="269" t="s">
        <v>2008</v>
      </c>
      <c r="F555" s="270" t="s">
        <v>1623</v>
      </c>
      <c r="G555" s="271" t="s">
        <v>202</v>
      </c>
      <c r="H555" s="272">
        <v>1400</v>
      </c>
      <c r="I555" s="273"/>
      <c r="J555" s="274">
        <f>ROUND(I555*H555,2)</f>
        <v>0</v>
      </c>
      <c r="K555" s="270" t="s">
        <v>19</v>
      </c>
      <c r="L555" s="275"/>
      <c r="M555" s="276" t="s">
        <v>19</v>
      </c>
      <c r="N555" s="277" t="s">
        <v>45</v>
      </c>
      <c r="O555" s="85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336</v>
      </c>
      <c r="AT555" s="230" t="s">
        <v>217</v>
      </c>
      <c r="AU555" s="230" t="s">
        <v>142</v>
      </c>
      <c r="AY555" s="18" t="s">
        <v>134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142</v>
      </c>
      <c r="BK555" s="231">
        <f>ROUND(I555*H555,2)</f>
        <v>0</v>
      </c>
      <c r="BL555" s="18" t="s">
        <v>238</v>
      </c>
      <c r="BM555" s="230" t="s">
        <v>2009</v>
      </c>
    </row>
    <row r="556" spans="1:47" s="2" customFormat="1" ht="12">
      <c r="A556" s="39"/>
      <c r="B556" s="40"/>
      <c r="C556" s="41"/>
      <c r="D556" s="232" t="s">
        <v>144</v>
      </c>
      <c r="E556" s="41"/>
      <c r="F556" s="233" t="s">
        <v>1623</v>
      </c>
      <c r="G556" s="41"/>
      <c r="H556" s="41"/>
      <c r="I556" s="137"/>
      <c r="J556" s="41"/>
      <c r="K556" s="41"/>
      <c r="L556" s="45"/>
      <c r="M556" s="234"/>
      <c r="N556" s="235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144</v>
      </c>
      <c r="AU556" s="18" t="s">
        <v>142</v>
      </c>
    </row>
    <row r="557" spans="1:65" s="2" customFormat="1" ht="16.5" customHeight="1">
      <c r="A557" s="39"/>
      <c r="B557" s="40"/>
      <c r="C557" s="268" t="s">
        <v>2010</v>
      </c>
      <c r="D557" s="268" t="s">
        <v>217</v>
      </c>
      <c r="E557" s="269" t="s">
        <v>2011</v>
      </c>
      <c r="F557" s="270" t="s">
        <v>1626</v>
      </c>
      <c r="G557" s="271" t="s">
        <v>202</v>
      </c>
      <c r="H557" s="272">
        <v>940</v>
      </c>
      <c r="I557" s="273"/>
      <c r="J557" s="274">
        <f>ROUND(I557*H557,2)</f>
        <v>0</v>
      </c>
      <c r="K557" s="270" t="s">
        <v>19</v>
      </c>
      <c r="L557" s="275"/>
      <c r="M557" s="276" t="s">
        <v>19</v>
      </c>
      <c r="N557" s="277" t="s">
        <v>45</v>
      </c>
      <c r="O557" s="85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336</v>
      </c>
      <c r="AT557" s="230" t="s">
        <v>217</v>
      </c>
      <c r="AU557" s="230" t="s">
        <v>142</v>
      </c>
      <c r="AY557" s="18" t="s">
        <v>134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142</v>
      </c>
      <c r="BK557" s="231">
        <f>ROUND(I557*H557,2)</f>
        <v>0</v>
      </c>
      <c r="BL557" s="18" t="s">
        <v>238</v>
      </c>
      <c r="BM557" s="230" t="s">
        <v>2012</v>
      </c>
    </row>
    <row r="558" spans="1:47" s="2" customFormat="1" ht="12">
      <c r="A558" s="39"/>
      <c r="B558" s="40"/>
      <c r="C558" s="41"/>
      <c r="D558" s="232" t="s">
        <v>144</v>
      </c>
      <c r="E558" s="41"/>
      <c r="F558" s="233" t="s">
        <v>1626</v>
      </c>
      <c r="G558" s="41"/>
      <c r="H558" s="41"/>
      <c r="I558" s="137"/>
      <c r="J558" s="41"/>
      <c r="K558" s="41"/>
      <c r="L558" s="45"/>
      <c r="M558" s="234"/>
      <c r="N558" s="235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144</v>
      </c>
      <c r="AU558" s="18" t="s">
        <v>142</v>
      </c>
    </row>
    <row r="559" spans="1:65" s="2" customFormat="1" ht="16.5" customHeight="1">
      <c r="A559" s="39"/>
      <c r="B559" s="40"/>
      <c r="C559" s="268" t="s">
        <v>2013</v>
      </c>
      <c r="D559" s="268" t="s">
        <v>217</v>
      </c>
      <c r="E559" s="269" t="s">
        <v>2014</v>
      </c>
      <c r="F559" s="270" t="s">
        <v>1629</v>
      </c>
      <c r="G559" s="271" t="s">
        <v>202</v>
      </c>
      <c r="H559" s="272">
        <v>200</v>
      </c>
      <c r="I559" s="273"/>
      <c r="J559" s="274">
        <f>ROUND(I559*H559,2)</f>
        <v>0</v>
      </c>
      <c r="K559" s="270" t="s">
        <v>19</v>
      </c>
      <c r="L559" s="275"/>
      <c r="M559" s="276" t="s">
        <v>19</v>
      </c>
      <c r="N559" s="277" t="s">
        <v>45</v>
      </c>
      <c r="O559" s="85"/>
      <c r="P559" s="228">
        <f>O559*H559</f>
        <v>0</v>
      </c>
      <c r="Q559" s="228">
        <v>0</v>
      </c>
      <c r="R559" s="228">
        <f>Q559*H559</f>
        <v>0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336</v>
      </c>
      <c r="AT559" s="230" t="s">
        <v>217</v>
      </c>
      <c r="AU559" s="230" t="s">
        <v>142</v>
      </c>
      <c r="AY559" s="18" t="s">
        <v>134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142</v>
      </c>
      <c r="BK559" s="231">
        <f>ROUND(I559*H559,2)</f>
        <v>0</v>
      </c>
      <c r="BL559" s="18" t="s">
        <v>238</v>
      </c>
      <c r="BM559" s="230" t="s">
        <v>2015</v>
      </c>
    </row>
    <row r="560" spans="1:47" s="2" customFormat="1" ht="12">
      <c r="A560" s="39"/>
      <c r="B560" s="40"/>
      <c r="C560" s="41"/>
      <c r="D560" s="232" t="s">
        <v>144</v>
      </c>
      <c r="E560" s="41"/>
      <c r="F560" s="233" t="s">
        <v>1629</v>
      </c>
      <c r="G560" s="41"/>
      <c r="H560" s="41"/>
      <c r="I560" s="137"/>
      <c r="J560" s="41"/>
      <c r="K560" s="41"/>
      <c r="L560" s="45"/>
      <c r="M560" s="234"/>
      <c r="N560" s="235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144</v>
      </c>
      <c r="AU560" s="18" t="s">
        <v>142</v>
      </c>
    </row>
    <row r="561" spans="1:65" s="2" customFormat="1" ht="16.5" customHeight="1">
      <c r="A561" s="39"/>
      <c r="B561" s="40"/>
      <c r="C561" s="268" t="s">
        <v>2016</v>
      </c>
      <c r="D561" s="268" t="s">
        <v>217</v>
      </c>
      <c r="E561" s="269" t="s">
        <v>2017</v>
      </c>
      <c r="F561" s="270" t="s">
        <v>1632</v>
      </c>
      <c r="G561" s="271" t="s">
        <v>202</v>
      </c>
      <c r="H561" s="272">
        <v>80</v>
      </c>
      <c r="I561" s="273"/>
      <c r="J561" s="274">
        <f>ROUND(I561*H561,2)</f>
        <v>0</v>
      </c>
      <c r="K561" s="270" t="s">
        <v>19</v>
      </c>
      <c r="L561" s="275"/>
      <c r="M561" s="276" t="s">
        <v>19</v>
      </c>
      <c r="N561" s="277" t="s">
        <v>45</v>
      </c>
      <c r="O561" s="85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336</v>
      </c>
      <c r="AT561" s="230" t="s">
        <v>217</v>
      </c>
      <c r="AU561" s="230" t="s">
        <v>142</v>
      </c>
      <c r="AY561" s="18" t="s">
        <v>134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142</v>
      </c>
      <c r="BK561" s="231">
        <f>ROUND(I561*H561,2)</f>
        <v>0</v>
      </c>
      <c r="BL561" s="18" t="s">
        <v>238</v>
      </c>
      <c r="BM561" s="230" t="s">
        <v>2018</v>
      </c>
    </row>
    <row r="562" spans="1:47" s="2" customFormat="1" ht="12">
      <c r="A562" s="39"/>
      <c r="B562" s="40"/>
      <c r="C562" s="41"/>
      <c r="D562" s="232" t="s">
        <v>144</v>
      </c>
      <c r="E562" s="41"/>
      <c r="F562" s="233" t="s">
        <v>1632</v>
      </c>
      <c r="G562" s="41"/>
      <c r="H562" s="41"/>
      <c r="I562" s="137"/>
      <c r="J562" s="41"/>
      <c r="K562" s="41"/>
      <c r="L562" s="45"/>
      <c r="M562" s="234"/>
      <c r="N562" s="235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144</v>
      </c>
      <c r="AU562" s="18" t="s">
        <v>142</v>
      </c>
    </row>
    <row r="563" spans="1:65" s="2" customFormat="1" ht="16.5" customHeight="1">
      <c r="A563" s="39"/>
      <c r="B563" s="40"/>
      <c r="C563" s="268" t="s">
        <v>2019</v>
      </c>
      <c r="D563" s="268" t="s">
        <v>217</v>
      </c>
      <c r="E563" s="269" t="s">
        <v>2020</v>
      </c>
      <c r="F563" s="270" t="s">
        <v>1635</v>
      </c>
      <c r="G563" s="271" t="s">
        <v>202</v>
      </c>
      <c r="H563" s="272">
        <v>65</v>
      </c>
      <c r="I563" s="273"/>
      <c r="J563" s="274">
        <f>ROUND(I563*H563,2)</f>
        <v>0</v>
      </c>
      <c r="K563" s="270" t="s">
        <v>19</v>
      </c>
      <c r="L563" s="275"/>
      <c r="M563" s="276" t="s">
        <v>19</v>
      </c>
      <c r="N563" s="277" t="s">
        <v>45</v>
      </c>
      <c r="O563" s="85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336</v>
      </c>
      <c r="AT563" s="230" t="s">
        <v>217</v>
      </c>
      <c r="AU563" s="230" t="s">
        <v>142</v>
      </c>
      <c r="AY563" s="18" t="s">
        <v>134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142</v>
      </c>
      <c r="BK563" s="231">
        <f>ROUND(I563*H563,2)</f>
        <v>0</v>
      </c>
      <c r="BL563" s="18" t="s">
        <v>238</v>
      </c>
      <c r="BM563" s="230" t="s">
        <v>2021</v>
      </c>
    </row>
    <row r="564" spans="1:47" s="2" customFormat="1" ht="12">
      <c r="A564" s="39"/>
      <c r="B564" s="40"/>
      <c r="C564" s="41"/>
      <c r="D564" s="232" t="s">
        <v>144</v>
      </c>
      <c r="E564" s="41"/>
      <c r="F564" s="233" t="s">
        <v>1635</v>
      </c>
      <c r="G564" s="41"/>
      <c r="H564" s="41"/>
      <c r="I564" s="137"/>
      <c r="J564" s="41"/>
      <c r="K564" s="41"/>
      <c r="L564" s="45"/>
      <c r="M564" s="234"/>
      <c r="N564" s="235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144</v>
      </c>
      <c r="AU564" s="18" t="s">
        <v>142</v>
      </c>
    </row>
    <row r="565" spans="1:65" s="2" customFormat="1" ht="16.5" customHeight="1">
      <c r="A565" s="39"/>
      <c r="B565" s="40"/>
      <c r="C565" s="268" t="s">
        <v>2022</v>
      </c>
      <c r="D565" s="268" t="s">
        <v>217</v>
      </c>
      <c r="E565" s="269" t="s">
        <v>2023</v>
      </c>
      <c r="F565" s="270" t="s">
        <v>1638</v>
      </c>
      <c r="G565" s="271" t="s">
        <v>202</v>
      </c>
      <c r="H565" s="272">
        <v>100</v>
      </c>
      <c r="I565" s="273"/>
      <c r="J565" s="274">
        <f>ROUND(I565*H565,2)</f>
        <v>0</v>
      </c>
      <c r="K565" s="270" t="s">
        <v>19</v>
      </c>
      <c r="L565" s="275"/>
      <c r="M565" s="276" t="s">
        <v>19</v>
      </c>
      <c r="N565" s="277" t="s">
        <v>45</v>
      </c>
      <c r="O565" s="85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336</v>
      </c>
      <c r="AT565" s="230" t="s">
        <v>217</v>
      </c>
      <c r="AU565" s="230" t="s">
        <v>142</v>
      </c>
      <c r="AY565" s="18" t="s">
        <v>134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142</v>
      </c>
      <c r="BK565" s="231">
        <f>ROUND(I565*H565,2)</f>
        <v>0</v>
      </c>
      <c r="BL565" s="18" t="s">
        <v>238</v>
      </c>
      <c r="BM565" s="230" t="s">
        <v>2024</v>
      </c>
    </row>
    <row r="566" spans="1:47" s="2" customFormat="1" ht="12">
      <c r="A566" s="39"/>
      <c r="B566" s="40"/>
      <c r="C566" s="41"/>
      <c r="D566" s="232" t="s">
        <v>144</v>
      </c>
      <c r="E566" s="41"/>
      <c r="F566" s="233" t="s">
        <v>1638</v>
      </c>
      <c r="G566" s="41"/>
      <c r="H566" s="41"/>
      <c r="I566" s="137"/>
      <c r="J566" s="41"/>
      <c r="K566" s="41"/>
      <c r="L566" s="45"/>
      <c r="M566" s="234"/>
      <c r="N566" s="235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144</v>
      </c>
      <c r="AU566" s="18" t="s">
        <v>142</v>
      </c>
    </row>
    <row r="567" spans="1:65" s="2" customFormat="1" ht="16.5" customHeight="1">
      <c r="A567" s="39"/>
      <c r="B567" s="40"/>
      <c r="C567" s="268" t="s">
        <v>2025</v>
      </c>
      <c r="D567" s="268" t="s">
        <v>217</v>
      </c>
      <c r="E567" s="269" t="s">
        <v>2026</v>
      </c>
      <c r="F567" s="270" t="s">
        <v>1641</v>
      </c>
      <c r="G567" s="271" t="s">
        <v>202</v>
      </c>
      <c r="H567" s="272">
        <v>80</v>
      </c>
      <c r="I567" s="273"/>
      <c r="J567" s="274">
        <f>ROUND(I567*H567,2)</f>
        <v>0</v>
      </c>
      <c r="K567" s="270" t="s">
        <v>19</v>
      </c>
      <c r="L567" s="275"/>
      <c r="M567" s="276" t="s">
        <v>19</v>
      </c>
      <c r="N567" s="277" t="s">
        <v>45</v>
      </c>
      <c r="O567" s="85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336</v>
      </c>
      <c r="AT567" s="230" t="s">
        <v>217</v>
      </c>
      <c r="AU567" s="230" t="s">
        <v>142</v>
      </c>
      <c r="AY567" s="18" t="s">
        <v>134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142</v>
      </c>
      <c r="BK567" s="231">
        <f>ROUND(I567*H567,2)</f>
        <v>0</v>
      </c>
      <c r="BL567" s="18" t="s">
        <v>238</v>
      </c>
      <c r="BM567" s="230" t="s">
        <v>2027</v>
      </c>
    </row>
    <row r="568" spans="1:47" s="2" customFormat="1" ht="12">
      <c r="A568" s="39"/>
      <c r="B568" s="40"/>
      <c r="C568" s="41"/>
      <c r="D568" s="232" t="s">
        <v>144</v>
      </c>
      <c r="E568" s="41"/>
      <c r="F568" s="233" t="s">
        <v>1641</v>
      </c>
      <c r="G568" s="41"/>
      <c r="H568" s="41"/>
      <c r="I568" s="137"/>
      <c r="J568" s="41"/>
      <c r="K568" s="41"/>
      <c r="L568" s="45"/>
      <c r="M568" s="234"/>
      <c r="N568" s="235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144</v>
      </c>
      <c r="AU568" s="18" t="s">
        <v>142</v>
      </c>
    </row>
    <row r="569" spans="1:65" s="2" customFormat="1" ht="16.5" customHeight="1">
      <c r="A569" s="39"/>
      <c r="B569" s="40"/>
      <c r="C569" s="268" t="s">
        <v>2028</v>
      </c>
      <c r="D569" s="268" t="s">
        <v>217</v>
      </c>
      <c r="E569" s="269" t="s">
        <v>2029</v>
      </c>
      <c r="F569" s="270" t="s">
        <v>1644</v>
      </c>
      <c r="G569" s="271" t="s">
        <v>202</v>
      </c>
      <c r="H569" s="272">
        <v>15</v>
      </c>
      <c r="I569" s="273"/>
      <c r="J569" s="274">
        <f>ROUND(I569*H569,2)</f>
        <v>0</v>
      </c>
      <c r="K569" s="270" t="s">
        <v>19</v>
      </c>
      <c r="L569" s="275"/>
      <c r="M569" s="276" t="s">
        <v>19</v>
      </c>
      <c r="N569" s="277" t="s">
        <v>45</v>
      </c>
      <c r="O569" s="85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336</v>
      </c>
      <c r="AT569" s="230" t="s">
        <v>217</v>
      </c>
      <c r="AU569" s="230" t="s">
        <v>142</v>
      </c>
      <c r="AY569" s="18" t="s">
        <v>134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142</v>
      </c>
      <c r="BK569" s="231">
        <f>ROUND(I569*H569,2)</f>
        <v>0</v>
      </c>
      <c r="BL569" s="18" t="s">
        <v>238</v>
      </c>
      <c r="BM569" s="230" t="s">
        <v>2030</v>
      </c>
    </row>
    <row r="570" spans="1:47" s="2" customFormat="1" ht="12">
      <c r="A570" s="39"/>
      <c r="B570" s="40"/>
      <c r="C570" s="41"/>
      <c r="D570" s="232" t="s">
        <v>144</v>
      </c>
      <c r="E570" s="41"/>
      <c r="F570" s="233" t="s">
        <v>1644</v>
      </c>
      <c r="G570" s="41"/>
      <c r="H570" s="41"/>
      <c r="I570" s="137"/>
      <c r="J570" s="41"/>
      <c r="K570" s="41"/>
      <c r="L570" s="45"/>
      <c r="M570" s="234"/>
      <c r="N570" s="235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144</v>
      </c>
      <c r="AU570" s="18" t="s">
        <v>142</v>
      </c>
    </row>
    <row r="571" spans="1:65" s="2" customFormat="1" ht="16.5" customHeight="1">
      <c r="A571" s="39"/>
      <c r="B571" s="40"/>
      <c r="C571" s="268" t="s">
        <v>2031</v>
      </c>
      <c r="D571" s="268" t="s">
        <v>217</v>
      </c>
      <c r="E571" s="269" t="s">
        <v>2032</v>
      </c>
      <c r="F571" s="270" t="s">
        <v>1647</v>
      </c>
      <c r="G571" s="271" t="s">
        <v>202</v>
      </c>
      <c r="H571" s="272">
        <v>45</v>
      </c>
      <c r="I571" s="273"/>
      <c r="J571" s="274">
        <f>ROUND(I571*H571,2)</f>
        <v>0</v>
      </c>
      <c r="K571" s="270" t="s">
        <v>19</v>
      </c>
      <c r="L571" s="275"/>
      <c r="M571" s="276" t="s">
        <v>19</v>
      </c>
      <c r="N571" s="277" t="s">
        <v>45</v>
      </c>
      <c r="O571" s="85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336</v>
      </c>
      <c r="AT571" s="230" t="s">
        <v>217</v>
      </c>
      <c r="AU571" s="230" t="s">
        <v>142</v>
      </c>
      <c r="AY571" s="18" t="s">
        <v>134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142</v>
      </c>
      <c r="BK571" s="231">
        <f>ROUND(I571*H571,2)</f>
        <v>0</v>
      </c>
      <c r="BL571" s="18" t="s">
        <v>238</v>
      </c>
      <c r="BM571" s="230" t="s">
        <v>2033</v>
      </c>
    </row>
    <row r="572" spans="1:47" s="2" customFormat="1" ht="12">
      <c r="A572" s="39"/>
      <c r="B572" s="40"/>
      <c r="C572" s="41"/>
      <c r="D572" s="232" t="s">
        <v>144</v>
      </c>
      <c r="E572" s="41"/>
      <c r="F572" s="233" t="s">
        <v>1647</v>
      </c>
      <c r="G572" s="41"/>
      <c r="H572" s="41"/>
      <c r="I572" s="137"/>
      <c r="J572" s="41"/>
      <c r="K572" s="41"/>
      <c r="L572" s="45"/>
      <c r="M572" s="234"/>
      <c r="N572" s="235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144</v>
      </c>
      <c r="AU572" s="18" t="s">
        <v>142</v>
      </c>
    </row>
    <row r="573" spans="1:65" s="2" customFormat="1" ht="16.5" customHeight="1">
      <c r="A573" s="39"/>
      <c r="B573" s="40"/>
      <c r="C573" s="268" t="s">
        <v>2034</v>
      </c>
      <c r="D573" s="268" t="s">
        <v>217</v>
      </c>
      <c r="E573" s="269" t="s">
        <v>2035</v>
      </c>
      <c r="F573" s="270" t="s">
        <v>1650</v>
      </c>
      <c r="G573" s="271" t="s">
        <v>202</v>
      </c>
      <c r="H573" s="272">
        <v>50</v>
      </c>
      <c r="I573" s="273"/>
      <c r="J573" s="274">
        <f>ROUND(I573*H573,2)</f>
        <v>0</v>
      </c>
      <c r="K573" s="270" t="s">
        <v>19</v>
      </c>
      <c r="L573" s="275"/>
      <c r="M573" s="276" t="s">
        <v>19</v>
      </c>
      <c r="N573" s="277" t="s">
        <v>45</v>
      </c>
      <c r="O573" s="85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336</v>
      </c>
      <c r="AT573" s="230" t="s">
        <v>217</v>
      </c>
      <c r="AU573" s="230" t="s">
        <v>142</v>
      </c>
      <c r="AY573" s="18" t="s">
        <v>134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142</v>
      </c>
      <c r="BK573" s="231">
        <f>ROUND(I573*H573,2)</f>
        <v>0</v>
      </c>
      <c r="BL573" s="18" t="s">
        <v>238</v>
      </c>
      <c r="BM573" s="230" t="s">
        <v>2036</v>
      </c>
    </row>
    <row r="574" spans="1:47" s="2" customFormat="1" ht="12">
      <c r="A574" s="39"/>
      <c r="B574" s="40"/>
      <c r="C574" s="41"/>
      <c r="D574" s="232" t="s">
        <v>144</v>
      </c>
      <c r="E574" s="41"/>
      <c r="F574" s="233" t="s">
        <v>1650</v>
      </c>
      <c r="G574" s="41"/>
      <c r="H574" s="41"/>
      <c r="I574" s="137"/>
      <c r="J574" s="41"/>
      <c r="K574" s="41"/>
      <c r="L574" s="45"/>
      <c r="M574" s="234"/>
      <c r="N574" s="235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144</v>
      </c>
      <c r="AU574" s="18" t="s">
        <v>142</v>
      </c>
    </row>
    <row r="575" spans="1:65" s="2" customFormat="1" ht="16.5" customHeight="1">
      <c r="A575" s="39"/>
      <c r="B575" s="40"/>
      <c r="C575" s="268" t="s">
        <v>2037</v>
      </c>
      <c r="D575" s="268" t="s">
        <v>217</v>
      </c>
      <c r="E575" s="269" t="s">
        <v>2038</v>
      </c>
      <c r="F575" s="270" t="s">
        <v>1653</v>
      </c>
      <c r="G575" s="271" t="s">
        <v>202</v>
      </c>
      <c r="H575" s="272">
        <v>30</v>
      </c>
      <c r="I575" s="273"/>
      <c r="J575" s="274">
        <f>ROUND(I575*H575,2)</f>
        <v>0</v>
      </c>
      <c r="K575" s="270" t="s">
        <v>19</v>
      </c>
      <c r="L575" s="275"/>
      <c r="M575" s="276" t="s">
        <v>19</v>
      </c>
      <c r="N575" s="277" t="s">
        <v>45</v>
      </c>
      <c r="O575" s="85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336</v>
      </c>
      <c r="AT575" s="230" t="s">
        <v>217</v>
      </c>
      <c r="AU575" s="230" t="s">
        <v>142</v>
      </c>
      <c r="AY575" s="18" t="s">
        <v>134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142</v>
      </c>
      <c r="BK575" s="231">
        <f>ROUND(I575*H575,2)</f>
        <v>0</v>
      </c>
      <c r="BL575" s="18" t="s">
        <v>238</v>
      </c>
      <c r="BM575" s="230" t="s">
        <v>2039</v>
      </c>
    </row>
    <row r="576" spans="1:47" s="2" customFormat="1" ht="12">
      <c r="A576" s="39"/>
      <c r="B576" s="40"/>
      <c r="C576" s="41"/>
      <c r="D576" s="232" t="s">
        <v>144</v>
      </c>
      <c r="E576" s="41"/>
      <c r="F576" s="233" t="s">
        <v>1653</v>
      </c>
      <c r="G576" s="41"/>
      <c r="H576" s="41"/>
      <c r="I576" s="137"/>
      <c r="J576" s="41"/>
      <c r="K576" s="41"/>
      <c r="L576" s="45"/>
      <c r="M576" s="234"/>
      <c r="N576" s="235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144</v>
      </c>
      <c r="AU576" s="18" t="s">
        <v>142</v>
      </c>
    </row>
    <row r="577" spans="1:65" s="2" customFormat="1" ht="16.5" customHeight="1">
      <c r="A577" s="39"/>
      <c r="B577" s="40"/>
      <c r="C577" s="268" t="s">
        <v>2040</v>
      </c>
      <c r="D577" s="268" t="s">
        <v>217</v>
      </c>
      <c r="E577" s="269" t="s">
        <v>2041</v>
      </c>
      <c r="F577" s="270" t="s">
        <v>1656</v>
      </c>
      <c r="G577" s="271" t="s">
        <v>202</v>
      </c>
      <c r="H577" s="272">
        <v>15</v>
      </c>
      <c r="I577" s="273"/>
      <c r="J577" s="274">
        <f>ROUND(I577*H577,2)</f>
        <v>0</v>
      </c>
      <c r="K577" s="270" t="s">
        <v>19</v>
      </c>
      <c r="L577" s="275"/>
      <c r="M577" s="276" t="s">
        <v>19</v>
      </c>
      <c r="N577" s="277" t="s">
        <v>45</v>
      </c>
      <c r="O577" s="85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336</v>
      </c>
      <c r="AT577" s="230" t="s">
        <v>217</v>
      </c>
      <c r="AU577" s="230" t="s">
        <v>142</v>
      </c>
      <c r="AY577" s="18" t="s">
        <v>134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142</v>
      </c>
      <c r="BK577" s="231">
        <f>ROUND(I577*H577,2)</f>
        <v>0</v>
      </c>
      <c r="BL577" s="18" t="s">
        <v>238</v>
      </c>
      <c r="BM577" s="230" t="s">
        <v>2042</v>
      </c>
    </row>
    <row r="578" spans="1:47" s="2" customFormat="1" ht="12">
      <c r="A578" s="39"/>
      <c r="B578" s="40"/>
      <c r="C578" s="41"/>
      <c r="D578" s="232" t="s">
        <v>144</v>
      </c>
      <c r="E578" s="41"/>
      <c r="F578" s="233" t="s">
        <v>1656</v>
      </c>
      <c r="G578" s="41"/>
      <c r="H578" s="41"/>
      <c r="I578" s="137"/>
      <c r="J578" s="41"/>
      <c r="K578" s="41"/>
      <c r="L578" s="45"/>
      <c r="M578" s="234"/>
      <c r="N578" s="235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144</v>
      </c>
      <c r="AU578" s="18" t="s">
        <v>142</v>
      </c>
    </row>
    <row r="579" spans="1:65" s="2" customFormat="1" ht="16.5" customHeight="1">
      <c r="A579" s="39"/>
      <c r="B579" s="40"/>
      <c r="C579" s="268" t="s">
        <v>2043</v>
      </c>
      <c r="D579" s="268" t="s">
        <v>217</v>
      </c>
      <c r="E579" s="269" t="s">
        <v>2044</v>
      </c>
      <c r="F579" s="270" t="s">
        <v>1659</v>
      </c>
      <c r="G579" s="271" t="s">
        <v>202</v>
      </c>
      <c r="H579" s="272">
        <v>15</v>
      </c>
      <c r="I579" s="273"/>
      <c r="J579" s="274">
        <f>ROUND(I579*H579,2)</f>
        <v>0</v>
      </c>
      <c r="K579" s="270" t="s">
        <v>19</v>
      </c>
      <c r="L579" s="275"/>
      <c r="M579" s="276" t="s">
        <v>19</v>
      </c>
      <c r="N579" s="277" t="s">
        <v>45</v>
      </c>
      <c r="O579" s="85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336</v>
      </c>
      <c r="AT579" s="230" t="s">
        <v>217</v>
      </c>
      <c r="AU579" s="230" t="s">
        <v>142</v>
      </c>
      <c r="AY579" s="18" t="s">
        <v>134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142</v>
      </c>
      <c r="BK579" s="231">
        <f>ROUND(I579*H579,2)</f>
        <v>0</v>
      </c>
      <c r="BL579" s="18" t="s">
        <v>238</v>
      </c>
      <c r="BM579" s="230" t="s">
        <v>2045</v>
      </c>
    </row>
    <row r="580" spans="1:47" s="2" customFormat="1" ht="12">
      <c r="A580" s="39"/>
      <c r="B580" s="40"/>
      <c r="C580" s="41"/>
      <c r="D580" s="232" t="s">
        <v>144</v>
      </c>
      <c r="E580" s="41"/>
      <c r="F580" s="233" t="s">
        <v>1659</v>
      </c>
      <c r="G580" s="41"/>
      <c r="H580" s="41"/>
      <c r="I580" s="137"/>
      <c r="J580" s="41"/>
      <c r="K580" s="41"/>
      <c r="L580" s="45"/>
      <c r="M580" s="234"/>
      <c r="N580" s="235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144</v>
      </c>
      <c r="AU580" s="18" t="s">
        <v>142</v>
      </c>
    </row>
    <row r="581" spans="1:65" s="2" customFormat="1" ht="16.5" customHeight="1">
      <c r="A581" s="39"/>
      <c r="B581" s="40"/>
      <c r="C581" s="268" t="s">
        <v>2046</v>
      </c>
      <c r="D581" s="268" t="s">
        <v>217</v>
      </c>
      <c r="E581" s="269" t="s">
        <v>2047</v>
      </c>
      <c r="F581" s="270" t="s">
        <v>1662</v>
      </c>
      <c r="G581" s="271" t="s">
        <v>1286</v>
      </c>
      <c r="H581" s="272">
        <v>8</v>
      </c>
      <c r="I581" s="273"/>
      <c r="J581" s="274">
        <f>ROUND(I581*H581,2)</f>
        <v>0</v>
      </c>
      <c r="K581" s="270" t="s">
        <v>19</v>
      </c>
      <c r="L581" s="275"/>
      <c r="M581" s="276" t="s">
        <v>19</v>
      </c>
      <c r="N581" s="277" t="s">
        <v>45</v>
      </c>
      <c r="O581" s="85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336</v>
      </c>
      <c r="AT581" s="230" t="s">
        <v>217</v>
      </c>
      <c r="AU581" s="230" t="s">
        <v>142</v>
      </c>
      <c r="AY581" s="18" t="s">
        <v>134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142</v>
      </c>
      <c r="BK581" s="231">
        <f>ROUND(I581*H581,2)</f>
        <v>0</v>
      </c>
      <c r="BL581" s="18" t="s">
        <v>238</v>
      </c>
      <c r="BM581" s="230" t="s">
        <v>2048</v>
      </c>
    </row>
    <row r="582" spans="1:47" s="2" customFormat="1" ht="12">
      <c r="A582" s="39"/>
      <c r="B582" s="40"/>
      <c r="C582" s="41"/>
      <c r="D582" s="232" t="s">
        <v>144</v>
      </c>
      <c r="E582" s="41"/>
      <c r="F582" s="233" t="s">
        <v>1662</v>
      </c>
      <c r="G582" s="41"/>
      <c r="H582" s="41"/>
      <c r="I582" s="137"/>
      <c r="J582" s="41"/>
      <c r="K582" s="41"/>
      <c r="L582" s="45"/>
      <c r="M582" s="234"/>
      <c r="N582" s="235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144</v>
      </c>
      <c r="AU582" s="18" t="s">
        <v>142</v>
      </c>
    </row>
    <row r="583" spans="1:65" s="2" customFormat="1" ht="16.5" customHeight="1">
      <c r="A583" s="39"/>
      <c r="B583" s="40"/>
      <c r="C583" s="268" t="s">
        <v>2049</v>
      </c>
      <c r="D583" s="268" t="s">
        <v>217</v>
      </c>
      <c r="E583" s="269" t="s">
        <v>2050</v>
      </c>
      <c r="F583" s="270" t="s">
        <v>1665</v>
      </c>
      <c r="G583" s="271" t="s">
        <v>1286</v>
      </c>
      <c r="H583" s="272">
        <v>2</v>
      </c>
      <c r="I583" s="273"/>
      <c r="J583" s="274">
        <f>ROUND(I583*H583,2)</f>
        <v>0</v>
      </c>
      <c r="K583" s="270" t="s">
        <v>19</v>
      </c>
      <c r="L583" s="275"/>
      <c r="M583" s="276" t="s">
        <v>19</v>
      </c>
      <c r="N583" s="277" t="s">
        <v>45</v>
      </c>
      <c r="O583" s="85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336</v>
      </c>
      <c r="AT583" s="230" t="s">
        <v>217</v>
      </c>
      <c r="AU583" s="230" t="s">
        <v>142</v>
      </c>
      <c r="AY583" s="18" t="s">
        <v>134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142</v>
      </c>
      <c r="BK583" s="231">
        <f>ROUND(I583*H583,2)</f>
        <v>0</v>
      </c>
      <c r="BL583" s="18" t="s">
        <v>238</v>
      </c>
      <c r="BM583" s="230" t="s">
        <v>2051</v>
      </c>
    </row>
    <row r="584" spans="1:47" s="2" customFormat="1" ht="12">
      <c r="A584" s="39"/>
      <c r="B584" s="40"/>
      <c r="C584" s="41"/>
      <c r="D584" s="232" t="s">
        <v>144</v>
      </c>
      <c r="E584" s="41"/>
      <c r="F584" s="233" t="s">
        <v>1665</v>
      </c>
      <c r="G584" s="41"/>
      <c r="H584" s="41"/>
      <c r="I584" s="137"/>
      <c r="J584" s="41"/>
      <c r="K584" s="41"/>
      <c r="L584" s="45"/>
      <c r="M584" s="234"/>
      <c r="N584" s="235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144</v>
      </c>
      <c r="AU584" s="18" t="s">
        <v>142</v>
      </c>
    </row>
    <row r="585" spans="1:65" s="2" customFormat="1" ht="16.5" customHeight="1">
      <c r="A585" s="39"/>
      <c r="B585" s="40"/>
      <c r="C585" s="268" t="s">
        <v>2052</v>
      </c>
      <c r="D585" s="268" t="s">
        <v>217</v>
      </c>
      <c r="E585" s="269" t="s">
        <v>2053</v>
      </c>
      <c r="F585" s="270" t="s">
        <v>1668</v>
      </c>
      <c r="G585" s="271" t="s">
        <v>1286</v>
      </c>
      <c r="H585" s="272">
        <v>49</v>
      </c>
      <c r="I585" s="273"/>
      <c r="J585" s="274">
        <f>ROUND(I585*H585,2)</f>
        <v>0</v>
      </c>
      <c r="K585" s="270" t="s">
        <v>19</v>
      </c>
      <c r="L585" s="275"/>
      <c r="M585" s="276" t="s">
        <v>19</v>
      </c>
      <c r="N585" s="277" t="s">
        <v>45</v>
      </c>
      <c r="O585" s="85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336</v>
      </c>
      <c r="AT585" s="230" t="s">
        <v>217</v>
      </c>
      <c r="AU585" s="230" t="s">
        <v>142</v>
      </c>
      <c r="AY585" s="18" t="s">
        <v>134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142</v>
      </c>
      <c r="BK585" s="231">
        <f>ROUND(I585*H585,2)</f>
        <v>0</v>
      </c>
      <c r="BL585" s="18" t="s">
        <v>238</v>
      </c>
      <c r="BM585" s="230" t="s">
        <v>2054</v>
      </c>
    </row>
    <row r="586" spans="1:47" s="2" customFormat="1" ht="12">
      <c r="A586" s="39"/>
      <c r="B586" s="40"/>
      <c r="C586" s="41"/>
      <c r="D586" s="232" t="s">
        <v>144</v>
      </c>
      <c r="E586" s="41"/>
      <c r="F586" s="233" t="s">
        <v>1668</v>
      </c>
      <c r="G586" s="41"/>
      <c r="H586" s="41"/>
      <c r="I586" s="137"/>
      <c r="J586" s="41"/>
      <c r="K586" s="41"/>
      <c r="L586" s="45"/>
      <c r="M586" s="234"/>
      <c r="N586" s="235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144</v>
      </c>
      <c r="AU586" s="18" t="s">
        <v>142</v>
      </c>
    </row>
    <row r="587" spans="1:65" s="2" customFormat="1" ht="16.5" customHeight="1">
      <c r="A587" s="39"/>
      <c r="B587" s="40"/>
      <c r="C587" s="268" t="s">
        <v>2055</v>
      </c>
      <c r="D587" s="268" t="s">
        <v>217</v>
      </c>
      <c r="E587" s="269" t="s">
        <v>2056</v>
      </c>
      <c r="F587" s="270" t="s">
        <v>1671</v>
      </c>
      <c r="G587" s="271" t="s">
        <v>1286</v>
      </c>
      <c r="H587" s="272">
        <v>275</v>
      </c>
      <c r="I587" s="273"/>
      <c r="J587" s="274">
        <f>ROUND(I587*H587,2)</f>
        <v>0</v>
      </c>
      <c r="K587" s="270" t="s">
        <v>19</v>
      </c>
      <c r="L587" s="275"/>
      <c r="M587" s="276" t="s">
        <v>19</v>
      </c>
      <c r="N587" s="277" t="s">
        <v>45</v>
      </c>
      <c r="O587" s="85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336</v>
      </c>
      <c r="AT587" s="230" t="s">
        <v>217</v>
      </c>
      <c r="AU587" s="230" t="s">
        <v>142</v>
      </c>
      <c r="AY587" s="18" t="s">
        <v>134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142</v>
      </c>
      <c r="BK587" s="231">
        <f>ROUND(I587*H587,2)</f>
        <v>0</v>
      </c>
      <c r="BL587" s="18" t="s">
        <v>238</v>
      </c>
      <c r="BM587" s="230" t="s">
        <v>2057</v>
      </c>
    </row>
    <row r="588" spans="1:47" s="2" customFormat="1" ht="12">
      <c r="A588" s="39"/>
      <c r="B588" s="40"/>
      <c r="C588" s="41"/>
      <c r="D588" s="232" t="s">
        <v>144</v>
      </c>
      <c r="E588" s="41"/>
      <c r="F588" s="233" t="s">
        <v>1671</v>
      </c>
      <c r="G588" s="41"/>
      <c r="H588" s="41"/>
      <c r="I588" s="137"/>
      <c r="J588" s="41"/>
      <c r="K588" s="41"/>
      <c r="L588" s="45"/>
      <c r="M588" s="234"/>
      <c r="N588" s="235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144</v>
      </c>
      <c r="AU588" s="18" t="s">
        <v>142</v>
      </c>
    </row>
    <row r="589" spans="1:65" s="2" customFormat="1" ht="16.5" customHeight="1">
      <c r="A589" s="39"/>
      <c r="B589" s="40"/>
      <c r="C589" s="268" t="s">
        <v>2058</v>
      </c>
      <c r="D589" s="268" t="s">
        <v>217</v>
      </c>
      <c r="E589" s="269" t="s">
        <v>2059</v>
      </c>
      <c r="F589" s="270" t="s">
        <v>1674</v>
      </c>
      <c r="G589" s="271" t="s">
        <v>202</v>
      </c>
      <c r="H589" s="272">
        <v>1700</v>
      </c>
      <c r="I589" s="273"/>
      <c r="J589" s="274">
        <f>ROUND(I589*H589,2)</f>
        <v>0</v>
      </c>
      <c r="K589" s="270" t="s">
        <v>19</v>
      </c>
      <c r="L589" s="275"/>
      <c r="M589" s="276" t="s">
        <v>19</v>
      </c>
      <c r="N589" s="277" t="s">
        <v>45</v>
      </c>
      <c r="O589" s="85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336</v>
      </c>
      <c r="AT589" s="230" t="s">
        <v>217</v>
      </c>
      <c r="AU589" s="230" t="s">
        <v>142</v>
      </c>
      <c r="AY589" s="18" t="s">
        <v>134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142</v>
      </c>
      <c r="BK589" s="231">
        <f>ROUND(I589*H589,2)</f>
        <v>0</v>
      </c>
      <c r="BL589" s="18" t="s">
        <v>238</v>
      </c>
      <c r="BM589" s="230" t="s">
        <v>2060</v>
      </c>
    </row>
    <row r="590" spans="1:47" s="2" customFormat="1" ht="12">
      <c r="A590" s="39"/>
      <c r="B590" s="40"/>
      <c r="C590" s="41"/>
      <c r="D590" s="232" t="s">
        <v>144</v>
      </c>
      <c r="E590" s="41"/>
      <c r="F590" s="233" t="s">
        <v>1674</v>
      </c>
      <c r="G590" s="41"/>
      <c r="H590" s="41"/>
      <c r="I590" s="137"/>
      <c r="J590" s="41"/>
      <c r="K590" s="41"/>
      <c r="L590" s="45"/>
      <c r="M590" s="234"/>
      <c r="N590" s="235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144</v>
      </c>
      <c r="AU590" s="18" t="s">
        <v>142</v>
      </c>
    </row>
    <row r="591" spans="1:65" s="2" customFormat="1" ht="16.5" customHeight="1">
      <c r="A591" s="39"/>
      <c r="B591" s="40"/>
      <c r="C591" s="268" t="s">
        <v>2061</v>
      </c>
      <c r="D591" s="268" t="s">
        <v>217</v>
      </c>
      <c r="E591" s="269" t="s">
        <v>2062</v>
      </c>
      <c r="F591" s="270" t="s">
        <v>1677</v>
      </c>
      <c r="G591" s="271" t="s">
        <v>202</v>
      </c>
      <c r="H591" s="272">
        <v>130</v>
      </c>
      <c r="I591" s="273"/>
      <c r="J591" s="274">
        <f>ROUND(I591*H591,2)</f>
        <v>0</v>
      </c>
      <c r="K591" s="270" t="s">
        <v>19</v>
      </c>
      <c r="L591" s="275"/>
      <c r="M591" s="276" t="s">
        <v>19</v>
      </c>
      <c r="N591" s="277" t="s">
        <v>45</v>
      </c>
      <c r="O591" s="85"/>
      <c r="P591" s="228">
        <f>O591*H591</f>
        <v>0</v>
      </c>
      <c r="Q591" s="228">
        <v>0</v>
      </c>
      <c r="R591" s="228">
        <f>Q591*H591</f>
        <v>0</v>
      </c>
      <c r="S591" s="228">
        <v>0</v>
      </c>
      <c r="T591" s="22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0" t="s">
        <v>336</v>
      </c>
      <c r="AT591" s="230" t="s">
        <v>217</v>
      </c>
      <c r="AU591" s="230" t="s">
        <v>142</v>
      </c>
      <c r="AY591" s="18" t="s">
        <v>134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8" t="s">
        <v>142</v>
      </c>
      <c r="BK591" s="231">
        <f>ROUND(I591*H591,2)</f>
        <v>0</v>
      </c>
      <c r="BL591" s="18" t="s">
        <v>238</v>
      </c>
      <c r="BM591" s="230" t="s">
        <v>2063</v>
      </c>
    </row>
    <row r="592" spans="1:47" s="2" customFormat="1" ht="12">
      <c r="A592" s="39"/>
      <c r="B592" s="40"/>
      <c r="C592" s="41"/>
      <c r="D592" s="232" t="s">
        <v>144</v>
      </c>
      <c r="E592" s="41"/>
      <c r="F592" s="233" t="s">
        <v>1677</v>
      </c>
      <c r="G592" s="41"/>
      <c r="H592" s="41"/>
      <c r="I592" s="137"/>
      <c r="J592" s="41"/>
      <c r="K592" s="41"/>
      <c r="L592" s="45"/>
      <c r="M592" s="234"/>
      <c r="N592" s="235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144</v>
      </c>
      <c r="AU592" s="18" t="s">
        <v>142</v>
      </c>
    </row>
    <row r="593" spans="1:65" s="2" customFormat="1" ht="16.5" customHeight="1">
      <c r="A593" s="39"/>
      <c r="B593" s="40"/>
      <c r="C593" s="268" t="s">
        <v>2064</v>
      </c>
      <c r="D593" s="268" t="s">
        <v>217</v>
      </c>
      <c r="E593" s="269" t="s">
        <v>2065</v>
      </c>
      <c r="F593" s="270" t="s">
        <v>1680</v>
      </c>
      <c r="G593" s="271" t="s">
        <v>202</v>
      </c>
      <c r="H593" s="272">
        <v>100</v>
      </c>
      <c r="I593" s="273"/>
      <c r="J593" s="274">
        <f>ROUND(I593*H593,2)</f>
        <v>0</v>
      </c>
      <c r="K593" s="270" t="s">
        <v>19</v>
      </c>
      <c r="L593" s="275"/>
      <c r="M593" s="276" t="s">
        <v>19</v>
      </c>
      <c r="N593" s="277" t="s">
        <v>45</v>
      </c>
      <c r="O593" s="85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336</v>
      </c>
      <c r="AT593" s="230" t="s">
        <v>217</v>
      </c>
      <c r="AU593" s="230" t="s">
        <v>142</v>
      </c>
      <c r="AY593" s="18" t="s">
        <v>134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142</v>
      </c>
      <c r="BK593" s="231">
        <f>ROUND(I593*H593,2)</f>
        <v>0</v>
      </c>
      <c r="BL593" s="18" t="s">
        <v>238</v>
      </c>
      <c r="BM593" s="230" t="s">
        <v>2066</v>
      </c>
    </row>
    <row r="594" spans="1:47" s="2" customFormat="1" ht="12">
      <c r="A594" s="39"/>
      <c r="B594" s="40"/>
      <c r="C594" s="41"/>
      <c r="D594" s="232" t="s">
        <v>144</v>
      </c>
      <c r="E594" s="41"/>
      <c r="F594" s="233" t="s">
        <v>1680</v>
      </c>
      <c r="G594" s="41"/>
      <c r="H594" s="41"/>
      <c r="I594" s="137"/>
      <c r="J594" s="41"/>
      <c r="K594" s="41"/>
      <c r="L594" s="45"/>
      <c r="M594" s="234"/>
      <c r="N594" s="235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144</v>
      </c>
      <c r="AU594" s="18" t="s">
        <v>142</v>
      </c>
    </row>
    <row r="595" spans="1:65" s="2" customFormat="1" ht="16.5" customHeight="1">
      <c r="A595" s="39"/>
      <c r="B595" s="40"/>
      <c r="C595" s="268" t="s">
        <v>2067</v>
      </c>
      <c r="D595" s="268" t="s">
        <v>217</v>
      </c>
      <c r="E595" s="269" t="s">
        <v>2068</v>
      </c>
      <c r="F595" s="270" t="s">
        <v>1683</v>
      </c>
      <c r="G595" s="271" t="s">
        <v>1286</v>
      </c>
      <c r="H595" s="272">
        <v>1</v>
      </c>
      <c r="I595" s="273"/>
      <c r="J595" s="274">
        <f>ROUND(I595*H595,2)</f>
        <v>0</v>
      </c>
      <c r="K595" s="270" t="s">
        <v>19</v>
      </c>
      <c r="L595" s="275"/>
      <c r="M595" s="276" t="s">
        <v>19</v>
      </c>
      <c r="N595" s="277" t="s">
        <v>45</v>
      </c>
      <c r="O595" s="85"/>
      <c r="P595" s="228">
        <f>O595*H595</f>
        <v>0</v>
      </c>
      <c r="Q595" s="228">
        <v>0</v>
      </c>
      <c r="R595" s="228">
        <f>Q595*H595</f>
        <v>0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336</v>
      </c>
      <c r="AT595" s="230" t="s">
        <v>217</v>
      </c>
      <c r="AU595" s="230" t="s">
        <v>142</v>
      </c>
      <c r="AY595" s="18" t="s">
        <v>134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142</v>
      </c>
      <c r="BK595" s="231">
        <f>ROUND(I595*H595,2)</f>
        <v>0</v>
      </c>
      <c r="BL595" s="18" t="s">
        <v>238</v>
      </c>
      <c r="BM595" s="230" t="s">
        <v>2069</v>
      </c>
    </row>
    <row r="596" spans="1:47" s="2" customFormat="1" ht="12">
      <c r="A596" s="39"/>
      <c r="B596" s="40"/>
      <c r="C596" s="41"/>
      <c r="D596" s="232" t="s">
        <v>144</v>
      </c>
      <c r="E596" s="41"/>
      <c r="F596" s="233" t="s">
        <v>1683</v>
      </c>
      <c r="G596" s="41"/>
      <c r="H596" s="41"/>
      <c r="I596" s="137"/>
      <c r="J596" s="41"/>
      <c r="K596" s="41"/>
      <c r="L596" s="45"/>
      <c r="M596" s="234"/>
      <c r="N596" s="235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144</v>
      </c>
      <c r="AU596" s="18" t="s">
        <v>142</v>
      </c>
    </row>
    <row r="597" spans="1:65" s="2" customFormat="1" ht="16.5" customHeight="1">
      <c r="A597" s="39"/>
      <c r="B597" s="40"/>
      <c r="C597" s="268" t="s">
        <v>2070</v>
      </c>
      <c r="D597" s="268" t="s">
        <v>217</v>
      </c>
      <c r="E597" s="269" t="s">
        <v>2071</v>
      </c>
      <c r="F597" s="270" t="s">
        <v>1686</v>
      </c>
      <c r="G597" s="271" t="s">
        <v>202</v>
      </c>
      <c r="H597" s="272">
        <v>155</v>
      </c>
      <c r="I597" s="273"/>
      <c r="J597" s="274">
        <f>ROUND(I597*H597,2)</f>
        <v>0</v>
      </c>
      <c r="K597" s="270" t="s">
        <v>19</v>
      </c>
      <c r="L597" s="275"/>
      <c r="M597" s="276" t="s">
        <v>19</v>
      </c>
      <c r="N597" s="277" t="s">
        <v>45</v>
      </c>
      <c r="O597" s="85"/>
      <c r="P597" s="228">
        <f>O597*H597</f>
        <v>0</v>
      </c>
      <c r="Q597" s="228">
        <v>0</v>
      </c>
      <c r="R597" s="228">
        <f>Q597*H597</f>
        <v>0</v>
      </c>
      <c r="S597" s="228">
        <v>0</v>
      </c>
      <c r="T597" s="229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0" t="s">
        <v>336</v>
      </c>
      <c r="AT597" s="230" t="s">
        <v>217</v>
      </c>
      <c r="AU597" s="230" t="s">
        <v>142</v>
      </c>
      <c r="AY597" s="18" t="s">
        <v>134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18" t="s">
        <v>142</v>
      </c>
      <c r="BK597" s="231">
        <f>ROUND(I597*H597,2)</f>
        <v>0</v>
      </c>
      <c r="BL597" s="18" t="s">
        <v>238</v>
      </c>
      <c r="BM597" s="230" t="s">
        <v>2072</v>
      </c>
    </row>
    <row r="598" spans="1:47" s="2" customFormat="1" ht="12">
      <c r="A598" s="39"/>
      <c r="B598" s="40"/>
      <c r="C598" s="41"/>
      <c r="D598" s="232" t="s">
        <v>144</v>
      </c>
      <c r="E598" s="41"/>
      <c r="F598" s="233" t="s">
        <v>1686</v>
      </c>
      <c r="G598" s="41"/>
      <c r="H598" s="41"/>
      <c r="I598" s="137"/>
      <c r="J598" s="41"/>
      <c r="K598" s="41"/>
      <c r="L598" s="45"/>
      <c r="M598" s="234"/>
      <c r="N598" s="235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144</v>
      </c>
      <c r="AU598" s="18" t="s">
        <v>142</v>
      </c>
    </row>
    <row r="599" spans="1:65" s="2" customFormat="1" ht="16.5" customHeight="1">
      <c r="A599" s="39"/>
      <c r="B599" s="40"/>
      <c r="C599" s="268" t="s">
        <v>2073</v>
      </c>
      <c r="D599" s="268" t="s">
        <v>217</v>
      </c>
      <c r="E599" s="269" t="s">
        <v>2074</v>
      </c>
      <c r="F599" s="270" t="s">
        <v>1689</v>
      </c>
      <c r="G599" s="271" t="s">
        <v>202</v>
      </c>
      <c r="H599" s="272">
        <v>25</v>
      </c>
      <c r="I599" s="273"/>
      <c r="J599" s="274">
        <f>ROUND(I599*H599,2)</f>
        <v>0</v>
      </c>
      <c r="K599" s="270" t="s">
        <v>19</v>
      </c>
      <c r="L599" s="275"/>
      <c r="M599" s="276" t="s">
        <v>19</v>
      </c>
      <c r="N599" s="277" t="s">
        <v>45</v>
      </c>
      <c r="O599" s="85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336</v>
      </c>
      <c r="AT599" s="230" t="s">
        <v>217</v>
      </c>
      <c r="AU599" s="230" t="s">
        <v>142</v>
      </c>
      <c r="AY599" s="18" t="s">
        <v>134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142</v>
      </c>
      <c r="BK599" s="231">
        <f>ROUND(I599*H599,2)</f>
        <v>0</v>
      </c>
      <c r="BL599" s="18" t="s">
        <v>238</v>
      </c>
      <c r="BM599" s="230" t="s">
        <v>2075</v>
      </c>
    </row>
    <row r="600" spans="1:47" s="2" customFormat="1" ht="12">
      <c r="A600" s="39"/>
      <c r="B600" s="40"/>
      <c r="C600" s="41"/>
      <c r="D600" s="232" t="s">
        <v>144</v>
      </c>
      <c r="E600" s="41"/>
      <c r="F600" s="233" t="s">
        <v>1689</v>
      </c>
      <c r="G600" s="41"/>
      <c r="H600" s="41"/>
      <c r="I600" s="137"/>
      <c r="J600" s="41"/>
      <c r="K600" s="41"/>
      <c r="L600" s="45"/>
      <c r="M600" s="234"/>
      <c r="N600" s="235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144</v>
      </c>
      <c r="AU600" s="18" t="s">
        <v>142</v>
      </c>
    </row>
    <row r="601" spans="1:65" s="2" customFormat="1" ht="16.5" customHeight="1">
      <c r="A601" s="39"/>
      <c r="B601" s="40"/>
      <c r="C601" s="268" t="s">
        <v>2076</v>
      </c>
      <c r="D601" s="268" t="s">
        <v>217</v>
      </c>
      <c r="E601" s="269" t="s">
        <v>2077</v>
      </c>
      <c r="F601" s="270" t="s">
        <v>1692</v>
      </c>
      <c r="G601" s="271" t="s">
        <v>202</v>
      </c>
      <c r="H601" s="272">
        <v>80</v>
      </c>
      <c r="I601" s="273"/>
      <c r="J601" s="274">
        <f>ROUND(I601*H601,2)</f>
        <v>0</v>
      </c>
      <c r="K601" s="270" t="s">
        <v>19</v>
      </c>
      <c r="L601" s="275"/>
      <c r="M601" s="276" t="s">
        <v>19</v>
      </c>
      <c r="N601" s="277" t="s">
        <v>45</v>
      </c>
      <c r="O601" s="85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336</v>
      </c>
      <c r="AT601" s="230" t="s">
        <v>217</v>
      </c>
      <c r="AU601" s="230" t="s">
        <v>142</v>
      </c>
      <c r="AY601" s="18" t="s">
        <v>134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142</v>
      </c>
      <c r="BK601" s="231">
        <f>ROUND(I601*H601,2)</f>
        <v>0</v>
      </c>
      <c r="BL601" s="18" t="s">
        <v>238</v>
      </c>
      <c r="BM601" s="230" t="s">
        <v>2078</v>
      </c>
    </row>
    <row r="602" spans="1:47" s="2" customFormat="1" ht="12">
      <c r="A602" s="39"/>
      <c r="B602" s="40"/>
      <c r="C602" s="41"/>
      <c r="D602" s="232" t="s">
        <v>144</v>
      </c>
      <c r="E602" s="41"/>
      <c r="F602" s="233" t="s">
        <v>1692</v>
      </c>
      <c r="G602" s="41"/>
      <c r="H602" s="41"/>
      <c r="I602" s="137"/>
      <c r="J602" s="41"/>
      <c r="K602" s="41"/>
      <c r="L602" s="45"/>
      <c r="M602" s="234"/>
      <c r="N602" s="235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144</v>
      </c>
      <c r="AU602" s="18" t="s">
        <v>142</v>
      </c>
    </row>
    <row r="603" spans="1:65" s="2" customFormat="1" ht="16.5" customHeight="1">
      <c r="A603" s="39"/>
      <c r="B603" s="40"/>
      <c r="C603" s="268" t="s">
        <v>2079</v>
      </c>
      <c r="D603" s="268" t="s">
        <v>217</v>
      </c>
      <c r="E603" s="269" t="s">
        <v>2080</v>
      </c>
      <c r="F603" s="270" t="s">
        <v>1695</v>
      </c>
      <c r="G603" s="271" t="s">
        <v>202</v>
      </c>
      <c r="H603" s="272">
        <v>250</v>
      </c>
      <c r="I603" s="273"/>
      <c r="J603" s="274">
        <f>ROUND(I603*H603,2)</f>
        <v>0</v>
      </c>
      <c r="K603" s="270" t="s">
        <v>19</v>
      </c>
      <c r="L603" s="275"/>
      <c r="M603" s="276" t="s">
        <v>19</v>
      </c>
      <c r="N603" s="277" t="s">
        <v>45</v>
      </c>
      <c r="O603" s="85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336</v>
      </c>
      <c r="AT603" s="230" t="s">
        <v>217</v>
      </c>
      <c r="AU603" s="230" t="s">
        <v>142</v>
      </c>
      <c r="AY603" s="18" t="s">
        <v>134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142</v>
      </c>
      <c r="BK603" s="231">
        <f>ROUND(I603*H603,2)</f>
        <v>0</v>
      </c>
      <c r="BL603" s="18" t="s">
        <v>238</v>
      </c>
      <c r="BM603" s="230" t="s">
        <v>2081</v>
      </c>
    </row>
    <row r="604" spans="1:47" s="2" customFormat="1" ht="12">
      <c r="A604" s="39"/>
      <c r="B604" s="40"/>
      <c r="C604" s="41"/>
      <c r="D604" s="232" t="s">
        <v>144</v>
      </c>
      <c r="E604" s="41"/>
      <c r="F604" s="233" t="s">
        <v>1695</v>
      </c>
      <c r="G604" s="41"/>
      <c r="H604" s="41"/>
      <c r="I604" s="137"/>
      <c r="J604" s="41"/>
      <c r="K604" s="41"/>
      <c r="L604" s="45"/>
      <c r="M604" s="234"/>
      <c r="N604" s="235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144</v>
      </c>
      <c r="AU604" s="18" t="s">
        <v>142</v>
      </c>
    </row>
    <row r="605" spans="1:65" s="2" customFormat="1" ht="16.5" customHeight="1">
      <c r="A605" s="39"/>
      <c r="B605" s="40"/>
      <c r="C605" s="268" t="s">
        <v>2082</v>
      </c>
      <c r="D605" s="268" t="s">
        <v>217</v>
      </c>
      <c r="E605" s="269" t="s">
        <v>2083</v>
      </c>
      <c r="F605" s="270" t="s">
        <v>1698</v>
      </c>
      <c r="G605" s="271" t="s">
        <v>202</v>
      </c>
      <c r="H605" s="272">
        <v>90</v>
      </c>
      <c r="I605" s="273"/>
      <c r="J605" s="274">
        <f>ROUND(I605*H605,2)</f>
        <v>0</v>
      </c>
      <c r="K605" s="270" t="s">
        <v>19</v>
      </c>
      <c r="L605" s="275"/>
      <c r="M605" s="276" t="s">
        <v>19</v>
      </c>
      <c r="N605" s="277" t="s">
        <v>45</v>
      </c>
      <c r="O605" s="85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336</v>
      </c>
      <c r="AT605" s="230" t="s">
        <v>217</v>
      </c>
      <c r="AU605" s="230" t="s">
        <v>142</v>
      </c>
      <c r="AY605" s="18" t="s">
        <v>134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142</v>
      </c>
      <c r="BK605" s="231">
        <f>ROUND(I605*H605,2)</f>
        <v>0</v>
      </c>
      <c r="BL605" s="18" t="s">
        <v>238</v>
      </c>
      <c r="BM605" s="230" t="s">
        <v>2084</v>
      </c>
    </row>
    <row r="606" spans="1:47" s="2" customFormat="1" ht="12">
      <c r="A606" s="39"/>
      <c r="B606" s="40"/>
      <c r="C606" s="41"/>
      <c r="D606" s="232" t="s">
        <v>144</v>
      </c>
      <c r="E606" s="41"/>
      <c r="F606" s="233" t="s">
        <v>1698</v>
      </c>
      <c r="G606" s="41"/>
      <c r="H606" s="41"/>
      <c r="I606" s="137"/>
      <c r="J606" s="41"/>
      <c r="K606" s="41"/>
      <c r="L606" s="45"/>
      <c r="M606" s="234"/>
      <c r="N606" s="235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144</v>
      </c>
      <c r="AU606" s="18" t="s">
        <v>142</v>
      </c>
    </row>
    <row r="607" spans="1:63" s="12" customFormat="1" ht="22.8" customHeight="1">
      <c r="A607" s="12"/>
      <c r="B607" s="203"/>
      <c r="C607" s="204"/>
      <c r="D607" s="205" t="s">
        <v>72</v>
      </c>
      <c r="E607" s="217" t="s">
        <v>2085</v>
      </c>
      <c r="F607" s="217" t="s">
        <v>2086</v>
      </c>
      <c r="G607" s="204"/>
      <c r="H607" s="204"/>
      <c r="I607" s="207"/>
      <c r="J607" s="218">
        <f>BK607</f>
        <v>0</v>
      </c>
      <c r="K607" s="204"/>
      <c r="L607" s="209"/>
      <c r="M607" s="210"/>
      <c r="N607" s="211"/>
      <c r="O607" s="211"/>
      <c r="P607" s="212">
        <f>SUM(P608:P617)</f>
        <v>0</v>
      </c>
      <c r="Q607" s="211"/>
      <c r="R607" s="212">
        <f>SUM(R608:R617)</f>
        <v>0</v>
      </c>
      <c r="S607" s="211"/>
      <c r="T607" s="213">
        <f>SUM(T608:T617)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14" t="s">
        <v>142</v>
      </c>
      <c r="AT607" s="215" t="s">
        <v>72</v>
      </c>
      <c r="AU607" s="215" t="s">
        <v>81</v>
      </c>
      <c r="AY607" s="214" t="s">
        <v>134</v>
      </c>
      <c r="BK607" s="216">
        <f>SUM(BK608:BK617)</f>
        <v>0</v>
      </c>
    </row>
    <row r="608" spans="1:65" s="2" customFormat="1" ht="16.5" customHeight="1">
      <c r="A608" s="39"/>
      <c r="B608" s="40"/>
      <c r="C608" s="219" t="s">
        <v>2087</v>
      </c>
      <c r="D608" s="219" t="s">
        <v>137</v>
      </c>
      <c r="E608" s="220" t="s">
        <v>2088</v>
      </c>
      <c r="F608" s="221" t="s">
        <v>2089</v>
      </c>
      <c r="G608" s="222" t="s">
        <v>2090</v>
      </c>
      <c r="H608" s="223">
        <v>100</v>
      </c>
      <c r="I608" s="224"/>
      <c r="J608" s="225">
        <f>ROUND(I608*H608,2)</f>
        <v>0</v>
      </c>
      <c r="K608" s="221" t="s">
        <v>19</v>
      </c>
      <c r="L608" s="45"/>
      <c r="M608" s="226" t="s">
        <v>19</v>
      </c>
      <c r="N608" s="227" t="s">
        <v>45</v>
      </c>
      <c r="O608" s="85"/>
      <c r="P608" s="228">
        <f>O608*H608</f>
        <v>0</v>
      </c>
      <c r="Q608" s="228">
        <v>0</v>
      </c>
      <c r="R608" s="228">
        <f>Q608*H608</f>
        <v>0</v>
      </c>
      <c r="S608" s="228">
        <v>0</v>
      </c>
      <c r="T608" s="229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0" t="s">
        <v>238</v>
      </c>
      <c r="AT608" s="230" t="s">
        <v>137</v>
      </c>
      <c r="AU608" s="230" t="s">
        <v>142</v>
      </c>
      <c r="AY608" s="18" t="s">
        <v>134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18" t="s">
        <v>142</v>
      </c>
      <c r="BK608" s="231">
        <f>ROUND(I608*H608,2)</f>
        <v>0</v>
      </c>
      <c r="BL608" s="18" t="s">
        <v>238</v>
      </c>
      <c r="BM608" s="230" t="s">
        <v>2091</v>
      </c>
    </row>
    <row r="609" spans="1:47" s="2" customFormat="1" ht="12">
      <c r="A609" s="39"/>
      <c r="B609" s="40"/>
      <c r="C609" s="41"/>
      <c r="D609" s="232" t="s">
        <v>144</v>
      </c>
      <c r="E609" s="41"/>
      <c r="F609" s="233" t="s">
        <v>2089</v>
      </c>
      <c r="G609" s="41"/>
      <c r="H609" s="41"/>
      <c r="I609" s="137"/>
      <c r="J609" s="41"/>
      <c r="K609" s="41"/>
      <c r="L609" s="45"/>
      <c r="M609" s="234"/>
      <c r="N609" s="235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144</v>
      </c>
      <c r="AU609" s="18" t="s">
        <v>142</v>
      </c>
    </row>
    <row r="610" spans="1:65" s="2" customFormat="1" ht="16.5" customHeight="1">
      <c r="A610" s="39"/>
      <c r="B610" s="40"/>
      <c r="C610" s="219" t="s">
        <v>2092</v>
      </c>
      <c r="D610" s="219" t="s">
        <v>137</v>
      </c>
      <c r="E610" s="220" t="s">
        <v>2093</v>
      </c>
      <c r="F610" s="221" t="s">
        <v>2094</v>
      </c>
      <c r="G610" s="222" t="s">
        <v>2090</v>
      </c>
      <c r="H610" s="223">
        <v>50</v>
      </c>
      <c r="I610" s="224"/>
      <c r="J610" s="225">
        <f>ROUND(I610*H610,2)</f>
        <v>0</v>
      </c>
      <c r="K610" s="221" t="s">
        <v>19</v>
      </c>
      <c r="L610" s="45"/>
      <c r="M610" s="226" t="s">
        <v>19</v>
      </c>
      <c r="N610" s="227" t="s">
        <v>45</v>
      </c>
      <c r="O610" s="85"/>
      <c r="P610" s="228">
        <f>O610*H610</f>
        <v>0</v>
      </c>
      <c r="Q610" s="228">
        <v>0</v>
      </c>
      <c r="R610" s="228">
        <f>Q610*H610</f>
        <v>0</v>
      </c>
      <c r="S610" s="228">
        <v>0</v>
      </c>
      <c r="T610" s="22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0" t="s">
        <v>238</v>
      </c>
      <c r="AT610" s="230" t="s">
        <v>137</v>
      </c>
      <c r="AU610" s="230" t="s">
        <v>142</v>
      </c>
      <c r="AY610" s="18" t="s">
        <v>134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18" t="s">
        <v>142</v>
      </c>
      <c r="BK610" s="231">
        <f>ROUND(I610*H610,2)</f>
        <v>0</v>
      </c>
      <c r="BL610" s="18" t="s">
        <v>238</v>
      </c>
      <c r="BM610" s="230" t="s">
        <v>2095</v>
      </c>
    </row>
    <row r="611" spans="1:47" s="2" customFormat="1" ht="12">
      <c r="A611" s="39"/>
      <c r="B611" s="40"/>
      <c r="C611" s="41"/>
      <c r="D611" s="232" t="s">
        <v>144</v>
      </c>
      <c r="E611" s="41"/>
      <c r="F611" s="233" t="s">
        <v>2094</v>
      </c>
      <c r="G611" s="41"/>
      <c r="H611" s="41"/>
      <c r="I611" s="137"/>
      <c r="J611" s="41"/>
      <c r="K611" s="41"/>
      <c r="L611" s="45"/>
      <c r="M611" s="234"/>
      <c r="N611" s="235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144</v>
      </c>
      <c r="AU611" s="18" t="s">
        <v>142</v>
      </c>
    </row>
    <row r="612" spans="1:65" s="2" customFormat="1" ht="16.5" customHeight="1">
      <c r="A612" s="39"/>
      <c r="B612" s="40"/>
      <c r="C612" s="219" t="s">
        <v>2096</v>
      </c>
      <c r="D612" s="219" t="s">
        <v>137</v>
      </c>
      <c r="E612" s="220" t="s">
        <v>2097</v>
      </c>
      <c r="F612" s="221" t="s">
        <v>2098</v>
      </c>
      <c r="G612" s="222" t="s">
        <v>315</v>
      </c>
      <c r="H612" s="223">
        <v>1</v>
      </c>
      <c r="I612" s="224"/>
      <c r="J612" s="225">
        <f>ROUND(I612*H612,2)</f>
        <v>0</v>
      </c>
      <c r="K612" s="221" t="s">
        <v>19</v>
      </c>
      <c r="L612" s="45"/>
      <c r="M612" s="226" t="s">
        <v>19</v>
      </c>
      <c r="N612" s="227" t="s">
        <v>45</v>
      </c>
      <c r="O612" s="85"/>
      <c r="P612" s="228">
        <f>O612*H612</f>
        <v>0</v>
      </c>
      <c r="Q612" s="228">
        <v>0</v>
      </c>
      <c r="R612" s="228">
        <f>Q612*H612</f>
        <v>0</v>
      </c>
      <c r="S612" s="228">
        <v>0</v>
      </c>
      <c r="T612" s="22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0" t="s">
        <v>238</v>
      </c>
      <c r="AT612" s="230" t="s">
        <v>137</v>
      </c>
      <c r="AU612" s="230" t="s">
        <v>142</v>
      </c>
      <c r="AY612" s="18" t="s">
        <v>134</v>
      </c>
      <c r="BE612" s="231">
        <f>IF(N612="základní",J612,0)</f>
        <v>0</v>
      </c>
      <c r="BF612" s="231">
        <f>IF(N612="snížená",J612,0)</f>
        <v>0</v>
      </c>
      <c r="BG612" s="231">
        <f>IF(N612="zákl. přenesená",J612,0)</f>
        <v>0</v>
      </c>
      <c r="BH612" s="231">
        <f>IF(N612="sníž. přenesená",J612,0)</f>
        <v>0</v>
      </c>
      <c r="BI612" s="231">
        <f>IF(N612="nulová",J612,0)</f>
        <v>0</v>
      </c>
      <c r="BJ612" s="18" t="s">
        <v>142</v>
      </c>
      <c r="BK612" s="231">
        <f>ROUND(I612*H612,2)</f>
        <v>0</v>
      </c>
      <c r="BL612" s="18" t="s">
        <v>238</v>
      </c>
      <c r="BM612" s="230" t="s">
        <v>2099</v>
      </c>
    </row>
    <row r="613" spans="1:47" s="2" customFormat="1" ht="12">
      <c r="A613" s="39"/>
      <c r="B613" s="40"/>
      <c r="C613" s="41"/>
      <c r="D613" s="232" t="s">
        <v>144</v>
      </c>
      <c r="E613" s="41"/>
      <c r="F613" s="233" t="s">
        <v>2098</v>
      </c>
      <c r="G613" s="41"/>
      <c r="H613" s="41"/>
      <c r="I613" s="137"/>
      <c r="J613" s="41"/>
      <c r="K613" s="41"/>
      <c r="L613" s="45"/>
      <c r="M613" s="234"/>
      <c r="N613" s="235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144</v>
      </c>
      <c r="AU613" s="18" t="s">
        <v>142</v>
      </c>
    </row>
    <row r="614" spans="1:65" s="2" customFormat="1" ht="16.5" customHeight="1">
      <c r="A614" s="39"/>
      <c r="B614" s="40"/>
      <c r="C614" s="219" t="s">
        <v>2100</v>
      </c>
      <c r="D614" s="219" t="s">
        <v>137</v>
      </c>
      <c r="E614" s="220" t="s">
        <v>2101</v>
      </c>
      <c r="F614" s="221" t="s">
        <v>2102</v>
      </c>
      <c r="G614" s="222" t="s">
        <v>315</v>
      </c>
      <c r="H614" s="223">
        <v>1</v>
      </c>
      <c r="I614" s="224"/>
      <c r="J614" s="225">
        <f>ROUND(I614*H614,2)</f>
        <v>0</v>
      </c>
      <c r="K614" s="221" t="s">
        <v>19</v>
      </c>
      <c r="L614" s="45"/>
      <c r="M614" s="226" t="s">
        <v>19</v>
      </c>
      <c r="N614" s="227" t="s">
        <v>45</v>
      </c>
      <c r="O614" s="85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238</v>
      </c>
      <c r="AT614" s="230" t="s">
        <v>137</v>
      </c>
      <c r="AU614" s="230" t="s">
        <v>142</v>
      </c>
      <c r="AY614" s="18" t="s">
        <v>134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142</v>
      </c>
      <c r="BK614" s="231">
        <f>ROUND(I614*H614,2)</f>
        <v>0</v>
      </c>
      <c r="BL614" s="18" t="s">
        <v>238</v>
      </c>
      <c r="BM614" s="230" t="s">
        <v>2103</v>
      </c>
    </row>
    <row r="615" spans="1:65" s="2" customFormat="1" ht="16.5" customHeight="1">
      <c r="A615" s="39"/>
      <c r="B615" s="40"/>
      <c r="C615" s="219" t="s">
        <v>2104</v>
      </c>
      <c r="D615" s="219" t="s">
        <v>137</v>
      </c>
      <c r="E615" s="220" t="s">
        <v>2105</v>
      </c>
      <c r="F615" s="221" t="s">
        <v>2106</v>
      </c>
      <c r="G615" s="222" t="s">
        <v>315</v>
      </c>
      <c r="H615" s="223">
        <v>1</v>
      </c>
      <c r="I615" s="224"/>
      <c r="J615" s="225">
        <f>ROUND(I615*H615,2)</f>
        <v>0</v>
      </c>
      <c r="K615" s="221" t="s">
        <v>19</v>
      </c>
      <c r="L615" s="45"/>
      <c r="M615" s="226" t="s">
        <v>19</v>
      </c>
      <c r="N615" s="227" t="s">
        <v>45</v>
      </c>
      <c r="O615" s="85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238</v>
      </c>
      <c r="AT615" s="230" t="s">
        <v>137</v>
      </c>
      <c r="AU615" s="230" t="s">
        <v>142</v>
      </c>
      <c r="AY615" s="18" t="s">
        <v>134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142</v>
      </c>
      <c r="BK615" s="231">
        <f>ROUND(I615*H615,2)</f>
        <v>0</v>
      </c>
      <c r="BL615" s="18" t="s">
        <v>238</v>
      </c>
      <c r="BM615" s="230" t="s">
        <v>2107</v>
      </c>
    </row>
    <row r="616" spans="1:65" s="2" customFormat="1" ht="16.5" customHeight="1">
      <c r="A616" s="39"/>
      <c r="B616" s="40"/>
      <c r="C616" s="219" t="s">
        <v>2108</v>
      </c>
      <c r="D616" s="219" t="s">
        <v>137</v>
      </c>
      <c r="E616" s="220" t="s">
        <v>2109</v>
      </c>
      <c r="F616" s="221" t="s">
        <v>2110</v>
      </c>
      <c r="G616" s="222" t="s">
        <v>315</v>
      </c>
      <c r="H616" s="223">
        <v>1</v>
      </c>
      <c r="I616" s="224"/>
      <c r="J616" s="225">
        <f>ROUND(I616*H616,2)</f>
        <v>0</v>
      </c>
      <c r="K616" s="221" t="s">
        <v>19</v>
      </c>
      <c r="L616" s="45"/>
      <c r="M616" s="226" t="s">
        <v>19</v>
      </c>
      <c r="N616" s="227" t="s">
        <v>45</v>
      </c>
      <c r="O616" s="85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238</v>
      </c>
      <c r="AT616" s="230" t="s">
        <v>137</v>
      </c>
      <c r="AU616" s="230" t="s">
        <v>142</v>
      </c>
      <c r="AY616" s="18" t="s">
        <v>134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142</v>
      </c>
      <c r="BK616" s="231">
        <f>ROUND(I616*H616,2)</f>
        <v>0</v>
      </c>
      <c r="BL616" s="18" t="s">
        <v>238</v>
      </c>
      <c r="BM616" s="230" t="s">
        <v>2111</v>
      </c>
    </row>
    <row r="617" spans="1:65" s="2" customFormat="1" ht="16.5" customHeight="1">
      <c r="A617" s="39"/>
      <c r="B617" s="40"/>
      <c r="C617" s="219" t="s">
        <v>2112</v>
      </c>
      <c r="D617" s="219" t="s">
        <v>137</v>
      </c>
      <c r="E617" s="220" t="s">
        <v>2113</v>
      </c>
      <c r="F617" s="221" t="s">
        <v>2114</v>
      </c>
      <c r="G617" s="222" t="s">
        <v>315</v>
      </c>
      <c r="H617" s="223">
        <v>1</v>
      </c>
      <c r="I617" s="224"/>
      <c r="J617" s="225">
        <f>ROUND(I617*H617,2)</f>
        <v>0</v>
      </c>
      <c r="K617" s="221" t="s">
        <v>19</v>
      </c>
      <c r="L617" s="45"/>
      <c r="M617" s="283" t="s">
        <v>19</v>
      </c>
      <c r="N617" s="284" t="s">
        <v>45</v>
      </c>
      <c r="O617" s="281"/>
      <c r="P617" s="285">
        <f>O617*H617</f>
        <v>0</v>
      </c>
      <c r="Q617" s="285">
        <v>0</v>
      </c>
      <c r="R617" s="285">
        <f>Q617*H617</f>
        <v>0</v>
      </c>
      <c r="S617" s="285">
        <v>0</v>
      </c>
      <c r="T617" s="286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238</v>
      </c>
      <c r="AT617" s="230" t="s">
        <v>137</v>
      </c>
      <c r="AU617" s="230" t="s">
        <v>142</v>
      </c>
      <c r="AY617" s="18" t="s">
        <v>134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142</v>
      </c>
      <c r="BK617" s="231">
        <f>ROUND(I617*H617,2)</f>
        <v>0</v>
      </c>
      <c r="BL617" s="18" t="s">
        <v>238</v>
      </c>
      <c r="BM617" s="230" t="s">
        <v>2115</v>
      </c>
    </row>
    <row r="618" spans="1:31" s="2" customFormat="1" ht="6.95" customHeight="1">
      <c r="A618" s="39"/>
      <c r="B618" s="60"/>
      <c r="C618" s="61"/>
      <c r="D618" s="61"/>
      <c r="E618" s="61"/>
      <c r="F618" s="61"/>
      <c r="G618" s="61"/>
      <c r="H618" s="61"/>
      <c r="I618" s="167"/>
      <c r="J618" s="61"/>
      <c r="K618" s="61"/>
      <c r="L618" s="45"/>
      <c r="M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</row>
  </sheetData>
  <sheetProtection password="CC35" sheet="1" objects="1" scenarios="1" formatColumns="0" formatRows="0" autoFilter="0"/>
  <autoFilter ref="C82:K6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93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Rekonstrukce elektroinstalace a sociálního zařízení v budově Na Vrchu 1207/26 Aš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94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2116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18. 12. 2019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32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ROUND((SUM(BE80:BE86)),2)</f>
        <v>0</v>
      </c>
      <c r="G33" s="39"/>
      <c r="H33" s="39"/>
      <c r="I33" s="156">
        <v>0.21</v>
      </c>
      <c r="J33" s="155">
        <f>ROUND(((SUM(BE80:BE86))*I33),2)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ROUND((SUM(BF80:BF86)),2)</f>
        <v>0</v>
      </c>
      <c r="G34" s="39"/>
      <c r="H34" s="39"/>
      <c r="I34" s="156">
        <v>0.15</v>
      </c>
      <c r="J34" s="155">
        <f>ROUND(((SUM(BF80:BF86))*I34),2)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ROUND((SUM(BG80:BG86)),2)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ROUND((SUM(BH80:BH86)),2)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ROUND((SUM(BI80:BI86)),2)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elektroinstalace a sociálního zařízení v budově Na Vrchu 1207/26 Aš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Ostatní a vedlejší náklady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Aš</v>
      </c>
      <c r="G52" s="41"/>
      <c r="H52" s="41"/>
      <c r="I52" s="141" t="s">
        <v>23</v>
      </c>
      <c r="J52" s="73" t="str">
        <f>IF(J12="","",J12)</f>
        <v>18. 12. 2019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7.9" customHeight="1">
      <c r="A54" s="39"/>
      <c r="B54" s="40"/>
      <c r="C54" s="33" t="s">
        <v>25</v>
      </c>
      <c r="D54" s="41"/>
      <c r="E54" s="41"/>
      <c r="F54" s="28" t="str">
        <f>E15</f>
        <v>DD Mariánské Lázně a Aš,p.o.,Mariánské Lázně</v>
      </c>
      <c r="G54" s="41"/>
      <c r="H54" s="41"/>
      <c r="I54" s="141" t="s">
        <v>31</v>
      </c>
      <c r="J54" s="37" t="str">
        <f>E21</f>
        <v>Miroslava Klimešová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43.0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Ing.Jana Handšuhová Smutná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97</v>
      </c>
      <c r="D57" s="173"/>
      <c r="E57" s="173"/>
      <c r="F57" s="173"/>
      <c r="G57" s="173"/>
      <c r="H57" s="173"/>
      <c r="I57" s="174"/>
      <c r="J57" s="175" t="s">
        <v>98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77"/>
      <c r="C60" s="178"/>
      <c r="D60" s="179" t="s">
        <v>2117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119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Rekonstrukce elektroinstalace a sociálního zařízení v budově Na Vrchu 1207/26 Aš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94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04 - Ostatní a vedlejší náklady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>Aš</v>
      </c>
      <c r="G74" s="41"/>
      <c r="H74" s="41"/>
      <c r="I74" s="141" t="s">
        <v>23</v>
      </c>
      <c r="J74" s="73" t="str">
        <f>IF(J12="","",J12)</f>
        <v>18. 12. 2019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7.9" customHeight="1">
      <c r="A76" s="39"/>
      <c r="B76" s="40"/>
      <c r="C76" s="33" t="s">
        <v>25</v>
      </c>
      <c r="D76" s="41"/>
      <c r="E76" s="41"/>
      <c r="F76" s="28" t="str">
        <f>E15</f>
        <v>DD Mariánské Lázně a Aš,p.o.,Mariánské Lázně</v>
      </c>
      <c r="G76" s="41"/>
      <c r="H76" s="41"/>
      <c r="I76" s="141" t="s">
        <v>31</v>
      </c>
      <c r="J76" s="37" t="str">
        <f>E21</f>
        <v>Miroslava Klimešová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43.05" customHeight="1">
      <c r="A77" s="39"/>
      <c r="B77" s="40"/>
      <c r="C77" s="33" t="s">
        <v>29</v>
      </c>
      <c r="D77" s="41"/>
      <c r="E77" s="41"/>
      <c r="F77" s="28" t="str">
        <f>IF(E18="","",E18)</f>
        <v>Vyplň údaj</v>
      </c>
      <c r="G77" s="41"/>
      <c r="H77" s="41"/>
      <c r="I77" s="141" t="s">
        <v>35</v>
      </c>
      <c r="J77" s="37" t="str">
        <f>E24</f>
        <v>Ing.Jana Handšuhová Smutná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91"/>
      <c r="B79" s="192"/>
      <c r="C79" s="193" t="s">
        <v>120</v>
      </c>
      <c r="D79" s="194" t="s">
        <v>58</v>
      </c>
      <c r="E79" s="194" t="s">
        <v>54</v>
      </c>
      <c r="F79" s="194" t="s">
        <v>55</v>
      </c>
      <c r="G79" s="194" t="s">
        <v>121</v>
      </c>
      <c r="H79" s="194" t="s">
        <v>122</v>
      </c>
      <c r="I79" s="195" t="s">
        <v>123</v>
      </c>
      <c r="J79" s="194" t="s">
        <v>98</v>
      </c>
      <c r="K79" s="196" t="s">
        <v>124</v>
      </c>
      <c r="L79" s="197"/>
      <c r="M79" s="93" t="s">
        <v>19</v>
      </c>
      <c r="N79" s="94" t="s">
        <v>43</v>
      </c>
      <c r="O79" s="94" t="s">
        <v>125</v>
      </c>
      <c r="P79" s="94" t="s">
        <v>126</v>
      </c>
      <c r="Q79" s="94" t="s">
        <v>127</v>
      </c>
      <c r="R79" s="94" t="s">
        <v>128</v>
      </c>
      <c r="S79" s="94" t="s">
        <v>129</v>
      </c>
      <c r="T79" s="95" t="s">
        <v>130</v>
      </c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63" s="2" customFormat="1" ht="22.8" customHeight="1">
      <c r="A80" s="39"/>
      <c r="B80" s="40"/>
      <c r="C80" s="100" t="s">
        <v>131</v>
      </c>
      <c r="D80" s="41"/>
      <c r="E80" s="41"/>
      <c r="F80" s="41"/>
      <c r="G80" s="41"/>
      <c r="H80" s="41"/>
      <c r="I80" s="137"/>
      <c r="J80" s="198">
        <f>BK80</f>
        <v>0</v>
      </c>
      <c r="K80" s="41"/>
      <c r="L80" s="45"/>
      <c r="M80" s="96"/>
      <c r="N80" s="199"/>
      <c r="O80" s="97"/>
      <c r="P80" s="200">
        <f>P81</f>
        <v>0</v>
      </c>
      <c r="Q80" s="97"/>
      <c r="R80" s="200">
        <f>R81</f>
        <v>0</v>
      </c>
      <c r="S80" s="97"/>
      <c r="T80" s="201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72</v>
      </c>
      <c r="AU80" s="18" t="s">
        <v>99</v>
      </c>
      <c r="BK80" s="202">
        <f>BK81</f>
        <v>0</v>
      </c>
    </row>
    <row r="81" spans="1:63" s="12" customFormat="1" ht="25.9" customHeight="1">
      <c r="A81" s="12"/>
      <c r="B81" s="203"/>
      <c r="C81" s="204"/>
      <c r="D81" s="205" t="s">
        <v>72</v>
      </c>
      <c r="E81" s="206" t="s">
        <v>2118</v>
      </c>
      <c r="F81" s="206" t="s">
        <v>2119</v>
      </c>
      <c r="G81" s="204"/>
      <c r="H81" s="204"/>
      <c r="I81" s="207"/>
      <c r="J81" s="208">
        <f>BK81</f>
        <v>0</v>
      </c>
      <c r="K81" s="204"/>
      <c r="L81" s="209"/>
      <c r="M81" s="210"/>
      <c r="N81" s="211"/>
      <c r="O81" s="211"/>
      <c r="P81" s="212">
        <f>SUM(P82:P86)</f>
        <v>0</v>
      </c>
      <c r="Q81" s="211"/>
      <c r="R81" s="212">
        <f>SUM(R82:R86)</f>
        <v>0</v>
      </c>
      <c r="S81" s="211"/>
      <c r="T81" s="213">
        <f>SUM(T82:T86)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4" t="s">
        <v>163</v>
      </c>
      <c r="AT81" s="215" t="s">
        <v>72</v>
      </c>
      <c r="AU81" s="215" t="s">
        <v>73</v>
      </c>
      <c r="AY81" s="214" t="s">
        <v>134</v>
      </c>
      <c r="BK81" s="216">
        <f>SUM(BK82:BK86)</f>
        <v>0</v>
      </c>
    </row>
    <row r="82" spans="1:65" s="2" customFormat="1" ht="24" customHeight="1">
      <c r="A82" s="39"/>
      <c r="B82" s="40"/>
      <c r="C82" s="219" t="s">
        <v>81</v>
      </c>
      <c r="D82" s="219" t="s">
        <v>137</v>
      </c>
      <c r="E82" s="220" t="s">
        <v>2120</v>
      </c>
      <c r="F82" s="221" t="s">
        <v>2121</v>
      </c>
      <c r="G82" s="222" t="s">
        <v>315</v>
      </c>
      <c r="H82" s="223">
        <v>1</v>
      </c>
      <c r="I82" s="224"/>
      <c r="J82" s="225">
        <f>ROUND(I82*H82,2)</f>
        <v>0</v>
      </c>
      <c r="K82" s="221" t="s">
        <v>19</v>
      </c>
      <c r="L82" s="45"/>
      <c r="M82" s="226" t="s">
        <v>19</v>
      </c>
      <c r="N82" s="227" t="s">
        <v>45</v>
      </c>
      <c r="O82" s="8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30" t="s">
        <v>2122</v>
      </c>
      <c r="AT82" s="230" t="s">
        <v>137</v>
      </c>
      <c r="AU82" s="230" t="s">
        <v>81</v>
      </c>
      <c r="AY82" s="18" t="s">
        <v>134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18" t="s">
        <v>142</v>
      </c>
      <c r="BK82" s="231">
        <f>ROUND(I82*H82,2)</f>
        <v>0</v>
      </c>
      <c r="BL82" s="18" t="s">
        <v>2122</v>
      </c>
      <c r="BM82" s="230" t="s">
        <v>2123</v>
      </c>
    </row>
    <row r="83" spans="1:47" s="2" customFormat="1" ht="12">
      <c r="A83" s="39"/>
      <c r="B83" s="40"/>
      <c r="C83" s="41"/>
      <c r="D83" s="232" t="s">
        <v>144</v>
      </c>
      <c r="E83" s="41"/>
      <c r="F83" s="233" t="s">
        <v>2124</v>
      </c>
      <c r="G83" s="41"/>
      <c r="H83" s="41"/>
      <c r="I83" s="137"/>
      <c r="J83" s="41"/>
      <c r="K83" s="41"/>
      <c r="L83" s="45"/>
      <c r="M83" s="234"/>
      <c r="N83" s="235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144</v>
      </c>
      <c r="AU83" s="18" t="s">
        <v>81</v>
      </c>
    </row>
    <row r="84" spans="1:65" s="2" customFormat="1" ht="16.5" customHeight="1">
      <c r="A84" s="39"/>
      <c r="B84" s="40"/>
      <c r="C84" s="219" t="s">
        <v>142</v>
      </c>
      <c r="D84" s="219" t="s">
        <v>137</v>
      </c>
      <c r="E84" s="220" t="s">
        <v>2125</v>
      </c>
      <c r="F84" s="221" t="s">
        <v>2126</v>
      </c>
      <c r="G84" s="222" t="s">
        <v>315</v>
      </c>
      <c r="H84" s="223">
        <v>1</v>
      </c>
      <c r="I84" s="224"/>
      <c r="J84" s="225">
        <f>ROUND(I84*H84,2)</f>
        <v>0</v>
      </c>
      <c r="K84" s="221" t="s">
        <v>19</v>
      </c>
      <c r="L84" s="45"/>
      <c r="M84" s="226" t="s">
        <v>19</v>
      </c>
      <c r="N84" s="227" t="s">
        <v>45</v>
      </c>
      <c r="O84" s="8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30" t="s">
        <v>2122</v>
      </c>
      <c r="AT84" s="230" t="s">
        <v>137</v>
      </c>
      <c r="AU84" s="230" t="s">
        <v>81</v>
      </c>
      <c r="AY84" s="18" t="s">
        <v>134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8" t="s">
        <v>142</v>
      </c>
      <c r="BK84" s="231">
        <f>ROUND(I84*H84,2)</f>
        <v>0</v>
      </c>
      <c r="BL84" s="18" t="s">
        <v>2122</v>
      </c>
      <c r="BM84" s="230" t="s">
        <v>2127</v>
      </c>
    </row>
    <row r="85" spans="1:65" s="2" customFormat="1" ht="16.5" customHeight="1">
      <c r="A85" s="39"/>
      <c r="B85" s="40"/>
      <c r="C85" s="219" t="s">
        <v>135</v>
      </c>
      <c r="D85" s="219" t="s">
        <v>137</v>
      </c>
      <c r="E85" s="220" t="s">
        <v>2128</v>
      </c>
      <c r="F85" s="221" t="s">
        <v>2129</v>
      </c>
      <c r="G85" s="222" t="s">
        <v>315</v>
      </c>
      <c r="H85" s="223">
        <v>1</v>
      </c>
      <c r="I85" s="224"/>
      <c r="J85" s="225">
        <f>ROUND(I85*H85,2)</f>
        <v>0</v>
      </c>
      <c r="K85" s="221" t="s">
        <v>19</v>
      </c>
      <c r="L85" s="45"/>
      <c r="M85" s="226" t="s">
        <v>19</v>
      </c>
      <c r="N85" s="227" t="s">
        <v>45</v>
      </c>
      <c r="O85" s="8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30" t="s">
        <v>2122</v>
      </c>
      <c r="AT85" s="230" t="s">
        <v>137</v>
      </c>
      <c r="AU85" s="230" t="s">
        <v>81</v>
      </c>
      <c r="AY85" s="18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18" t="s">
        <v>142</v>
      </c>
      <c r="BK85" s="231">
        <f>ROUND(I85*H85,2)</f>
        <v>0</v>
      </c>
      <c r="BL85" s="18" t="s">
        <v>2122</v>
      </c>
      <c r="BM85" s="230" t="s">
        <v>2130</v>
      </c>
    </row>
    <row r="86" spans="1:65" s="2" customFormat="1" ht="16.5" customHeight="1">
      <c r="A86" s="39"/>
      <c r="B86" s="40"/>
      <c r="C86" s="219" t="s">
        <v>141</v>
      </c>
      <c r="D86" s="219" t="s">
        <v>137</v>
      </c>
      <c r="E86" s="220" t="s">
        <v>2131</v>
      </c>
      <c r="F86" s="221" t="s">
        <v>2132</v>
      </c>
      <c r="G86" s="222" t="s">
        <v>315</v>
      </c>
      <c r="H86" s="223">
        <v>1</v>
      </c>
      <c r="I86" s="224"/>
      <c r="J86" s="225">
        <f>ROUND(I86*H86,2)</f>
        <v>0</v>
      </c>
      <c r="K86" s="221" t="s">
        <v>19</v>
      </c>
      <c r="L86" s="45"/>
      <c r="M86" s="283" t="s">
        <v>19</v>
      </c>
      <c r="N86" s="284" t="s">
        <v>45</v>
      </c>
      <c r="O86" s="281"/>
      <c r="P86" s="285">
        <f>O86*H86</f>
        <v>0</v>
      </c>
      <c r="Q86" s="285">
        <v>0</v>
      </c>
      <c r="R86" s="285">
        <f>Q86*H86</f>
        <v>0</v>
      </c>
      <c r="S86" s="285">
        <v>0</v>
      </c>
      <c r="T86" s="28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2122</v>
      </c>
      <c r="AT86" s="230" t="s">
        <v>137</v>
      </c>
      <c r="AU86" s="230" t="s">
        <v>81</v>
      </c>
      <c r="AY86" s="18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142</v>
      </c>
      <c r="BK86" s="231">
        <f>ROUND(I86*H86,2)</f>
        <v>0</v>
      </c>
      <c r="BL86" s="18" t="s">
        <v>2122</v>
      </c>
      <c r="BM86" s="230" t="s">
        <v>2133</v>
      </c>
    </row>
    <row r="87" spans="1:31" s="2" customFormat="1" ht="6.95" customHeight="1">
      <c r="A87" s="39"/>
      <c r="B87" s="60"/>
      <c r="C87" s="61"/>
      <c r="D87" s="61"/>
      <c r="E87" s="61"/>
      <c r="F87" s="61"/>
      <c r="G87" s="61"/>
      <c r="H87" s="61"/>
      <c r="I87" s="167"/>
      <c r="J87" s="61"/>
      <c r="K87" s="61"/>
      <c r="L87" s="45"/>
      <c r="M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</sheetData>
  <sheetProtection password="CC35" sheet="1" objects="1" scenarios="1" formatColumns="0" formatRows="0" autoFilter="0"/>
  <autoFilter ref="C79:K8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6" customFormat="1" ht="45" customHeight="1">
      <c r="B3" s="291"/>
      <c r="C3" s="292" t="s">
        <v>2134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2135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2136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2137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2138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2139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2140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2141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2142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2143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2144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80</v>
      </c>
      <c r="F18" s="298" t="s">
        <v>2145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2146</v>
      </c>
      <c r="F19" s="298" t="s">
        <v>2147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2148</v>
      </c>
      <c r="F20" s="298" t="s">
        <v>2149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91</v>
      </c>
      <c r="F21" s="298" t="s">
        <v>2150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2151</v>
      </c>
      <c r="F22" s="298" t="s">
        <v>2152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2153</v>
      </c>
      <c r="F23" s="298" t="s">
        <v>2154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2155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2156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2157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2158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2159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2160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2161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2162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2163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120</v>
      </c>
      <c r="F36" s="298"/>
      <c r="G36" s="298" t="s">
        <v>2164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2165</v>
      </c>
      <c r="F37" s="298"/>
      <c r="G37" s="298" t="s">
        <v>2166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54</v>
      </c>
      <c r="F38" s="298"/>
      <c r="G38" s="298" t="s">
        <v>2167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55</v>
      </c>
      <c r="F39" s="298"/>
      <c r="G39" s="298" t="s">
        <v>2168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121</v>
      </c>
      <c r="F40" s="298"/>
      <c r="G40" s="298" t="s">
        <v>2169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122</v>
      </c>
      <c r="F41" s="298"/>
      <c r="G41" s="298" t="s">
        <v>2170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2171</v>
      </c>
      <c r="F42" s="298"/>
      <c r="G42" s="298" t="s">
        <v>2172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2173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2174</v>
      </c>
      <c r="F44" s="298"/>
      <c r="G44" s="298" t="s">
        <v>2175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124</v>
      </c>
      <c r="F45" s="298"/>
      <c r="G45" s="298" t="s">
        <v>2176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2177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2178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2179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2180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2181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2182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2183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2184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2185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2186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2187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2188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2189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2190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2191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2192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2193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2194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2195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2196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2197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2198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2199</v>
      </c>
      <c r="D76" s="316"/>
      <c r="E76" s="316"/>
      <c r="F76" s="316" t="s">
        <v>2200</v>
      </c>
      <c r="G76" s="317"/>
      <c r="H76" s="316" t="s">
        <v>55</v>
      </c>
      <c r="I76" s="316" t="s">
        <v>58</v>
      </c>
      <c r="J76" s="316" t="s">
        <v>2201</v>
      </c>
      <c r="K76" s="315"/>
    </row>
    <row r="77" spans="2:11" s="1" customFormat="1" ht="17.25" customHeight="1">
      <c r="B77" s="313"/>
      <c r="C77" s="318" t="s">
        <v>2202</v>
      </c>
      <c r="D77" s="318"/>
      <c r="E77" s="318"/>
      <c r="F77" s="319" t="s">
        <v>2203</v>
      </c>
      <c r="G77" s="320"/>
      <c r="H77" s="318"/>
      <c r="I77" s="318"/>
      <c r="J77" s="318" t="s">
        <v>2204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54</v>
      </c>
      <c r="D79" s="321"/>
      <c r="E79" s="321"/>
      <c r="F79" s="323" t="s">
        <v>2205</v>
      </c>
      <c r="G79" s="322"/>
      <c r="H79" s="301" t="s">
        <v>2206</v>
      </c>
      <c r="I79" s="301" t="s">
        <v>2207</v>
      </c>
      <c r="J79" s="301">
        <v>20</v>
      </c>
      <c r="K79" s="315"/>
    </row>
    <row r="80" spans="2:11" s="1" customFormat="1" ht="15" customHeight="1">
      <c r="B80" s="313"/>
      <c r="C80" s="301" t="s">
        <v>2208</v>
      </c>
      <c r="D80" s="301"/>
      <c r="E80" s="301"/>
      <c r="F80" s="323" t="s">
        <v>2205</v>
      </c>
      <c r="G80" s="322"/>
      <c r="H80" s="301" t="s">
        <v>2209</v>
      </c>
      <c r="I80" s="301" t="s">
        <v>2207</v>
      </c>
      <c r="J80" s="301">
        <v>120</v>
      </c>
      <c r="K80" s="315"/>
    </row>
    <row r="81" spans="2:11" s="1" customFormat="1" ht="15" customHeight="1">
      <c r="B81" s="324"/>
      <c r="C81" s="301" t="s">
        <v>2210</v>
      </c>
      <c r="D81" s="301"/>
      <c r="E81" s="301"/>
      <c r="F81" s="323" t="s">
        <v>2211</v>
      </c>
      <c r="G81" s="322"/>
      <c r="H81" s="301" t="s">
        <v>2212</v>
      </c>
      <c r="I81" s="301" t="s">
        <v>2207</v>
      </c>
      <c r="J81" s="301">
        <v>50</v>
      </c>
      <c r="K81" s="315"/>
    </row>
    <row r="82" spans="2:11" s="1" customFormat="1" ht="15" customHeight="1">
      <c r="B82" s="324"/>
      <c r="C82" s="301" t="s">
        <v>2213</v>
      </c>
      <c r="D82" s="301"/>
      <c r="E82" s="301"/>
      <c r="F82" s="323" t="s">
        <v>2205</v>
      </c>
      <c r="G82" s="322"/>
      <c r="H82" s="301" t="s">
        <v>2214</v>
      </c>
      <c r="I82" s="301" t="s">
        <v>2215</v>
      </c>
      <c r="J82" s="301"/>
      <c r="K82" s="315"/>
    </row>
    <row r="83" spans="2:11" s="1" customFormat="1" ht="15" customHeight="1">
      <c r="B83" s="324"/>
      <c r="C83" s="325" t="s">
        <v>2216</v>
      </c>
      <c r="D83" s="325"/>
      <c r="E83" s="325"/>
      <c r="F83" s="326" t="s">
        <v>2211</v>
      </c>
      <c r="G83" s="325"/>
      <c r="H83" s="325" t="s">
        <v>2217</v>
      </c>
      <c r="I83" s="325" t="s">
        <v>2207</v>
      </c>
      <c r="J83" s="325">
        <v>15</v>
      </c>
      <c r="K83" s="315"/>
    </row>
    <row r="84" spans="2:11" s="1" customFormat="1" ht="15" customHeight="1">
      <c r="B84" s="324"/>
      <c r="C84" s="325" t="s">
        <v>2218</v>
      </c>
      <c r="D84" s="325"/>
      <c r="E84" s="325"/>
      <c r="F84" s="326" t="s">
        <v>2211</v>
      </c>
      <c r="G84" s="325"/>
      <c r="H84" s="325" t="s">
        <v>2219</v>
      </c>
      <c r="I84" s="325" t="s">
        <v>2207</v>
      </c>
      <c r="J84" s="325">
        <v>15</v>
      </c>
      <c r="K84" s="315"/>
    </row>
    <row r="85" spans="2:11" s="1" customFormat="1" ht="15" customHeight="1">
      <c r="B85" s="324"/>
      <c r="C85" s="325" t="s">
        <v>2220</v>
      </c>
      <c r="D85" s="325"/>
      <c r="E85" s="325"/>
      <c r="F85" s="326" t="s">
        <v>2211</v>
      </c>
      <c r="G85" s="325"/>
      <c r="H85" s="325" t="s">
        <v>2221</v>
      </c>
      <c r="I85" s="325" t="s">
        <v>2207</v>
      </c>
      <c r="J85" s="325">
        <v>20</v>
      </c>
      <c r="K85" s="315"/>
    </row>
    <row r="86" spans="2:11" s="1" customFormat="1" ht="15" customHeight="1">
      <c r="B86" s="324"/>
      <c r="C86" s="325" t="s">
        <v>2222</v>
      </c>
      <c r="D86" s="325"/>
      <c r="E86" s="325"/>
      <c r="F86" s="326" t="s">
        <v>2211</v>
      </c>
      <c r="G86" s="325"/>
      <c r="H86" s="325" t="s">
        <v>2223</v>
      </c>
      <c r="I86" s="325" t="s">
        <v>2207</v>
      </c>
      <c r="J86" s="325">
        <v>20</v>
      </c>
      <c r="K86" s="315"/>
    </row>
    <row r="87" spans="2:11" s="1" customFormat="1" ht="15" customHeight="1">
      <c r="B87" s="324"/>
      <c r="C87" s="301" t="s">
        <v>2224</v>
      </c>
      <c r="D87" s="301"/>
      <c r="E87" s="301"/>
      <c r="F87" s="323" t="s">
        <v>2211</v>
      </c>
      <c r="G87" s="322"/>
      <c r="H87" s="301" t="s">
        <v>2225</v>
      </c>
      <c r="I87" s="301" t="s">
        <v>2207</v>
      </c>
      <c r="J87" s="301">
        <v>50</v>
      </c>
      <c r="K87" s="315"/>
    </row>
    <row r="88" spans="2:11" s="1" customFormat="1" ht="15" customHeight="1">
      <c r="B88" s="324"/>
      <c r="C88" s="301" t="s">
        <v>2226</v>
      </c>
      <c r="D88" s="301"/>
      <c r="E88" s="301"/>
      <c r="F88" s="323" t="s">
        <v>2211</v>
      </c>
      <c r="G88" s="322"/>
      <c r="H88" s="301" t="s">
        <v>2227</v>
      </c>
      <c r="I88" s="301" t="s">
        <v>2207</v>
      </c>
      <c r="J88" s="301">
        <v>20</v>
      </c>
      <c r="K88" s="315"/>
    </row>
    <row r="89" spans="2:11" s="1" customFormat="1" ht="15" customHeight="1">
      <c r="B89" s="324"/>
      <c r="C89" s="301" t="s">
        <v>2228</v>
      </c>
      <c r="D89" s="301"/>
      <c r="E89" s="301"/>
      <c r="F89" s="323" t="s">
        <v>2211</v>
      </c>
      <c r="G89" s="322"/>
      <c r="H89" s="301" t="s">
        <v>2229</v>
      </c>
      <c r="I89" s="301" t="s">
        <v>2207</v>
      </c>
      <c r="J89" s="301">
        <v>20</v>
      </c>
      <c r="K89" s="315"/>
    </row>
    <row r="90" spans="2:11" s="1" customFormat="1" ht="15" customHeight="1">
      <c r="B90" s="324"/>
      <c r="C90" s="301" t="s">
        <v>2230</v>
      </c>
      <c r="D90" s="301"/>
      <c r="E90" s="301"/>
      <c r="F90" s="323" t="s">
        <v>2211</v>
      </c>
      <c r="G90" s="322"/>
      <c r="H90" s="301" t="s">
        <v>2231</v>
      </c>
      <c r="I90" s="301" t="s">
        <v>2207</v>
      </c>
      <c r="J90" s="301">
        <v>50</v>
      </c>
      <c r="K90" s="315"/>
    </row>
    <row r="91" spans="2:11" s="1" customFormat="1" ht="15" customHeight="1">
      <c r="B91" s="324"/>
      <c r="C91" s="301" t="s">
        <v>2232</v>
      </c>
      <c r="D91" s="301"/>
      <c r="E91" s="301"/>
      <c r="F91" s="323" t="s">
        <v>2211</v>
      </c>
      <c r="G91" s="322"/>
      <c r="H91" s="301" t="s">
        <v>2232</v>
      </c>
      <c r="I91" s="301" t="s">
        <v>2207</v>
      </c>
      <c r="J91" s="301">
        <v>50</v>
      </c>
      <c r="K91" s="315"/>
    </row>
    <row r="92" spans="2:11" s="1" customFormat="1" ht="15" customHeight="1">
      <c r="B92" s="324"/>
      <c r="C92" s="301" t="s">
        <v>2233</v>
      </c>
      <c r="D92" s="301"/>
      <c r="E92" s="301"/>
      <c r="F92" s="323" t="s">
        <v>2211</v>
      </c>
      <c r="G92" s="322"/>
      <c r="H92" s="301" t="s">
        <v>2234</v>
      </c>
      <c r="I92" s="301" t="s">
        <v>2207</v>
      </c>
      <c r="J92" s="301">
        <v>255</v>
      </c>
      <c r="K92" s="315"/>
    </row>
    <row r="93" spans="2:11" s="1" customFormat="1" ht="15" customHeight="1">
      <c r="B93" s="324"/>
      <c r="C93" s="301" t="s">
        <v>2235</v>
      </c>
      <c r="D93" s="301"/>
      <c r="E93" s="301"/>
      <c r="F93" s="323" t="s">
        <v>2205</v>
      </c>
      <c r="G93" s="322"/>
      <c r="H93" s="301" t="s">
        <v>2236</v>
      </c>
      <c r="I93" s="301" t="s">
        <v>2237</v>
      </c>
      <c r="J93" s="301"/>
      <c r="K93" s="315"/>
    </row>
    <row r="94" spans="2:11" s="1" customFormat="1" ht="15" customHeight="1">
      <c r="B94" s="324"/>
      <c r="C94" s="301" t="s">
        <v>2238</v>
      </c>
      <c r="D94" s="301"/>
      <c r="E94" s="301"/>
      <c r="F94" s="323" t="s">
        <v>2205</v>
      </c>
      <c r="G94" s="322"/>
      <c r="H94" s="301" t="s">
        <v>2239</v>
      </c>
      <c r="I94" s="301" t="s">
        <v>2240</v>
      </c>
      <c r="J94" s="301"/>
      <c r="K94" s="315"/>
    </row>
    <row r="95" spans="2:11" s="1" customFormat="1" ht="15" customHeight="1">
      <c r="B95" s="324"/>
      <c r="C95" s="301" t="s">
        <v>2241</v>
      </c>
      <c r="D95" s="301"/>
      <c r="E95" s="301"/>
      <c r="F95" s="323" t="s">
        <v>2205</v>
      </c>
      <c r="G95" s="322"/>
      <c r="H95" s="301" t="s">
        <v>2241</v>
      </c>
      <c r="I95" s="301" t="s">
        <v>2240</v>
      </c>
      <c r="J95" s="301"/>
      <c r="K95" s="315"/>
    </row>
    <row r="96" spans="2:11" s="1" customFormat="1" ht="15" customHeight="1">
      <c r="B96" s="324"/>
      <c r="C96" s="301" t="s">
        <v>39</v>
      </c>
      <c r="D96" s="301"/>
      <c r="E96" s="301"/>
      <c r="F96" s="323" t="s">
        <v>2205</v>
      </c>
      <c r="G96" s="322"/>
      <c r="H96" s="301" t="s">
        <v>2242</v>
      </c>
      <c r="I96" s="301" t="s">
        <v>2240</v>
      </c>
      <c r="J96" s="301"/>
      <c r="K96" s="315"/>
    </row>
    <row r="97" spans="2:11" s="1" customFormat="1" ht="15" customHeight="1">
      <c r="B97" s="324"/>
      <c r="C97" s="301" t="s">
        <v>49</v>
      </c>
      <c r="D97" s="301"/>
      <c r="E97" s="301"/>
      <c r="F97" s="323" t="s">
        <v>2205</v>
      </c>
      <c r="G97" s="322"/>
      <c r="H97" s="301" t="s">
        <v>2243</v>
      </c>
      <c r="I97" s="301" t="s">
        <v>2240</v>
      </c>
      <c r="J97" s="301"/>
      <c r="K97" s="315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2244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2199</v>
      </c>
      <c r="D103" s="316"/>
      <c r="E103" s="316"/>
      <c r="F103" s="316" t="s">
        <v>2200</v>
      </c>
      <c r="G103" s="317"/>
      <c r="H103" s="316" t="s">
        <v>55</v>
      </c>
      <c r="I103" s="316" t="s">
        <v>58</v>
      </c>
      <c r="J103" s="316" t="s">
        <v>2201</v>
      </c>
      <c r="K103" s="315"/>
    </row>
    <row r="104" spans="2:11" s="1" customFormat="1" ht="17.25" customHeight="1">
      <c r="B104" s="313"/>
      <c r="C104" s="318" t="s">
        <v>2202</v>
      </c>
      <c r="D104" s="318"/>
      <c r="E104" s="318"/>
      <c r="F104" s="319" t="s">
        <v>2203</v>
      </c>
      <c r="G104" s="320"/>
      <c r="H104" s="318"/>
      <c r="I104" s="318"/>
      <c r="J104" s="318" t="s">
        <v>2204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pans="2:11" s="1" customFormat="1" ht="15" customHeight="1">
      <c r="B106" s="313"/>
      <c r="C106" s="301" t="s">
        <v>54</v>
      </c>
      <c r="D106" s="321"/>
      <c r="E106" s="321"/>
      <c r="F106" s="323" t="s">
        <v>2205</v>
      </c>
      <c r="G106" s="332"/>
      <c r="H106" s="301" t="s">
        <v>2245</v>
      </c>
      <c r="I106" s="301" t="s">
        <v>2207</v>
      </c>
      <c r="J106" s="301">
        <v>20</v>
      </c>
      <c r="K106" s="315"/>
    </row>
    <row r="107" spans="2:11" s="1" customFormat="1" ht="15" customHeight="1">
      <c r="B107" s="313"/>
      <c r="C107" s="301" t="s">
        <v>2208</v>
      </c>
      <c r="D107" s="301"/>
      <c r="E107" s="301"/>
      <c r="F107" s="323" t="s">
        <v>2205</v>
      </c>
      <c r="G107" s="301"/>
      <c r="H107" s="301" t="s">
        <v>2245</v>
      </c>
      <c r="I107" s="301" t="s">
        <v>2207</v>
      </c>
      <c r="J107" s="301">
        <v>120</v>
      </c>
      <c r="K107" s="315"/>
    </row>
    <row r="108" spans="2:11" s="1" customFormat="1" ht="15" customHeight="1">
      <c r="B108" s="324"/>
      <c r="C108" s="301" t="s">
        <v>2210</v>
      </c>
      <c r="D108" s="301"/>
      <c r="E108" s="301"/>
      <c r="F108" s="323" t="s">
        <v>2211</v>
      </c>
      <c r="G108" s="301"/>
      <c r="H108" s="301" t="s">
        <v>2245</v>
      </c>
      <c r="I108" s="301" t="s">
        <v>2207</v>
      </c>
      <c r="J108" s="301">
        <v>50</v>
      </c>
      <c r="K108" s="315"/>
    </row>
    <row r="109" spans="2:11" s="1" customFormat="1" ht="15" customHeight="1">
      <c r="B109" s="324"/>
      <c r="C109" s="301" t="s">
        <v>2213</v>
      </c>
      <c r="D109" s="301"/>
      <c r="E109" s="301"/>
      <c r="F109" s="323" t="s">
        <v>2205</v>
      </c>
      <c r="G109" s="301"/>
      <c r="H109" s="301" t="s">
        <v>2245</v>
      </c>
      <c r="I109" s="301" t="s">
        <v>2215</v>
      </c>
      <c r="J109" s="301"/>
      <c r="K109" s="315"/>
    </row>
    <row r="110" spans="2:11" s="1" customFormat="1" ht="15" customHeight="1">
      <c r="B110" s="324"/>
      <c r="C110" s="301" t="s">
        <v>2224</v>
      </c>
      <c r="D110" s="301"/>
      <c r="E110" s="301"/>
      <c r="F110" s="323" t="s">
        <v>2211</v>
      </c>
      <c r="G110" s="301"/>
      <c r="H110" s="301" t="s">
        <v>2245</v>
      </c>
      <c r="I110" s="301" t="s">
        <v>2207</v>
      </c>
      <c r="J110" s="301">
        <v>50</v>
      </c>
      <c r="K110" s="315"/>
    </row>
    <row r="111" spans="2:11" s="1" customFormat="1" ht="15" customHeight="1">
      <c r="B111" s="324"/>
      <c r="C111" s="301" t="s">
        <v>2232</v>
      </c>
      <c r="D111" s="301"/>
      <c r="E111" s="301"/>
      <c r="F111" s="323" t="s">
        <v>2211</v>
      </c>
      <c r="G111" s="301"/>
      <c r="H111" s="301" t="s">
        <v>2245</v>
      </c>
      <c r="I111" s="301" t="s">
        <v>2207</v>
      </c>
      <c r="J111" s="301">
        <v>50</v>
      </c>
      <c r="K111" s="315"/>
    </row>
    <row r="112" spans="2:11" s="1" customFormat="1" ht="15" customHeight="1">
      <c r="B112" s="324"/>
      <c r="C112" s="301" t="s">
        <v>2230</v>
      </c>
      <c r="D112" s="301"/>
      <c r="E112" s="301"/>
      <c r="F112" s="323" t="s">
        <v>2211</v>
      </c>
      <c r="G112" s="301"/>
      <c r="H112" s="301" t="s">
        <v>2245</v>
      </c>
      <c r="I112" s="301" t="s">
        <v>2207</v>
      </c>
      <c r="J112" s="301">
        <v>50</v>
      </c>
      <c r="K112" s="315"/>
    </row>
    <row r="113" spans="2:11" s="1" customFormat="1" ht="15" customHeight="1">
      <c r="B113" s="324"/>
      <c r="C113" s="301" t="s">
        <v>54</v>
      </c>
      <c r="D113" s="301"/>
      <c r="E113" s="301"/>
      <c r="F113" s="323" t="s">
        <v>2205</v>
      </c>
      <c r="G113" s="301"/>
      <c r="H113" s="301" t="s">
        <v>2246</v>
      </c>
      <c r="I113" s="301" t="s">
        <v>2207</v>
      </c>
      <c r="J113" s="301">
        <v>20</v>
      </c>
      <c r="K113" s="315"/>
    </row>
    <row r="114" spans="2:11" s="1" customFormat="1" ht="15" customHeight="1">
      <c r="B114" s="324"/>
      <c r="C114" s="301" t="s">
        <v>2247</v>
      </c>
      <c r="D114" s="301"/>
      <c r="E114" s="301"/>
      <c r="F114" s="323" t="s">
        <v>2205</v>
      </c>
      <c r="G114" s="301"/>
      <c r="H114" s="301" t="s">
        <v>2248</v>
      </c>
      <c r="I114" s="301" t="s">
        <v>2207</v>
      </c>
      <c r="J114" s="301">
        <v>120</v>
      </c>
      <c r="K114" s="315"/>
    </row>
    <row r="115" spans="2:11" s="1" customFormat="1" ht="15" customHeight="1">
      <c r="B115" s="324"/>
      <c r="C115" s="301" t="s">
        <v>39</v>
      </c>
      <c r="D115" s="301"/>
      <c r="E115" s="301"/>
      <c r="F115" s="323" t="s">
        <v>2205</v>
      </c>
      <c r="G115" s="301"/>
      <c r="H115" s="301" t="s">
        <v>2249</v>
      </c>
      <c r="I115" s="301" t="s">
        <v>2240</v>
      </c>
      <c r="J115" s="301"/>
      <c r="K115" s="315"/>
    </row>
    <row r="116" spans="2:11" s="1" customFormat="1" ht="15" customHeight="1">
      <c r="B116" s="324"/>
      <c r="C116" s="301" t="s">
        <v>49</v>
      </c>
      <c r="D116" s="301"/>
      <c r="E116" s="301"/>
      <c r="F116" s="323" t="s">
        <v>2205</v>
      </c>
      <c r="G116" s="301"/>
      <c r="H116" s="301" t="s">
        <v>2250</v>
      </c>
      <c r="I116" s="301" t="s">
        <v>2240</v>
      </c>
      <c r="J116" s="301"/>
      <c r="K116" s="315"/>
    </row>
    <row r="117" spans="2:11" s="1" customFormat="1" ht="15" customHeight="1">
      <c r="B117" s="324"/>
      <c r="C117" s="301" t="s">
        <v>58</v>
      </c>
      <c r="D117" s="301"/>
      <c r="E117" s="301"/>
      <c r="F117" s="323" t="s">
        <v>2205</v>
      </c>
      <c r="G117" s="301"/>
      <c r="H117" s="301" t="s">
        <v>2251</v>
      </c>
      <c r="I117" s="301" t="s">
        <v>2252</v>
      </c>
      <c r="J117" s="301"/>
      <c r="K117" s="315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92" t="s">
        <v>2253</v>
      </c>
      <c r="D122" s="292"/>
      <c r="E122" s="292"/>
      <c r="F122" s="292"/>
      <c r="G122" s="292"/>
      <c r="H122" s="292"/>
      <c r="I122" s="292"/>
      <c r="J122" s="292"/>
      <c r="K122" s="340"/>
    </row>
    <row r="123" spans="2:11" s="1" customFormat="1" ht="17.25" customHeight="1">
      <c r="B123" s="341"/>
      <c r="C123" s="316" t="s">
        <v>2199</v>
      </c>
      <c r="D123" s="316"/>
      <c r="E123" s="316"/>
      <c r="F123" s="316" t="s">
        <v>2200</v>
      </c>
      <c r="G123" s="317"/>
      <c r="H123" s="316" t="s">
        <v>55</v>
      </c>
      <c r="I123" s="316" t="s">
        <v>58</v>
      </c>
      <c r="J123" s="316" t="s">
        <v>2201</v>
      </c>
      <c r="K123" s="342"/>
    </row>
    <row r="124" spans="2:11" s="1" customFormat="1" ht="17.25" customHeight="1">
      <c r="B124" s="341"/>
      <c r="C124" s="318" t="s">
        <v>2202</v>
      </c>
      <c r="D124" s="318"/>
      <c r="E124" s="318"/>
      <c r="F124" s="319" t="s">
        <v>2203</v>
      </c>
      <c r="G124" s="320"/>
      <c r="H124" s="318"/>
      <c r="I124" s="318"/>
      <c r="J124" s="318" t="s">
        <v>2204</v>
      </c>
      <c r="K124" s="342"/>
    </row>
    <row r="125" spans="2:11" s="1" customFormat="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pans="2:11" s="1" customFormat="1" ht="15" customHeight="1">
      <c r="B126" s="343"/>
      <c r="C126" s="301" t="s">
        <v>2208</v>
      </c>
      <c r="D126" s="321"/>
      <c r="E126" s="321"/>
      <c r="F126" s="323" t="s">
        <v>2205</v>
      </c>
      <c r="G126" s="301"/>
      <c r="H126" s="301" t="s">
        <v>2245</v>
      </c>
      <c r="I126" s="301" t="s">
        <v>2207</v>
      </c>
      <c r="J126" s="301">
        <v>120</v>
      </c>
      <c r="K126" s="345"/>
    </row>
    <row r="127" spans="2:11" s="1" customFormat="1" ht="15" customHeight="1">
      <c r="B127" s="343"/>
      <c r="C127" s="301" t="s">
        <v>2254</v>
      </c>
      <c r="D127" s="301"/>
      <c r="E127" s="301"/>
      <c r="F127" s="323" t="s">
        <v>2205</v>
      </c>
      <c r="G127" s="301"/>
      <c r="H127" s="301" t="s">
        <v>2255</v>
      </c>
      <c r="I127" s="301" t="s">
        <v>2207</v>
      </c>
      <c r="J127" s="301" t="s">
        <v>2256</v>
      </c>
      <c r="K127" s="345"/>
    </row>
    <row r="128" spans="2:11" s="1" customFormat="1" ht="15" customHeight="1">
      <c r="B128" s="343"/>
      <c r="C128" s="301" t="s">
        <v>2153</v>
      </c>
      <c r="D128" s="301"/>
      <c r="E128" s="301"/>
      <c r="F128" s="323" t="s">
        <v>2205</v>
      </c>
      <c r="G128" s="301"/>
      <c r="H128" s="301" t="s">
        <v>2257</v>
      </c>
      <c r="I128" s="301" t="s">
        <v>2207</v>
      </c>
      <c r="J128" s="301" t="s">
        <v>2256</v>
      </c>
      <c r="K128" s="345"/>
    </row>
    <row r="129" spans="2:11" s="1" customFormat="1" ht="15" customHeight="1">
      <c r="B129" s="343"/>
      <c r="C129" s="301" t="s">
        <v>2216</v>
      </c>
      <c r="D129" s="301"/>
      <c r="E129" s="301"/>
      <c r="F129" s="323" t="s">
        <v>2211</v>
      </c>
      <c r="G129" s="301"/>
      <c r="H129" s="301" t="s">
        <v>2217</v>
      </c>
      <c r="I129" s="301" t="s">
        <v>2207</v>
      </c>
      <c r="J129" s="301">
        <v>15</v>
      </c>
      <c r="K129" s="345"/>
    </row>
    <row r="130" spans="2:11" s="1" customFormat="1" ht="15" customHeight="1">
      <c r="B130" s="343"/>
      <c r="C130" s="325" t="s">
        <v>2218</v>
      </c>
      <c r="D130" s="325"/>
      <c r="E130" s="325"/>
      <c r="F130" s="326" t="s">
        <v>2211</v>
      </c>
      <c r="G130" s="325"/>
      <c r="H130" s="325" t="s">
        <v>2219</v>
      </c>
      <c r="I130" s="325" t="s">
        <v>2207</v>
      </c>
      <c r="J130" s="325">
        <v>15</v>
      </c>
      <c r="K130" s="345"/>
    </row>
    <row r="131" spans="2:11" s="1" customFormat="1" ht="15" customHeight="1">
      <c r="B131" s="343"/>
      <c r="C131" s="325" t="s">
        <v>2220</v>
      </c>
      <c r="D131" s="325"/>
      <c r="E131" s="325"/>
      <c r="F131" s="326" t="s">
        <v>2211</v>
      </c>
      <c r="G131" s="325"/>
      <c r="H131" s="325" t="s">
        <v>2221</v>
      </c>
      <c r="I131" s="325" t="s">
        <v>2207</v>
      </c>
      <c r="J131" s="325">
        <v>20</v>
      </c>
      <c r="K131" s="345"/>
    </row>
    <row r="132" spans="2:11" s="1" customFormat="1" ht="15" customHeight="1">
      <c r="B132" s="343"/>
      <c r="C132" s="325" t="s">
        <v>2222</v>
      </c>
      <c r="D132" s="325"/>
      <c r="E132" s="325"/>
      <c r="F132" s="326" t="s">
        <v>2211</v>
      </c>
      <c r="G132" s="325"/>
      <c r="H132" s="325" t="s">
        <v>2223</v>
      </c>
      <c r="I132" s="325" t="s">
        <v>2207</v>
      </c>
      <c r="J132" s="325">
        <v>20</v>
      </c>
      <c r="K132" s="345"/>
    </row>
    <row r="133" spans="2:11" s="1" customFormat="1" ht="15" customHeight="1">
      <c r="B133" s="343"/>
      <c r="C133" s="301" t="s">
        <v>2210</v>
      </c>
      <c r="D133" s="301"/>
      <c r="E133" s="301"/>
      <c r="F133" s="323" t="s">
        <v>2211</v>
      </c>
      <c r="G133" s="301"/>
      <c r="H133" s="301" t="s">
        <v>2245</v>
      </c>
      <c r="I133" s="301" t="s">
        <v>2207</v>
      </c>
      <c r="J133" s="301">
        <v>50</v>
      </c>
      <c r="K133" s="345"/>
    </row>
    <row r="134" spans="2:11" s="1" customFormat="1" ht="15" customHeight="1">
      <c r="B134" s="343"/>
      <c r="C134" s="301" t="s">
        <v>2224</v>
      </c>
      <c r="D134" s="301"/>
      <c r="E134" s="301"/>
      <c r="F134" s="323" t="s">
        <v>2211</v>
      </c>
      <c r="G134" s="301"/>
      <c r="H134" s="301" t="s">
        <v>2245</v>
      </c>
      <c r="I134" s="301" t="s">
        <v>2207</v>
      </c>
      <c r="J134" s="301">
        <v>50</v>
      </c>
      <c r="K134" s="345"/>
    </row>
    <row r="135" spans="2:11" s="1" customFormat="1" ht="15" customHeight="1">
      <c r="B135" s="343"/>
      <c r="C135" s="301" t="s">
        <v>2230</v>
      </c>
      <c r="D135" s="301"/>
      <c r="E135" s="301"/>
      <c r="F135" s="323" t="s">
        <v>2211</v>
      </c>
      <c r="G135" s="301"/>
      <c r="H135" s="301" t="s">
        <v>2245</v>
      </c>
      <c r="I135" s="301" t="s">
        <v>2207</v>
      </c>
      <c r="J135" s="301">
        <v>50</v>
      </c>
      <c r="K135" s="345"/>
    </row>
    <row r="136" spans="2:11" s="1" customFormat="1" ht="15" customHeight="1">
      <c r="B136" s="343"/>
      <c r="C136" s="301" t="s">
        <v>2232</v>
      </c>
      <c r="D136" s="301"/>
      <c r="E136" s="301"/>
      <c r="F136" s="323" t="s">
        <v>2211</v>
      </c>
      <c r="G136" s="301"/>
      <c r="H136" s="301" t="s">
        <v>2245</v>
      </c>
      <c r="I136" s="301" t="s">
        <v>2207</v>
      </c>
      <c r="J136" s="301">
        <v>50</v>
      </c>
      <c r="K136" s="345"/>
    </row>
    <row r="137" spans="2:11" s="1" customFormat="1" ht="15" customHeight="1">
      <c r="B137" s="343"/>
      <c r="C137" s="301" t="s">
        <v>2233</v>
      </c>
      <c r="D137" s="301"/>
      <c r="E137" s="301"/>
      <c r="F137" s="323" t="s">
        <v>2211</v>
      </c>
      <c r="G137" s="301"/>
      <c r="H137" s="301" t="s">
        <v>2258</v>
      </c>
      <c r="I137" s="301" t="s">
        <v>2207</v>
      </c>
      <c r="J137" s="301">
        <v>255</v>
      </c>
      <c r="K137" s="345"/>
    </row>
    <row r="138" spans="2:11" s="1" customFormat="1" ht="15" customHeight="1">
      <c r="B138" s="343"/>
      <c r="C138" s="301" t="s">
        <v>2235</v>
      </c>
      <c r="D138" s="301"/>
      <c r="E138" s="301"/>
      <c r="F138" s="323" t="s">
        <v>2205</v>
      </c>
      <c r="G138" s="301"/>
      <c r="H138" s="301" t="s">
        <v>2259</v>
      </c>
      <c r="I138" s="301" t="s">
        <v>2237</v>
      </c>
      <c r="J138" s="301"/>
      <c r="K138" s="345"/>
    </row>
    <row r="139" spans="2:11" s="1" customFormat="1" ht="15" customHeight="1">
      <c r="B139" s="343"/>
      <c r="C139" s="301" t="s">
        <v>2238</v>
      </c>
      <c r="D139" s="301"/>
      <c r="E139" s="301"/>
      <c r="F139" s="323" t="s">
        <v>2205</v>
      </c>
      <c r="G139" s="301"/>
      <c r="H139" s="301" t="s">
        <v>2260</v>
      </c>
      <c r="I139" s="301" t="s">
        <v>2240</v>
      </c>
      <c r="J139" s="301"/>
      <c r="K139" s="345"/>
    </row>
    <row r="140" spans="2:11" s="1" customFormat="1" ht="15" customHeight="1">
      <c r="B140" s="343"/>
      <c r="C140" s="301" t="s">
        <v>2241</v>
      </c>
      <c r="D140" s="301"/>
      <c r="E140" s="301"/>
      <c r="F140" s="323" t="s">
        <v>2205</v>
      </c>
      <c r="G140" s="301"/>
      <c r="H140" s="301" t="s">
        <v>2241</v>
      </c>
      <c r="I140" s="301" t="s">
        <v>2240</v>
      </c>
      <c r="J140" s="301"/>
      <c r="K140" s="345"/>
    </row>
    <row r="141" spans="2:11" s="1" customFormat="1" ht="15" customHeight="1">
      <c r="B141" s="343"/>
      <c r="C141" s="301" t="s">
        <v>39</v>
      </c>
      <c r="D141" s="301"/>
      <c r="E141" s="301"/>
      <c r="F141" s="323" t="s">
        <v>2205</v>
      </c>
      <c r="G141" s="301"/>
      <c r="H141" s="301" t="s">
        <v>2261</v>
      </c>
      <c r="I141" s="301" t="s">
        <v>2240</v>
      </c>
      <c r="J141" s="301"/>
      <c r="K141" s="345"/>
    </row>
    <row r="142" spans="2:11" s="1" customFormat="1" ht="15" customHeight="1">
      <c r="B142" s="343"/>
      <c r="C142" s="301" t="s">
        <v>2262</v>
      </c>
      <c r="D142" s="301"/>
      <c r="E142" s="301"/>
      <c r="F142" s="323" t="s">
        <v>2205</v>
      </c>
      <c r="G142" s="301"/>
      <c r="H142" s="301" t="s">
        <v>2263</v>
      </c>
      <c r="I142" s="301" t="s">
        <v>2240</v>
      </c>
      <c r="J142" s="301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2264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2199</v>
      </c>
      <c r="D148" s="316"/>
      <c r="E148" s="316"/>
      <c r="F148" s="316" t="s">
        <v>2200</v>
      </c>
      <c r="G148" s="317"/>
      <c r="H148" s="316" t="s">
        <v>55</v>
      </c>
      <c r="I148" s="316" t="s">
        <v>58</v>
      </c>
      <c r="J148" s="316" t="s">
        <v>2201</v>
      </c>
      <c r="K148" s="315"/>
    </row>
    <row r="149" spans="2:11" s="1" customFormat="1" ht="17.25" customHeight="1">
      <c r="B149" s="313"/>
      <c r="C149" s="318" t="s">
        <v>2202</v>
      </c>
      <c r="D149" s="318"/>
      <c r="E149" s="318"/>
      <c r="F149" s="319" t="s">
        <v>2203</v>
      </c>
      <c r="G149" s="320"/>
      <c r="H149" s="318"/>
      <c r="I149" s="318"/>
      <c r="J149" s="318" t="s">
        <v>2204</v>
      </c>
      <c r="K149" s="315"/>
    </row>
    <row r="150" spans="2:11" s="1" customFormat="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pans="2:11" s="1" customFormat="1" ht="15" customHeight="1">
      <c r="B151" s="324"/>
      <c r="C151" s="349" t="s">
        <v>2208</v>
      </c>
      <c r="D151" s="301"/>
      <c r="E151" s="301"/>
      <c r="F151" s="350" t="s">
        <v>2205</v>
      </c>
      <c r="G151" s="301"/>
      <c r="H151" s="349" t="s">
        <v>2245</v>
      </c>
      <c r="I151" s="349" t="s">
        <v>2207</v>
      </c>
      <c r="J151" s="349">
        <v>120</v>
      </c>
      <c r="K151" s="345"/>
    </row>
    <row r="152" spans="2:11" s="1" customFormat="1" ht="15" customHeight="1">
      <c r="B152" s="324"/>
      <c r="C152" s="349" t="s">
        <v>2254</v>
      </c>
      <c r="D152" s="301"/>
      <c r="E152" s="301"/>
      <c r="F152" s="350" t="s">
        <v>2205</v>
      </c>
      <c r="G152" s="301"/>
      <c r="H152" s="349" t="s">
        <v>2265</v>
      </c>
      <c r="I152" s="349" t="s">
        <v>2207</v>
      </c>
      <c r="J152" s="349" t="s">
        <v>2256</v>
      </c>
      <c r="K152" s="345"/>
    </row>
    <row r="153" spans="2:11" s="1" customFormat="1" ht="15" customHeight="1">
      <c r="B153" s="324"/>
      <c r="C153" s="349" t="s">
        <v>2153</v>
      </c>
      <c r="D153" s="301"/>
      <c r="E153" s="301"/>
      <c r="F153" s="350" t="s">
        <v>2205</v>
      </c>
      <c r="G153" s="301"/>
      <c r="H153" s="349" t="s">
        <v>2266</v>
      </c>
      <c r="I153" s="349" t="s">
        <v>2207</v>
      </c>
      <c r="J153" s="349" t="s">
        <v>2256</v>
      </c>
      <c r="K153" s="345"/>
    </row>
    <row r="154" spans="2:11" s="1" customFormat="1" ht="15" customHeight="1">
      <c r="B154" s="324"/>
      <c r="C154" s="349" t="s">
        <v>2210</v>
      </c>
      <c r="D154" s="301"/>
      <c r="E154" s="301"/>
      <c r="F154" s="350" t="s">
        <v>2211</v>
      </c>
      <c r="G154" s="301"/>
      <c r="H154" s="349" t="s">
        <v>2245</v>
      </c>
      <c r="I154" s="349" t="s">
        <v>2207</v>
      </c>
      <c r="J154" s="349">
        <v>50</v>
      </c>
      <c r="K154" s="345"/>
    </row>
    <row r="155" spans="2:11" s="1" customFormat="1" ht="15" customHeight="1">
      <c r="B155" s="324"/>
      <c r="C155" s="349" t="s">
        <v>2213</v>
      </c>
      <c r="D155" s="301"/>
      <c r="E155" s="301"/>
      <c r="F155" s="350" t="s">
        <v>2205</v>
      </c>
      <c r="G155" s="301"/>
      <c r="H155" s="349" t="s">
        <v>2245</v>
      </c>
      <c r="I155" s="349" t="s">
        <v>2215</v>
      </c>
      <c r="J155" s="349"/>
      <c r="K155" s="345"/>
    </row>
    <row r="156" spans="2:11" s="1" customFormat="1" ht="15" customHeight="1">
      <c r="B156" s="324"/>
      <c r="C156" s="349" t="s">
        <v>2224</v>
      </c>
      <c r="D156" s="301"/>
      <c r="E156" s="301"/>
      <c r="F156" s="350" t="s">
        <v>2211</v>
      </c>
      <c r="G156" s="301"/>
      <c r="H156" s="349" t="s">
        <v>2245</v>
      </c>
      <c r="I156" s="349" t="s">
        <v>2207</v>
      </c>
      <c r="J156" s="349">
        <v>50</v>
      </c>
      <c r="K156" s="345"/>
    </row>
    <row r="157" spans="2:11" s="1" customFormat="1" ht="15" customHeight="1">
      <c r="B157" s="324"/>
      <c r="C157" s="349" t="s">
        <v>2232</v>
      </c>
      <c r="D157" s="301"/>
      <c r="E157" s="301"/>
      <c r="F157" s="350" t="s">
        <v>2211</v>
      </c>
      <c r="G157" s="301"/>
      <c r="H157" s="349" t="s">
        <v>2245</v>
      </c>
      <c r="I157" s="349" t="s">
        <v>2207</v>
      </c>
      <c r="J157" s="349">
        <v>50</v>
      </c>
      <c r="K157" s="345"/>
    </row>
    <row r="158" spans="2:11" s="1" customFormat="1" ht="15" customHeight="1">
      <c r="B158" s="324"/>
      <c r="C158" s="349" t="s">
        <v>2230</v>
      </c>
      <c r="D158" s="301"/>
      <c r="E158" s="301"/>
      <c r="F158" s="350" t="s">
        <v>2211</v>
      </c>
      <c r="G158" s="301"/>
      <c r="H158" s="349" t="s">
        <v>2245</v>
      </c>
      <c r="I158" s="349" t="s">
        <v>2207</v>
      </c>
      <c r="J158" s="349">
        <v>50</v>
      </c>
      <c r="K158" s="345"/>
    </row>
    <row r="159" spans="2:11" s="1" customFormat="1" ht="15" customHeight="1">
      <c r="B159" s="324"/>
      <c r="C159" s="349" t="s">
        <v>97</v>
      </c>
      <c r="D159" s="301"/>
      <c r="E159" s="301"/>
      <c r="F159" s="350" t="s">
        <v>2205</v>
      </c>
      <c r="G159" s="301"/>
      <c r="H159" s="349" t="s">
        <v>2267</v>
      </c>
      <c r="I159" s="349" t="s">
        <v>2207</v>
      </c>
      <c r="J159" s="349" t="s">
        <v>2268</v>
      </c>
      <c r="K159" s="345"/>
    </row>
    <row r="160" spans="2:11" s="1" customFormat="1" ht="15" customHeight="1">
      <c r="B160" s="324"/>
      <c r="C160" s="349" t="s">
        <v>2269</v>
      </c>
      <c r="D160" s="301"/>
      <c r="E160" s="301"/>
      <c r="F160" s="350" t="s">
        <v>2205</v>
      </c>
      <c r="G160" s="301"/>
      <c r="H160" s="349" t="s">
        <v>2270</v>
      </c>
      <c r="I160" s="349" t="s">
        <v>2240</v>
      </c>
      <c r="J160" s="349"/>
      <c r="K160" s="345"/>
    </row>
    <row r="161" spans="2:11" s="1" customFormat="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pans="2:11" s="1" customFormat="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2271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2199</v>
      </c>
      <c r="D166" s="316"/>
      <c r="E166" s="316"/>
      <c r="F166" s="316" t="s">
        <v>2200</v>
      </c>
      <c r="G166" s="353"/>
      <c r="H166" s="354" t="s">
        <v>55</v>
      </c>
      <c r="I166" s="354" t="s">
        <v>58</v>
      </c>
      <c r="J166" s="316" t="s">
        <v>2201</v>
      </c>
      <c r="K166" s="293"/>
    </row>
    <row r="167" spans="2:11" s="1" customFormat="1" ht="17.25" customHeight="1">
      <c r="B167" s="294"/>
      <c r="C167" s="318" t="s">
        <v>2202</v>
      </c>
      <c r="D167" s="318"/>
      <c r="E167" s="318"/>
      <c r="F167" s="319" t="s">
        <v>2203</v>
      </c>
      <c r="G167" s="355"/>
      <c r="H167" s="356"/>
      <c r="I167" s="356"/>
      <c r="J167" s="318" t="s">
        <v>2204</v>
      </c>
      <c r="K167" s="296"/>
    </row>
    <row r="168" spans="2:11" s="1" customFormat="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pans="2:11" s="1" customFormat="1" ht="15" customHeight="1">
      <c r="B169" s="324"/>
      <c r="C169" s="301" t="s">
        <v>2208</v>
      </c>
      <c r="D169" s="301"/>
      <c r="E169" s="301"/>
      <c r="F169" s="323" t="s">
        <v>2205</v>
      </c>
      <c r="G169" s="301"/>
      <c r="H169" s="301" t="s">
        <v>2245</v>
      </c>
      <c r="I169" s="301" t="s">
        <v>2207</v>
      </c>
      <c r="J169" s="301">
        <v>120</v>
      </c>
      <c r="K169" s="345"/>
    </row>
    <row r="170" spans="2:11" s="1" customFormat="1" ht="15" customHeight="1">
      <c r="B170" s="324"/>
      <c r="C170" s="301" t="s">
        <v>2254</v>
      </c>
      <c r="D170" s="301"/>
      <c r="E170" s="301"/>
      <c r="F170" s="323" t="s">
        <v>2205</v>
      </c>
      <c r="G170" s="301"/>
      <c r="H170" s="301" t="s">
        <v>2255</v>
      </c>
      <c r="I170" s="301" t="s">
        <v>2207</v>
      </c>
      <c r="J170" s="301" t="s">
        <v>2256</v>
      </c>
      <c r="K170" s="345"/>
    </row>
    <row r="171" spans="2:11" s="1" customFormat="1" ht="15" customHeight="1">
      <c r="B171" s="324"/>
      <c r="C171" s="301" t="s">
        <v>2153</v>
      </c>
      <c r="D171" s="301"/>
      <c r="E171" s="301"/>
      <c r="F171" s="323" t="s">
        <v>2205</v>
      </c>
      <c r="G171" s="301"/>
      <c r="H171" s="301" t="s">
        <v>2272</v>
      </c>
      <c r="I171" s="301" t="s">
        <v>2207</v>
      </c>
      <c r="J171" s="301" t="s">
        <v>2256</v>
      </c>
      <c r="K171" s="345"/>
    </row>
    <row r="172" spans="2:11" s="1" customFormat="1" ht="15" customHeight="1">
      <c r="B172" s="324"/>
      <c r="C172" s="301" t="s">
        <v>2210</v>
      </c>
      <c r="D172" s="301"/>
      <c r="E172" s="301"/>
      <c r="F172" s="323" t="s">
        <v>2211</v>
      </c>
      <c r="G172" s="301"/>
      <c r="H172" s="301" t="s">
        <v>2272</v>
      </c>
      <c r="I172" s="301" t="s">
        <v>2207</v>
      </c>
      <c r="J172" s="301">
        <v>50</v>
      </c>
      <c r="K172" s="345"/>
    </row>
    <row r="173" spans="2:11" s="1" customFormat="1" ht="15" customHeight="1">
      <c r="B173" s="324"/>
      <c r="C173" s="301" t="s">
        <v>2213</v>
      </c>
      <c r="D173" s="301"/>
      <c r="E173" s="301"/>
      <c r="F173" s="323" t="s">
        <v>2205</v>
      </c>
      <c r="G173" s="301"/>
      <c r="H173" s="301" t="s">
        <v>2272</v>
      </c>
      <c r="I173" s="301" t="s">
        <v>2215</v>
      </c>
      <c r="J173" s="301"/>
      <c r="K173" s="345"/>
    </row>
    <row r="174" spans="2:11" s="1" customFormat="1" ht="15" customHeight="1">
      <c r="B174" s="324"/>
      <c r="C174" s="301" t="s">
        <v>2224</v>
      </c>
      <c r="D174" s="301"/>
      <c r="E174" s="301"/>
      <c r="F174" s="323" t="s">
        <v>2211</v>
      </c>
      <c r="G174" s="301"/>
      <c r="H174" s="301" t="s">
        <v>2272</v>
      </c>
      <c r="I174" s="301" t="s">
        <v>2207</v>
      </c>
      <c r="J174" s="301">
        <v>50</v>
      </c>
      <c r="K174" s="345"/>
    </row>
    <row r="175" spans="2:11" s="1" customFormat="1" ht="15" customHeight="1">
      <c r="B175" s="324"/>
      <c r="C175" s="301" t="s">
        <v>2232</v>
      </c>
      <c r="D175" s="301"/>
      <c r="E175" s="301"/>
      <c r="F175" s="323" t="s">
        <v>2211</v>
      </c>
      <c r="G175" s="301"/>
      <c r="H175" s="301" t="s">
        <v>2272</v>
      </c>
      <c r="I175" s="301" t="s">
        <v>2207</v>
      </c>
      <c r="J175" s="301">
        <v>50</v>
      </c>
      <c r="K175" s="345"/>
    </row>
    <row r="176" spans="2:11" s="1" customFormat="1" ht="15" customHeight="1">
      <c r="B176" s="324"/>
      <c r="C176" s="301" t="s">
        <v>2230</v>
      </c>
      <c r="D176" s="301"/>
      <c r="E176" s="301"/>
      <c r="F176" s="323" t="s">
        <v>2211</v>
      </c>
      <c r="G176" s="301"/>
      <c r="H176" s="301" t="s">
        <v>2272</v>
      </c>
      <c r="I176" s="301" t="s">
        <v>2207</v>
      </c>
      <c r="J176" s="301">
        <v>50</v>
      </c>
      <c r="K176" s="345"/>
    </row>
    <row r="177" spans="2:11" s="1" customFormat="1" ht="15" customHeight="1">
      <c r="B177" s="324"/>
      <c r="C177" s="301" t="s">
        <v>120</v>
      </c>
      <c r="D177" s="301"/>
      <c r="E177" s="301"/>
      <c r="F177" s="323" t="s">
        <v>2205</v>
      </c>
      <c r="G177" s="301"/>
      <c r="H177" s="301" t="s">
        <v>2273</v>
      </c>
      <c r="I177" s="301" t="s">
        <v>2274</v>
      </c>
      <c r="J177" s="301"/>
      <c r="K177" s="345"/>
    </row>
    <row r="178" spans="2:11" s="1" customFormat="1" ht="15" customHeight="1">
      <c r="B178" s="324"/>
      <c r="C178" s="301" t="s">
        <v>58</v>
      </c>
      <c r="D178" s="301"/>
      <c r="E178" s="301"/>
      <c r="F178" s="323" t="s">
        <v>2205</v>
      </c>
      <c r="G178" s="301"/>
      <c r="H178" s="301" t="s">
        <v>2275</v>
      </c>
      <c r="I178" s="301" t="s">
        <v>2276</v>
      </c>
      <c r="J178" s="301">
        <v>1</v>
      </c>
      <c r="K178" s="345"/>
    </row>
    <row r="179" spans="2:11" s="1" customFormat="1" ht="15" customHeight="1">
      <c r="B179" s="324"/>
      <c r="C179" s="301" t="s">
        <v>54</v>
      </c>
      <c r="D179" s="301"/>
      <c r="E179" s="301"/>
      <c r="F179" s="323" t="s">
        <v>2205</v>
      </c>
      <c r="G179" s="301"/>
      <c r="H179" s="301" t="s">
        <v>2277</v>
      </c>
      <c r="I179" s="301" t="s">
        <v>2207</v>
      </c>
      <c r="J179" s="301">
        <v>20</v>
      </c>
      <c r="K179" s="345"/>
    </row>
    <row r="180" spans="2:11" s="1" customFormat="1" ht="15" customHeight="1">
      <c r="B180" s="324"/>
      <c r="C180" s="301" t="s">
        <v>55</v>
      </c>
      <c r="D180" s="301"/>
      <c r="E180" s="301"/>
      <c r="F180" s="323" t="s">
        <v>2205</v>
      </c>
      <c r="G180" s="301"/>
      <c r="H180" s="301" t="s">
        <v>2278</v>
      </c>
      <c r="I180" s="301" t="s">
        <v>2207</v>
      </c>
      <c r="J180" s="301">
        <v>255</v>
      </c>
      <c r="K180" s="345"/>
    </row>
    <row r="181" spans="2:11" s="1" customFormat="1" ht="15" customHeight="1">
      <c r="B181" s="324"/>
      <c r="C181" s="301" t="s">
        <v>121</v>
      </c>
      <c r="D181" s="301"/>
      <c r="E181" s="301"/>
      <c r="F181" s="323" t="s">
        <v>2205</v>
      </c>
      <c r="G181" s="301"/>
      <c r="H181" s="301" t="s">
        <v>2169</v>
      </c>
      <c r="I181" s="301" t="s">
        <v>2207</v>
      </c>
      <c r="J181" s="301">
        <v>10</v>
      </c>
      <c r="K181" s="345"/>
    </row>
    <row r="182" spans="2:11" s="1" customFormat="1" ht="15" customHeight="1">
      <c r="B182" s="324"/>
      <c r="C182" s="301" t="s">
        <v>122</v>
      </c>
      <c r="D182" s="301"/>
      <c r="E182" s="301"/>
      <c r="F182" s="323" t="s">
        <v>2205</v>
      </c>
      <c r="G182" s="301"/>
      <c r="H182" s="301" t="s">
        <v>2279</v>
      </c>
      <c r="I182" s="301" t="s">
        <v>2240</v>
      </c>
      <c r="J182" s="301"/>
      <c r="K182" s="345"/>
    </row>
    <row r="183" spans="2:11" s="1" customFormat="1" ht="15" customHeight="1">
      <c r="B183" s="324"/>
      <c r="C183" s="301" t="s">
        <v>2280</v>
      </c>
      <c r="D183" s="301"/>
      <c r="E183" s="301"/>
      <c r="F183" s="323" t="s">
        <v>2205</v>
      </c>
      <c r="G183" s="301"/>
      <c r="H183" s="301" t="s">
        <v>2281</v>
      </c>
      <c r="I183" s="301" t="s">
        <v>2240</v>
      </c>
      <c r="J183" s="301"/>
      <c r="K183" s="345"/>
    </row>
    <row r="184" spans="2:11" s="1" customFormat="1" ht="15" customHeight="1">
      <c r="B184" s="324"/>
      <c r="C184" s="301" t="s">
        <v>2269</v>
      </c>
      <c r="D184" s="301"/>
      <c r="E184" s="301"/>
      <c r="F184" s="323" t="s">
        <v>2205</v>
      </c>
      <c r="G184" s="301"/>
      <c r="H184" s="301" t="s">
        <v>2282</v>
      </c>
      <c r="I184" s="301" t="s">
        <v>2240</v>
      </c>
      <c r="J184" s="301"/>
      <c r="K184" s="345"/>
    </row>
    <row r="185" spans="2:11" s="1" customFormat="1" ht="15" customHeight="1">
      <c r="B185" s="324"/>
      <c r="C185" s="301" t="s">
        <v>124</v>
      </c>
      <c r="D185" s="301"/>
      <c r="E185" s="301"/>
      <c r="F185" s="323" t="s">
        <v>2211</v>
      </c>
      <c r="G185" s="301"/>
      <c r="H185" s="301" t="s">
        <v>2283</v>
      </c>
      <c r="I185" s="301" t="s">
        <v>2207</v>
      </c>
      <c r="J185" s="301">
        <v>50</v>
      </c>
      <c r="K185" s="345"/>
    </row>
    <row r="186" spans="2:11" s="1" customFormat="1" ht="15" customHeight="1">
      <c r="B186" s="324"/>
      <c r="C186" s="301" t="s">
        <v>2284</v>
      </c>
      <c r="D186" s="301"/>
      <c r="E186" s="301"/>
      <c r="F186" s="323" t="s">
        <v>2211</v>
      </c>
      <c r="G186" s="301"/>
      <c r="H186" s="301" t="s">
        <v>2285</v>
      </c>
      <c r="I186" s="301" t="s">
        <v>2286</v>
      </c>
      <c r="J186" s="301"/>
      <c r="K186" s="345"/>
    </row>
    <row r="187" spans="2:11" s="1" customFormat="1" ht="15" customHeight="1">
      <c r="B187" s="324"/>
      <c r="C187" s="301" t="s">
        <v>2287</v>
      </c>
      <c r="D187" s="301"/>
      <c r="E187" s="301"/>
      <c r="F187" s="323" t="s">
        <v>2211</v>
      </c>
      <c r="G187" s="301"/>
      <c r="H187" s="301" t="s">
        <v>2288</v>
      </c>
      <c r="I187" s="301" t="s">
        <v>2286</v>
      </c>
      <c r="J187" s="301"/>
      <c r="K187" s="345"/>
    </row>
    <row r="188" spans="2:11" s="1" customFormat="1" ht="15" customHeight="1">
      <c r="B188" s="324"/>
      <c r="C188" s="301" t="s">
        <v>2289</v>
      </c>
      <c r="D188" s="301"/>
      <c r="E188" s="301"/>
      <c r="F188" s="323" t="s">
        <v>2211</v>
      </c>
      <c r="G188" s="301"/>
      <c r="H188" s="301" t="s">
        <v>2290</v>
      </c>
      <c r="I188" s="301" t="s">
        <v>2286</v>
      </c>
      <c r="J188" s="301"/>
      <c r="K188" s="345"/>
    </row>
    <row r="189" spans="2:11" s="1" customFormat="1" ht="15" customHeight="1">
      <c r="B189" s="324"/>
      <c r="C189" s="357" t="s">
        <v>2291</v>
      </c>
      <c r="D189" s="301"/>
      <c r="E189" s="301"/>
      <c r="F189" s="323" t="s">
        <v>2211</v>
      </c>
      <c r="G189" s="301"/>
      <c r="H189" s="301" t="s">
        <v>2292</v>
      </c>
      <c r="I189" s="301" t="s">
        <v>2293</v>
      </c>
      <c r="J189" s="358" t="s">
        <v>2294</v>
      </c>
      <c r="K189" s="345"/>
    </row>
    <row r="190" spans="2:11" s="1" customFormat="1" ht="15" customHeight="1">
      <c r="B190" s="324"/>
      <c r="C190" s="308" t="s">
        <v>43</v>
      </c>
      <c r="D190" s="301"/>
      <c r="E190" s="301"/>
      <c r="F190" s="323" t="s">
        <v>2205</v>
      </c>
      <c r="G190" s="301"/>
      <c r="H190" s="298" t="s">
        <v>2295</v>
      </c>
      <c r="I190" s="301" t="s">
        <v>2296</v>
      </c>
      <c r="J190" s="301"/>
      <c r="K190" s="345"/>
    </row>
    <row r="191" spans="2:11" s="1" customFormat="1" ht="15" customHeight="1">
      <c r="B191" s="324"/>
      <c r="C191" s="308" t="s">
        <v>2297</v>
      </c>
      <c r="D191" s="301"/>
      <c r="E191" s="301"/>
      <c r="F191" s="323" t="s">
        <v>2205</v>
      </c>
      <c r="G191" s="301"/>
      <c r="H191" s="301" t="s">
        <v>2298</v>
      </c>
      <c r="I191" s="301" t="s">
        <v>2240</v>
      </c>
      <c r="J191" s="301"/>
      <c r="K191" s="345"/>
    </row>
    <row r="192" spans="2:11" s="1" customFormat="1" ht="15" customHeight="1">
      <c r="B192" s="324"/>
      <c r="C192" s="308" t="s">
        <v>2299</v>
      </c>
      <c r="D192" s="301"/>
      <c r="E192" s="301"/>
      <c r="F192" s="323" t="s">
        <v>2205</v>
      </c>
      <c r="G192" s="301"/>
      <c r="H192" s="301" t="s">
        <v>2300</v>
      </c>
      <c r="I192" s="301" t="s">
        <v>2240</v>
      </c>
      <c r="J192" s="301"/>
      <c r="K192" s="345"/>
    </row>
    <row r="193" spans="2:11" s="1" customFormat="1" ht="15" customHeight="1">
      <c r="B193" s="324"/>
      <c r="C193" s="308" t="s">
        <v>2301</v>
      </c>
      <c r="D193" s="301"/>
      <c r="E193" s="301"/>
      <c r="F193" s="323" t="s">
        <v>2211</v>
      </c>
      <c r="G193" s="301"/>
      <c r="H193" s="301" t="s">
        <v>2302</v>
      </c>
      <c r="I193" s="301" t="s">
        <v>2240</v>
      </c>
      <c r="J193" s="301"/>
      <c r="K193" s="345"/>
    </row>
    <row r="194" spans="2:11" s="1" customFormat="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pans="2:11" s="1" customFormat="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pans="2:11" s="1" customFormat="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2303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0" t="s">
        <v>2304</v>
      </c>
      <c r="D200" s="360"/>
      <c r="E200" s="360"/>
      <c r="F200" s="360" t="s">
        <v>2305</v>
      </c>
      <c r="G200" s="361"/>
      <c r="H200" s="360" t="s">
        <v>2306</v>
      </c>
      <c r="I200" s="360"/>
      <c r="J200" s="360"/>
      <c r="K200" s="293"/>
    </row>
    <row r="201" spans="2:11" s="1" customFormat="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pans="2:11" s="1" customFormat="1" ht="15" customHeight="1">
      <c r="B202" s="324"/>
      <c r="C202" s="301" t="s">
        <v>2296</v>
      </c>
      <c r="D202" s="301"/>
      <c r="E202" s="301"/>
      <c r="F202" s="323" t="s">
        <v>44</v>
      </c>
      <c r="G202" s="301"/>
      <c r="H202" s="301" t="s">
        <v>2307</v>
      </c>
      <c r="I202" s="301"/>
      <c r="J202" s="301"/>
      <c r="K202" s="345"/>
    </row>
    <row r="203" spans="2:11" s="1" customFormat="1" ht="15" customHeight="1">
      <c r="B203" s="324"/>
      <c r="C203" s="330"/>
      <c r="D203" s="301"/>
      <c r="E203" s="301"/>
      <c r="F203" s="323" t="s">
        <v>45</v>
      </c>
      <c r="G203" s="301"/>
      <c r="H203" s="301" t="s">
        <v>2308</v>
      </c>
      <c r="I203" s="301"/>
      <c r="J203" s="301"/>
      <c r="K203" s="345"/>
    </row>
    <row r="204" spans="2:11" s="1" customFormat="1" ht="15" customHeight="1">
      <c r="B204" s="324"/>
      <c r="C204" s="330"/>
      <c r="D204" s="301"/>
      <c r="E204" s="301"/>
      <c r="F204" s="323" t="s">
        <v>48</v>
      </c>
      <c r="G204" s="301"/>
      <c r="H204" s="301" t="s">
        <v>2309</v>
      </c>
      <c r="I204" s="301"/>
      <c r="J204" s="301"/>
      <c r="K204" s="345"/>
    </row>
    <row r="205" spans="2:11" s="1" customFormat="1" ht="15" customHeight="1">
      <c r="B205" s="324"/>
      <c r="C205" s="301"/>
      <c r="D205" s="301"/>
      <c r="E205" s="301"/>
      <c r="F205" s="323" t="s">
        <v>46</v>
      </c>
      <c r="G205" s="301"/>
      <c r="H205" s="301" t="s">
        <v>2310</v>
      </c>
      <c r="I205" s="301"/>
      <c r="J205" s="301"/>
      <c r="K205" s="345"/>
    </row>
    <row r="206" spans="2:11" s="1" customFormat="1" ht="15" customHeight="1">
      <c r="B206" s="324"/>
      <c r="C206" s="301"/>
      <c r="D206" s="301"/>
      <c r="E206" s="301"/>
      <c r="F206" s="323" t="s">
        <v>47</v>
      </c>
      <c r="G206" s="301"/>
      <c r="H206" s="301" t="s">
        <v>2311</v>
      </c>
      <c r="I206" s="301"/>
      <c r="J206" s="301"/>
      <c r="K206" s="345"/>
    </row>
    <row r="207" spans="2:11" s="1" customFormat="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pans="2:11" s="1" customFormat="1" ht="15" customHeight="1">
      <c r="B208" s="324"/>
      <c r="C208" s="301" t="s">
        <v>2252</v>
      </c>
      <c r="D208" s="301"/>
      <c r="E208" s="301"/>
      <c r="F208" s="323" t="s">
        <v>80</v>
      </c>
      <c r="G208" s="301"/>
      <c r="H208" s="301" t="s">
        <v>2312</v>
      </c>
      <c r="I208" s="301"/>
      <c r="J208" s="301"/>
      <c r="K208" s="345"/>
    </row>
    <row r="209" spans="2:11" s="1" customFormat="1" ht="15" customHeight="1">
      <c r="B209" s="324"/>
      <c r="C209" s="330"/>
      <c r="D209" s="301"/>
      <c r="E209" s="301"/>
      <c r="F209" s="323" t="s">
        <v>2148</v>
      </c>
      <c r="G209" s="301"/>
      <c r="H209" s="301" t="s">
        <v>2149</v>
      </c>
      <c r="I209" s="301"/>
      <c r="J209" s="301"/>
      <c r="K209" s="345"/>
    </row>
    <row r="210" spans="2:11" s="1" customFormat="1" ht="15" customHeight="1">
      <c r="B210" s="324"/>
      <c r="C210" s="301"/>
      <c r="D210" s="301"/>
      <c r="E210" s="301"/>
      <c r="F210" s="323" t="s">
        <v>2146</v>
      </c>
      <c r="G210" s="301"/>
      <c r="H210" s="301" t="s">
        <v>2313</v>
      </c>
      <c r="I210" s="301"/>
      <c r="J210" s="301"/>
      <c r="K210" s="345"/>
    </row>
    <row r="211" spans="2:11" s="1" customFormat="1" ht="15" customHeight="1">
      <c r="B211" s="362"/>
      <c r="C211" s="330"/>
      <c r="D211" s="330"/>
      <c r="E211" s="330"/>
      <c r="F211" s="323" t="s">
        <v>91</v>
      </c>
      <c r="G211" s="308"/>
      <c r="H211" s="349" t="s">
        <v>2150</v>
      </c>
      <c r="I211" s="349"/>
      <c r="J211" s="349"/>
      <c r="K211" s="363"/>
    </row>
    <row r="212" spans="2:11" s="1" customFormat="1" ht="15" customHeight="1">
      <c r="B212" s="362"/>
      <c r="C212" s="330"/>
      <c r="D212" s="330"/>
      <c r="E212" s="330"/>
      <c r="F212" s="323" t="s">
        <v>2151</v>
      </c>
      <c r="G212" s="308"/>
      <c r="H212" s="349" t="s">
        <v>2314</v>
      </c>
      <c r="I212" s="349"/>
      <c r="J212" s="349"/>
      <c r="K212" s="363"/>
    </row>
    <row r="213" spans="2:11" s="1" customFormat="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pans="2:11" s="1" customFormat="1" ht="15" customHeight="1">
      <c r="B214" s="362"/>
      <c r="C214" s="301" t="s">
        <v>2276</v>
      </c>
      <c r="D214" s="330"/>
      <c r="E214" s="330"/>
      <c r="F214" s="323">
        <v>1</v>
      </c>
      <c r="G214" s="308"/>
      <c r="H214" s="349" t="s">
        <v>2315</v>
      </c>
      <c r="I214" s="349"/>
      <c r="J214" s="349"/>
      <c r="K214" s="363"/>
    </row>
    <row r="215" spans="2:11" s="1" customFormat="1" ht="15" customHeight="1">
      <c r="B215" s="362"/>
      <c r="C215" s="330"/>
      <c r="D215" s="330"/>
      <c r="E215" s="330"/>
      <c r="F215" s="323">
        <v>2</v>
      </c>
      <c r="G215" s="308"/>
      <c r="H215" s="349" t="s">
        <v>2316</v>
      </c>
      <c r="I215" s="349"/>
      <c r="J215" s="349"/>
      <c r="K215" s="363"/>
    </row>
    <row r="216" spans="2:11" s="1" customFormat="1" ht="15" customHeight="1">
      <c r="B216" s="362"/>
      <c r="C216" s="330"/>
      <c r="D216" s="330"/>
      <c r="E216" s="330"/>
      <c r="F216" s="323">
        <v>3</v>
      </c>
      <c r="G216" s="308"/>
      <c r="H216" s="349" t="s">
        <v>2317</v>
      </c>
      <c r="I216" s="349"/>
      <c r="J216" s="349"/>
      <c r="K216" s="363"/>
    </row>
    <row r="217" spans="2:11" s="1" customFormat="1" ht="15" customHeight="1">
      <c r="B217" s="362"/>
      <c r="C217" s="330"/>
      <c r="D217" s="330"/>
      <c r="E217" s="330"/>
      <c r="F217" s="323">
        <v>4</v>
      </c>
      <c r="G217" s="308"/>
      <c r="H217" s="349" t="s">
        <v>2318</v>
      </c>
      <c r="I217" s="349"/>
      <c r="J217" s="349"/>
      <c r="K217" s="363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JANA_2018\jana</dc:creator>
  <cp:keywords/>
  <dc:description/>
  <cp:lastModifiedBy>JANA_2018\jana</cp:lastModifiedBy>
  <dcterms:created xsi:type="dcterms:W3CDTF">2019-12-19T13:41:57Z</dcterms:created>
  <dcterms:modified xsi:type="dcterms:W3CDTF">2019-12-19T13:42:06Z</dcterms:modified>
  <cp:category/>
  <cp:version/>
  <cp:contentType/>
  <cp:contentStatus/>
</cp:coreProperties>
</file>