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030" windowHeight="9240" activeTab="0"/>
  </bookViews>
  <sheets>
    <sheet name="naše původní" sheetId="2" r:id="rId1"/>
    <sheet name="opravené dle požadavků" sheetId="3" r:id="rId2"/>
  </sheets>
  <definedNames/>
  <calcPr calcId="145621"/>
</workbook>
</file>

<file path=xl/sharedStrings.xml><?xml version="1.0" encoding="utf-8"?>
<sst xmlns="http://schemas.openxmlformats.org/spreadsheetml/2006/main" count="147" uniqueCount="74">
  <si>
    <t>nejvýše hodnocený</t>
  </si>
  <si>
    <t>vlastní hodnocení</t>
  </si>
  <si>
    <t>nejnižší cena</t>
  </si>
  <si>
    <t>uchazeč</t>
  </si>
  <si>
    <t>cena</t>
  </si>
  <si>
    <t>celkem</t>
  </si>
  <si>
    <t>vážená cena</t>
  </si>
  <si>
    <t>vážené body</t>
  </si>
  <si>
    <t>min</t>
  </si>
  <si>
    <t>max</t>
  </si>
  <si>
    <t>* 40</t>
  </si>
  <si>
    <t>* 60</t>
  </si>
  <si>
    <t>Hodnocení výběrové komise</t>
  </si>
  <si>
    <t>člen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</si>
  <si>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</si>
  <si>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</si>
  <si>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</si>
  <si>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</si>
  <si>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</si>
  <si>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</si>
  <si>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</si>
  <si>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</si>
  <si>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</si>
  <si>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</si>
  <si>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</si>
  <si>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est.01</t>
  </si>
  <si>
    <t>orig.01</t>
  </si>
  <si>
    <t>dram.01</t>
  </si>
  <si>
    <t>členů:</t>
  </si>
  <si>
    <t>uděláno na max. 10</t>
  </si>
  <si>
    <t>dram.02</t>
  </si>
  <si>
    <t>est.02</t>
  </si>
  <si>
    <t>orig.02</t>
  </si>
  <si>
    <t>dram.03</t>
  </si>
  <si>
    <t>est.03</t>
  </si>
  <si>
    <t>orig.03</t>
  </si>
  <si>
    <t>dram.04</t>
  </si>
  <si>
    <t>est.04</t>
  </si>
  <si>
    <t>orig.04</t>
  </si>
  <si>
    <t>dram.05</t>
  </si>
  <si>
    <t>est.05</t>
  </si>
  <si>
    <t>orig.05</t>
  </si>
  <si>
    <t>dram.06</t>
  </si>
  <si>
    <t>est.06</t>
  </si>
  <si>
    <t>orig.06</t>
  </si>
  <si>
    <t>dram.07</t>
  </si>
  <si>
    <t>est.07</t>
  </si>
  <si>
    <t>orig.07</t>
  </si>
  <si>
    <t>dram.08</t>
  </si>
  <si>
    <t>est.08</t>
  </si>
  <si>
    <t>orig.08</t>
  </si>
  <si>
    <t>dram.09</t>
  </si>
  <si>
    <t>est.09</t>
  </si>
  <si>
    <t>orig.09</t>
  </si>
  <si>
    <t>dram.10</t>
  </si>
  <si>
    <t>est.10</t>
  </si>
  <si>
    <t>orig.10</t>
  </si>
  <si>
    <t>1 = nesplňující očekávání</t>
  </si>
  <si>
    <t>2 = dostatečné</t>
  </si>
  <si>
    <t>3 = průměrné</t>
  </si>
  <si>
    <t>5 = výjimečné, vynikající, zcela nadstandardní</t>
  </si>
  <si>
    <t>celkem uchazeč</t>
  </si>
  <si>
    <t>MAX:</t>
  </si>
  <si>
    <t>4 = velmi dobré až nadstandardní</t>
  </si>
  <si>
    <t>1 = nesplňující očekávání; 2 = dostatečné; 3 = průměrné; 4 = velmi dobré až nadstandardní; 5 = výjimečné, vynikající, zcela nadstandardní</t>
  </si>
  <si>
    <t>hodnocená cena</t>
  </si>
  <si>
    <t>děleno počtem členů</t>
  </si>
  <si>
    <t>* 100 * 40 %</t>
  </si>
  <si>
    <t>* 100 * 60 %</t>
  </si>
  <si>
    <t>kvalita</t>
  </si>
  <si>
    <t>suma</t>
  </si>
  <si>
    <t>cena vážené body</t>
  </si>
  <si>
    <t>kvalita vážené body</t>
  </si>
  <si>
    <t>kvalita body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</si>
</sst>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 wrapText="1"/>
    </xf>
    <xf numFmtId="0" fontId="0" fillId="0" borderId="2" xfId="0" applyBorder="1"/>
    <xf numFmtId="164" fontId="0" fillId="0" borderId="2" xfId="20" applyNumberFormat="1" applyFont="1" applyBorder="1"/>
    <xf numFmtId="1" fontId="0" fillId="0" borderId="2" xfId="20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5" xfId="20" applyNumberFormat="1" applyFont="1" applyBorder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0" fillId="0" borderId="4" xfId="20" applyNumberFormat="1" applyFont="1" applyBorder="1"/>
    <xf numFmtId="1" fontId="0" fillId="0" borderId="11" xfId="20" applyNumberFormat="1" applyFont="1" applyBorder="1"/>
    <xf numFmtId="1" fontId="0" fillId="0" borderId="12" xfId="0" applyNumberFormat="1" applyBorder="1"/>
    <xf numFmtId="1" fontId="0" fillId="0" borderId="13" xfId="0" applyNumberFormat="1" applyBorder="1"/>
    <xf numFmtId="0" fontId="0" fillId="0" borderId="0" xfId="0" applyAlignment="1">
      <alignment horizontal="center" vertical="center"/>
    </xf>
    <xf numFmtId="0" fontId="0" fillId="2" borderId="14" xfId="0" applyFill="1" applyBorder="1"/>
    <xf numFmtId="0" fontId="0" fillId="0" borderId="15" xfId="0" applyBorder="1"/>
    <xf numFmtId="0" fontId="2" fillId="0" borderId="8" xfId="0" applyFont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8" xfId="0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0" fillId="0" borderId="24" xfId="0" applyBorder="1"/>
    <xf numFmtId="0" fontId="0" fillId="0" borderId="14" xfId="0" applyBorder="1"/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3" fontId="0" fillId="2" borderId="5" xfId="0" applyNumberFormat="1" applyFill="1" applyBorder="1"/>
    <xf numFmtId="3" fontId="0" fillId="2" borderId="2" xfId="0" applyNumberForma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12" xfId="0" applyFill="1" applyBorder="1"/>
    <xf numFmtId="0" fontId="0" fillId="2" borderId="29" xfId="0" applyFill="1" applyBorder="1"/>
    <xf numFmtId="0" fontId="0" fillId="2" borderId="13" xfId="0" applyFill="1" applyBorder="1"/>
    <xf numFmtId="3" fontId="0" fillId="0" borderId="0" xfId="0" applyNumberFormat="1" applyAlignment="1">
      <alignment horizontal="center" vertical="center"/>
    </xf>
    <xf numFmtId="164" fontId="0" fillId="0" borderId="5" xfId="20" applyNumberFormat="1" applyFont="1" applyBorder="1"/>
    <xf numFmtId="164" fontId="0" fillId="0" borderId="6" xfId="0" applyNumberFormat="1" applyBorder="1"/>
    <xf numFmtId="164" fontId="0" fillId="0" borderId="12" xfId="0" applyNumberFormat="1" applyBorder="1"/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Border="1"/>
    <xf numFmtId="1" fontId="0" fillId="0" borderId="0" xfId="0" applyNumberFormat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" fillId="0" borderId="33" xfId="0" applyFont="1" applyBorder="1" applyAlignment="1">
      <alignment wrapText="1"/>
    </xf>
    <xf numFmtId="0" fontId="0" fillId="2" borderId="34" xfId="0" applyFill="1" applyBorder="1"/>
    <xf numFmtId="0" fontId="0" fillId="2" borderId="5" xfId="0" applyFill="1" applyBorder="1"/>
    <xf numFmtId="0" fontId="0" fillId="2" borderId="35" xfId="0" applyFill="1" applyBorder="1"/>
    <xf numFmtId="0" fontId="0" fillId="2" borderId="21" xfId="0" applyFill="1" applyBorder="1"/>
    <xf numFmtId="0" fontId="0" fillId="0" borderId="22" xfId="0" applyBorder="1"/>
    <xf numFmtId="0" fontId="0" fillId="0" borderId="13" xfId="0" applyBorder="1"/>
    <xf numFmtId="0" fontId="2" fillId="0" borderId="36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Border="1" applyAlignment="1">
      <alignment wrapText="1"/>
    </xf>
    <xf numFmtId="0" fontId="0" fillId="2" borderId="20" xfId="0" applyFill="1" applyBorder="1"/>
    <xf numFmtId="0" fontId="0" fillId="2" borderId="6" xfId="0" applyFill="1" applyBorder="1"/>
    <xf numFmtId="3" fontId="0" fillId="0" borderId="2" xfId="0" applyNumberFormat="1" applyFill="1" applyBorder="1"/>
    <xf numFmtId="0" fontId="2" fillId="0" borderId="39" xfId="0" applyFont="1" applyBorder="1" applyAlignment="1">
      <alignment horizontal="center"/>
    </xf>
    <xf numFmtId="3" fontId="0" fillId="2" borderId="26" xfId="0" applyNumberFormat="1" applyFill="1" applyBorder="1"/>
    <xf numFmtId="0" fontId="0" fillId="0" borderId="26" xfId="0" applyBorder="1"/>
    <xf numFmtId="3" fontId="0" fillId="0" borderId="26" xfId="0" applyNumberFormat="1" applyFill="1" applyBorder="1"/>
    <xf numFmtId="164" fontId="0" fillId="0" borderId="26" xfId="20" applyNumberFormat="1" applyFont="1" applyBorder="1"/>
    <xf numFmtId="164" fontId="0" fillId="0" borderId="27" xfId="0" applyNumberFormat="1" applyBorder="1"/>
    <xf numFmtId="164" fontId="0" fillId="0" borderId="11" xfId="20" applyNumberFormat="1" applyFont="1" applyBorder="1"/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 topLeftCell="A1">
      <selection activeCell="D8" sqref="D8:F13"/>
    </sheetView>
  </sheetViews>
  <sheetFormatPr defaultColWidth="9.140625" defaultRowHeight="15"/>
  <cols>
    <col min="1" max="1" width="19.140625" style="0" customWidth="1"/>
    <col min="3" max="3" width="10.140625" style="0" customWidth="1"/>
    <col min="4" max="4" width="14.8515625" style="0" customWidth="1"/>
    <col min="5" max="5" width="12.7109375" style="0" customWidth="1"/>
    <col min="6" max="6" width="13.140625" style="0" customWidth="1"/>
    <col min="7" max="7" width="3.140625" style="0" customWidth="1"/>
    <col min="9" max="19" width="4.57421875" style="0" customWidth="1"/>
    <col min="20" max="20" width="7.7109375" style="0" customWidth="1"/>
    <col min="21" max="21" width="10.140625" style="0" customWidth="1"/>
  </cols>
  <sheetData>
    <row r="1" spans="1:10" ht="15.75" thickBot="1">
      <c r="A1" s="1" t="s">
        <v>2</v>
      </c>
      <c r="B1" s="87" t="s">
        <v>10</v>
      </c>
      <c r="H1" t="s">
        <v>28</v>
      </c>
      <c r="I1" s="22"/>
      <c r="J1" t="s">
        <v>29</v>
      </c>
    </row>
    <row r="2" spans="1:21" ht="30.75" thickBot="1">
      <c r="A2" t="s">
        <v>65</v>
      </c>
      <c r="B2" s="87"/>
      <c r="H2" s="28" t="s">
        <v>13</v>
      </c>
      <c r="I2" s="27" t="s">
        <v>14</v>
      </c>
      <c r="J2" s="24" t="s">
        <v>15</v>
      </c>
      <c r="K2" s="24" t="s">
        <v>16</v>
      </c>
      <c r="L2" s="24" t="s">
        <v>17</v>
      </c>
      <c r="M2" s="25" t="s">
        <v>18</v>
      </c>
      <c r="N2" s="25" t="s">
        <v>19</v>
      </c>
      <c r="O2" s="25" t="s">
        <v>20</v>
      </c>
      <c r="P2" s="25" t="s">
        <v>21</v>
      </c>
      <c r="Q2" s="25" t="s">
        <v>22</v>
      </c>
      <c r="R2" s="25" t="s">
        <v>23</v>
      </c>
      <c r="S2" s="26" t="s">
        <v>24</v>
      </c>
      <c r="T2" s="26" t="s">
        <v>5</v>
      </c>
      <c r="U2" s="26" t="s">
        <v>61</v>
      </c>
    </row>
    <row r="3" spans="8:23" ht="15">
      <c r="H3" s="35" t="s">
        <v>27</v>
      </c>
      <c r="I3" s="44">
        <v>5</v>
      </c>
      <c r="J3" s="45">
        <v>5</v>
      </c>
      <c r="K3" s="45">
        <v>4</v>
      </c>
      <c r="L3" s="45">
        <v>5</v>
      </c>
      <c r="M3" s="45">
        <v>5</v>
      </c>
      <c r="N3" s="45">
        <v>5</v>
      </c>
      <c r="O3" s="45">
        <v>5</v>
      </c>
      <c r="P3" s="45"/>
      <c r="Q3" s="45"/>
      <c r="R3" s="45"/>
      <c r="S3" s="46"/>
      <c r="T3" s="36">
        <f aca="true" t="shared" si="0" ref="T3:T32">SUM(I3:S3)</f>
        <v>34</v>
      </c>
      <c r="U3" s="84">
        <f>SUM(T3:T5)</f>
        <v>96</v>
      </c>
      <c r="W3" s="83"/>
    </row>
    <row r="4" spans="1:23" ht="15">
      <c r="A4" s="1" t="s">
        <v>1</v>
      </c>
      <c r="B4" s="87" t="s">
        <v>11</v>
      </c>
      <c r="H4" s="29" t="s">
        <v>25</v>
      </c>
      <c r="I4" s="47">
        <v>4</v>
      </c>
      <c r="J4" s="42">
        <v>5</v>
      </c>
      <c r="K4" s="42">
        <v>5</v>
      </c>
      <c r="L4" s="42">
        <v>5</v>
      </c>
      <c r="M4" s="42">
        <v>5</v>
      </c>
      <c r="N4" s="42">
        <v>4</v>
      </c>
      <c r="O4" s="42">
        <v>5</v>
      </c>
      <c r="P4" s="42"/>
      <c r="Q4" s="42"/>
      <c r="R4" s="42"/>
      <c r="S4" s="48"/>
      <c r="T4" s="31">
        <f t="shared" si="0"/>
        <v>33</v>
      </c>
      <c r="U4" s="85"/>
      <c r="W4" s="83"/>
    </row>
    <row r="5" spans="1:23" ht="15.75" thickBot="1">
      <c r="A5" t="s">
        <v>0</v>
      </c>
      <c r="B5" s="87"/>
      <c r="H5" s="30" t="s">
        <v>26</v>
      </c>
      <c r="I5" s="49">
        <v>4</v>
      </c>
      <c r="J5" s="43">
        <v>4</v>
      </c>
      <c r="K5" s="43">
        <v>3</v>
      </c>
      <c r="L5" s="43">
        <v>5</v>
      </c>
      <c r="M5" s="43">
        <v>4</v>
      </c>
      <c r="N5" s="43">
        <v>4</v>
      </c>
      <c r="O5" s="43">
        <v>5</v>
      </c>
      <c r="P5" s="43"/>
      <c r="Q5" s="43"/>
      <c r="R5" s="43"/>
      <c r="S5" s="50"/>
      <c r="T5" s="11">
        <f t="shared" si="0"/>
        <v>29</v>
      </c>
      <c r="U5" s="86"/>
      <c r="W5" s="83"/>
    </row>
    <row r="6" spans="8:23" ht="15.75" thickBot="1">
      <c r="H6" s="35" t="s">
        <v>30</v>
      </c>
      <c r="I6" s="44">
        <v>5</v>
      </c>
      <c r="J6" s="45">
        <v>5</v>
      </c>
      <c r="K6" s="45">
        <v>5</v>
      </c>
      <c r="L6" s="45">
        <v>5</v>
      </c>
      <c r="M6" s="45">
        <v>5</v>
      </c>
      <c r="N6" s="45">
        <v>5</v>
      </c>
      <c r="O6" s="45">
        <v>5</v>
      </c>
      <c r="P6" s="45"/>
      <c r="Q6" s="45"/>
      <c r="R6" s="45"/>
      <c r="S6" s="46"/>
      <c r="T6" s="36">
        <f t="shared" si="0"/>
        <v>35</v>
      </c>
      <c r="U6" s="84">
        <f>SUM(T6:T8)</f>
        <v>93</v>
      </c>
      <c r="W6" s="83"/>
    </row>
    <row r="7" spans="1:23" ht="45.75" thickBot="1">
      <c r="A7" s="12" t="s">
        <v>3</v>
      </c>
      <c r="B7" s="13" t="s">
        <v>4</v>
      </c>
      <c r="C7" s="14" t="s">
        <v>73</v>
      </c>
      <c r="D7" s="14" t="s">
        <v>6</v>
      </c>
      <c r="E7" s="15" t="s">
        <v>7</v>
      </c>
      <c r="F7" s="16" t="s">
        <v>5</v>
      </c>
      <c r="G7" s="55"/>
      <c r="H7" s="29" t="s">
        <v>31</v>
      </c>
      <c r="I7" s="47">
        <v>5</v>
      </c>
      <c r="J7" s="42">
        <v>4</v>
      </c>
      <c r="K7" s="42">
        <v>5</v>
      </c>
      <c r="L7" s="42">
        <v>5</v>
      </c>
      <c r="M7" s="42">
        <v>5</v>
      </c>
      <c r="N7" s="42">
        <v>5</v>
      </c>
      <c r="O7" s="42">
        <v>5</v>
      </c>
      <c r="P7" s="42"/>
      <c r="Q7" s="42"/>
      <c r="R7" s="42"/>
      <c r="S7" s="48"/>
      <c r="T7" s="31">
        <f t="shared" si="0"/>
        <v>34</v>
      </c>
      <c r="U7" s="85"/>
      <c r="W7" s="83"/>
    </row>
    <row r="8" spans="1:23" ht="15.75" thickBot="1">
      <c r="A8" s="32">
        <v>1</v>
      </c>
      <c r="B8" s="40">
        <v>1000000</v>
      </c>
      <c r="C8" s="9">
        <f>U3</f>
        <v>96</v>
      </c>
      <c r="D8" s="52">
        <f>PRODUCT(B18,1/B8,40)</f>
        <v>3.9999999999999996</v>
      </c>
      <c r="E8" s="52">
        <f>PRODUCT(C8,1/C18,60)</f>
        <v>60</v>
      </c>
      <c r="F8" s="53">
        <f>SUM(D8:E8)</f>
        <v>64</v>
      </c>
      <c r="G8" s="56"/>
      <c r="H8" s="30" t="s">
        <v>32</v>
      </c>
      <c r="I8" s="49">
        <v>5</v>
      </c>
      <c r="J8" s="43">
        <v>4</v>
      </c>
      <c r="K8" s="43">
        <v>3</v>
      </c>
      <c r="L8" s="43">
        <v>3</v>
      </c>
      <c r="M8" s="43">
        <v>3</v>
      </c>
      <c r="N8" s="43">
        <v>3</v>
      </c>
      <c r="O8" s="43">
        <v>3</v>
      </c>
      <c r="P8" s="43"/>
      <c r="Q8" s="43"/>
      <c r="R8" s="43"/>
      <c r="S8" s="50"/>
      <c r="T8" s="11">
        <f t="shared" si="0"/>
        <v>24</v>
      </c>
      <c r="U8" s="86"/>
      <c r="W8" s="83"/>
    </row>
    <row r="9" spans="1:23" ht="15">
      <c r="A9" s="33">
        <v>2</v>
      </c>
      <c r="B9" s="41">
        <v>900000</v>
      </c>
      <c r="C9" s="4">
        <f>U6</f>
        <v>93</v>
      </c>
      <c r="D9" s="5">
        <f>PRODUCT(B18,1/B9,40)</f>
        <v>4.444444444444445</v>
      </c>
      <c r="E9" s="52">
        <f>PRODUCT(C9,1/C18,60)</f>
        <v>58.125</v>
      </c>
      <c r="F9" s="54">
        <f aca="true" t="shared" si="1" ref="F9:F17">SUM(D9:E9)</f>
        <v>62.56944444444444</v>
      </c>
      <c r="G9" s="56"/>
      <c r="H9" s="35" t="s">
        <v>33</v>
      </c>
      <c r="I9" s="44">
        <v>5</v>
      </c>
      <c r="J9" s="45">
        <v>1</v>
      </c>
      <c r="K9" s="45">
        <v>1</v>
      </c>
      <c r="L9" s="45">
        <v>1</v>
      </c>
      <c r="M9" s="45">
        <v>1</v>
      </c>
      <c r="N9" s="45">
        <v>2</v>
      </c>
      <c r="O9" s="45">
        <v>3</v>
      </c>
      <c r="P9" s="45"/>
      <c r="Q9" s="45"/>
      <c r="R9" s="45"/>
      <c r="S9" s="46"/>
      <c r="T9" s="36">
        <f t="shared" si="0"/>
        <v>14</v>
      </c>
      <c r="U9" s="84">
        <f>SUM(T9:T11)</f>
        <v>72</v>
      </c>
      <c r="W9" s="83"/>
    </row>
    <row r="10" spans="1:23" ht="15">
      <c r="A10" s="33">
        <v>3</v>
      </c>
      <c r="B10" s="41">
        <v>500000</v>
      </c>
      <c r="C10" s="4">
        <f>U9</f>
        <v>72</v>
      </c>
      <c r="D10" s="5">
        <f>PRODUCT(B18,1/B10,40)</f>
        <v>7.999999999999999</v>
      </c>
      <c r="E10" s="52">
        <f>PRODUCT(C10,1/C18,60)</f>
        <v>45</v>
      </c>
      <c r="F10" s="54">
        <f t="shared" si="1"/>
        <v>53</v>
      </c>
      <c r="G10" s="56"/>
      <c r="H10" s="29" t="s">
        <v>34</v>
      </c>
      <c r="I10" s="47">
        <v>5</v>
      </c>
      <c r="J10" s="42">
        <v>4</v>
      </c>
      <c r="K10" s="42">
        <v>5</v>
      </c>
      <c r="L10" s="42">
        <v>5</v>
      </c>
      <c r="M10" s="42">
        <v>5</v>
      </c>
      <c r="N10" s="42">
        <v>5</v>
      </c>
      <c r="O10" s="42">
        <v>5</v>
      </c>
      <c r="P10" s="42"/>
      <c r="Q10" s="42"/>
      <c r="R10" s="42"/>
      <c r="S10" s="48"/>
      <c r="T10" s="31">
        <f t="shared" si="0"/>
        <v>34</v>
      </c>
      <c r="U10" s="85"/>
      <c r="W10" s="83"/>
    </row>
    <row r="11" spans="1:23" ht="15.75" thickBot="1">
      <c r="A11" s="33">
        <v>4</v>
      </c>
      <c r="B11" s="41">
        <v>400000</v>
      </c>
      <c r="C11" s="4">
        <f>U12</f>
        <v>59</v>
      </c>
      <c r="D11" s="5">
        <f>PRODUCT(B18,1/B11,40)</f>
        <v>10</v>
      </c>
      <c r="E11" s="52">
        <f>PRODUCT(C11,1/C18,60)</f>
        <v>36.87499999999999</v>
      </c>
      <c r="F11" s="54">
        <f t="shared" si="1"/>
        <v>46.87499999999999</v>
      </c>
      <c r="G11" s="56"/>
      <c r="H11" s="30" t="s">
        <v>35</v>
      </c>
      <c r="I11" s="49">
        <v>5</v>
      </c>
      <c r="J11" s="43">
        <v>4</v>
      </c>
      <c r="K11" s="43">
        <v>3</v>
      </c>
      <c r="L11" s="43">
        <v>3</v>
      </c>
      <c r="M11" s="43">
        <v>3</v>
      </c>
      <c r="N11" s="43">
        <v>3</v>
      </c>
      <c r="O11" s="43">
        <v>3</v>
      </c>
      <c r="P11" s="43"/>
      <c r="Q11" s="43"/>
      <c r="R11" s="43"/>
      <c r="S11" s="50"/>
      <c r="T11" s="11">
        <f t="shared" si="0"/>
        <v>24</v>
      </c>
      <c r="U11" s="86"/>
      <c r="W11" s="83"/>
    </row>
    <row r="12" spans="1:23" ht="15">
      <c r="A12" s="33">
        <v>5</v>
      </c>
      <c r="B12" s="41">
        <v>100000</v>
      </c>
      <c r="C12" s="4">
        <f>U15</f>
        <v>37</v>
      </c>
      <c r="D12" s="5">
        <f>PRODUCT(B18,1/B12,40)</f>
        <v>40</v>
      </c>
      <c r="E12" s="52">
        <f>PRODUCT(C12,1/C18,60)</f>
        <v>23.124999999999996</v>
      </c>
      <c r="F12" s="54">
        <f t="shared" si="1"/>
        <v>63.125</v>
      </c>
      <c r="G12" s="56"/>
      <c r="H12" s="35" t="s">
        <v>36</v>
      </c>
      <c r="I12" s="44">
        <v>1</v>
      </c>
      <c r="J12" s="45">
        <v>2</v>
      </c>
      <c r="K12" s="45">
        <v>3</v>
      </c>
      <c r="L12" s="45">
        <v>4</v>
      </c>
      <c r="M12" s="45">
        <v>5</v>
      </c>
      <c r="N12" s="45">
        <v>1</v>
      </c>
      <c r="O12" s="45">
        <v>2</v>
      </c>
      <c r="P12" s="45"/>
      <c r="Q12" s="45"/>
      <c r="R12" s="45"/>
      <c r="S12" s="46"/>
      <c r="T12" s="36">
        <f t="shared" si="0"/>
        <v>18</v>
      </c>
      <c r="U12" s="84">
        <f>SUM(T12:T14)</f>
        <v>59</v>
      </c>
      <c r="W12" s="83"/>
    </row>
    <row r="13" spans="1:23" ht="15">
      <c r="A13" s="33">
        <v>6</v>
      </c>
      <c r="B13" s="41">
        <v>650000</v>
      </c>
      <c r="C13" s="4">
        <f>U18</f>
        <v>73</v>
      </c>
      <c r="D13" s="5">
        <f>PRODUCT(B18,1/B13,40)</f>
        <v>6.153846153846154</v>
      </c>
      <c r="E13" s="52">
        <f>PRODUCT(C13,1/C18,60)</f>
        <v>45.625</v>
      </c>
      <c r="F13" s="54">
        <f t="shared" si="1"/>
        <v>51.77884615384615</v>
      </c>
      <c r="G13" s="56"/>
      <c r="H13" s="29" t="s">
        <v>37</v>
      </c>
      <c r="I13" s="47">
        <v>2</v>
      </c>
      <c r="J13" s="42">
        <v>3</v>
      </c>
      <c r="K13" s="42">
        <v>4</v>
      </c>
      <c r="L13" s="42">
        <v>5</v>
      </c>
      <c r="M13" s="42">
        <v>2</v>
      </c>
      <c r="N13" s="42">
        <v>3</v>
      </c>
      <c r="O13" s="42">
        <v>4</v>
      </c>
      <c r="P13" s="42"/>
      <c r="Q13" s="42"/>
      <c r="R13" s="42"/>
      <c r="S13" s="48"/>
      <c r="T13" s="31">
        <f t="shared" si="0"/>
        <v>23</v>
      </c>
      <c r="U13" s="85"/>
      <c r="W13" s="83"/>
    </row>
    <row r="14" spans="1:23" ht="15.75" thickBot="1">
      <c r="A14" s="33">
        <v>7</v>
      </c>
      <c r="B14" s="42"/>
      <c r="C14" s="4">
        <f>U21</f>
        <v>0</v>
      </c>
      <c r="D14" s="6" t="e">
        <f>PRODUCT(B18,1/B14,40)</f>
        <v>#DIV/0!</v>
      </c>
      <c r="E14" s="10">
        <f>PRODUCT(C14,1/C18,60)</f>
        <v>0</v>
      </c>
      <c r="F14" s="19" t="e">
        <f t="shared" si="1"/>
        <v>#DIV/0!</v>
      </c>
      <c r="G14" s="57"/>
      <c r="H14" s="30" t="s">
        <v>38</v>
      </c>
      <c r="I14" s="49">
        <v>1</v>
      </c>
      <c r="J14" s="43">
        <v>2</v>
      </c>
      <c r="K14" s="43">
        <v>3</v>
      </c>
      <c r="L14" s="43">
        <v>4</v>
      </c>
      <c r="M14" s="43">
        <v>5</v>
      </c>
      <c r="N14" s="43">
        <v>2</v>
      </c>
      <c r="O14" s="43">
        <v>1</v>
      </c>
      <c r="P14" s="43"/>
      <c r="Q14" s="43"/>
      <c r="R14" s="43"/>
      <c r="S14" s="50"/>
      <c r="T14" s="11">
        <f t="shared" si="0"/>
        <v>18</v>
      </c>
      <c r="U14" s="86"/>
      <c r="W14" s="83"/>
    </row>
    <row r="15" spans="1:23" ht="15">
      <c r="A15" s="33">
        <v>8</v>
      </c>
      <c r="B15" s="42"/>
      <c r="C15" s="4">
        <f>U24</f>
        <v>0</v>
      </c>
      <c r="D15" s="6" t="e">
        <f>PRODUCT(B18,1/B15,40)</f>
        <v>#DIV/0!</v>
      </c>
      <c r="E15" s="10">
        <f>PRODUCT(C15,1/C18,60)</f>
        <v>0</v>
      </c>
      <c r="F15" s="19" t="e">
        <f t="shared" si="1"/>
        <v>#DIV/0!</v>
      </c>
      <c r="G15" s="57"/>
      <c r="H15" s="35" t="s">
        <v>39</v>
      </c>
      <c r="I15" s="44">
        <v>2</v>
      </c>
      <c r="J15" s="45">
        <v>2</v>
      </c>
      <c r="K15" s="45">
        <v>1</v>
      </c>
      <c r="L15" s="45">
        <v>2</v>
      </c>
      <c r="M15" s="45">
        <v>1</v>
      </c>
      <c r="N15" s="45">
        <v>2</v>
      </c>
      <c r="O15" s="45">
        <v>2</v>
      </c>
      <c r="P15" s="45"/>
      <c r="Q15" s="45"/>
      <c r="R15" s="45"/>
      <c r="S15" s="46"/>
      <c r="T15" s="36">
        <f t="shared" si="0"/>
        <v>12</v>
      </c>
      <c r="U15" s="84">
        <f>SUM(T15:T17)</f>
        <v>37</v>
      </c>
      <c r="W15" s="83"/>
    </row>
    <row r="16" spans="1:23" ht="15">
      <c r="A16" s="33">
        <v>9</v>
      </c>
      <c r="B16" s="42"/>
      <c r="C16" s="4">
        <f>U27</f>
        <v>0</v>
      </c>
      <c r="D16" s="6" t="e">
        <f>PRODUCT(B18,1/B16,40)</f>
        <v>#DIV/0!</v>
      </c>
      <c r="E16" s="10">
        <f>PRODUCT(C16,1/C18,60)</f>
        <v>0</v>
      </c>
      <c r="F16" s="19" t="e">
        <f t="shared" si="1"/>
        <v>#DIV/0!</v>
      </c>
      <c r="G16" s="57"/>
      <c r="H16" s="29" t="s">
        <v>40</v>
      </c>
      <c r="I16" s="47">
        <v>1</v>
      </c>
      <c r="J16" s="42">
        <v>1</v>
      </c>
      <c r="K16" s="42">
        <v>1</v>
      </c>
      <c r="L16" s="42">
        <v>1</v>
      </c>
      <c r="M16" s="42">
        <v>2</v>
      </c>
      <c r="N16" s="42">
        <v>1</v>
      </c>
      <c r="O16" s="42">
        <v>2</v>
      </c>
      <c r="P16" s="42"/>
      <c r="Q16" s="42"/>
      <c r="R16" s="42"/>
      <c r="S16" s="48"/>
      <c r="T16" s="31">
        <f t="shared" si="0"/>
        <v>9</v>
      </c>
      <c r="U16" s="85"/>
      <c r="W16" s="83"/>
    </row>
    <row r="17" spans="1:23" ht="15.75" thickBot="1">
      <c r="A17" s="34">
        <v>10</v>
      </c>
      <c r="B17" s="43"/>
      <c r="C17" s="8">
        <f>U30</f>
        <v>0</v>
      </c>
      <c r="D17" s="17" t="e">
        <f>PRODUCT(B18,1/B17,40)</f>
        <v>#DIV/0!</v>
      </c>
      <c r="E17" s="18">
        <f>PRODUCT(C17,1/C18,60)</f>
        <v>0</v>
      </c>
      <c r="F17" s="20" t="e">
        <f t="shared" si="1"/>
        <v>#DIV/0!</v>
      </c>
      <c r="G17" s="57"/>
      <c r="H17" s="30" t="s">
        <v>41</v>
      </c>
      <c r="I17" s="49">
        <v>2</v>
      </c>
      <c r="J17" s="43">
        <v>1</v>
      </c>
      <c r="K17" s="43">
        <v>2</v>
      </c>
      <c r="L17" s="43">
        <v>3</v>
      </c>
      <c r="M17" s="43">
        <v>3</v>
      </c>
      <c r="N17" s="43">
        <v>2</v>
      </c>
      <c r="O17" s="43">
        <v>3</v>
      </c>
      <c r="P17" s="43"/>
      <c r="Q17" s="43"/>
      <c r="R17" s="43"/>
      <c r="S17" s="50"/>
      <c r="T17" s="23">
        <f t="shared" si="0"/>
        <v>16</v>
      </c>
      <c r="U17" s="86"/>
      <c r="W17" s="83"/>
    </row>
    <row r="18" spans="1:23" s="3" customFormat="1" ht="15">
      <c r="A18"/>
      <c r="B18" s="51">
        <f>MIN(B8:B17)</f>
        <v>100000</v>
      </c>
      <c r="C18" s="21">
        <f>MAX(C8:C17)</f>
        <v>96</v>
      </c>
      <c r="D18"/>
      <c r="E18"/>
      <c r="F18"/>
      <c r="G18"/>
      <c r="H18" s="35" t="s">
        <v>42</v>
      </c>
      <c r="I18" s="44">
        <v>2</v>
      </c>
      <c r="J18" s="45">
        <v>3</v>
      </c>
      <c r="K18" s="45">
        <v>4</v>
      </c>
      <c r="L18" s="45">
        <v>5</v>
      </c>
      <c r="M18" s="45">
        <v>2</v>
      </c>
      <c r="N18" s="45">
        <v>3</v>
      </c>
      <c r="O18" s="45">
        <v>4</v>
      </c>
      <c r="P18" s="45"/>
      <c r="Q18" s="45"/>
      <c r="R18" s="45"/>
      <c r="S18" s="46"/>
      <c r="T18" s="36">
        <f t="shared" si="0"/>
        <v>23</v>
      </c>
      <c r="U18" s="84">
        <f>SUM(T18:T20)</f>
        <v>73</v>
      </c>
      <c r="W18" s="83"/>
    </row>
    <row r="19" spans="2:23" ht="15">
      <c r="B19" s="21" t="s">
        <v>8</v>
      </c>
      <c r="C19" s="21" t="s">
        <v>9</v>
      </c>
      <c r="H19" s="29" t="s">
        <v>43</v>
      </c>
      <c r="I19" s="47">
        <v>3</v>
      </c>
      <c r="J19" s="42">
        <v>3</v>
      </c>
      <c r="K19" s="42">
        <v>5</v>
      </c>
      <c r="L19" s="42">
        <v>4</v>
      </c>
      <c r="M19" s="42">
        <v>3</v>
      </c>
      <c r="N19" s="42">
        <v>4</v>
      </c>
      <c r="O19" s="42">
        <v>5</v>
      </c>
      <c r="P19" s="42"/>
      <c r="Q19" s="42"/>
      <c r="R19" s="42"/>
      <c r="S19" s="48"/>
      <c r="T19" s="31">
        <f t="shared" si="0"/>
        <v>27</v>
      </c>
      <c r="U19" s="85"/>
      <c r="W19" s="83"/>
    </row>
    <row r="20" spans="8:23" ht="15.75" thickBot="1">
      <c r="H20" s="30" t="s">
        <v>44</v>
      </c>
      <c r="I20" s="49">
        <v>2</v>
      </c>
      <c r="J20" s="43">
        <v>3</v>
      </c>
      <c r="K20" s="43">
        <v>4</v>
      </c>
      <c r="L20" s="43">
        <v>5</v>
      </c>
      <c r="M20" s="43">
        <v>2</v>
      </c>
      <c r="N20" s="43">
        <v>3</v>
      </c>
      <c r="O20" s="43">
        <v>4</v>
      </c>
      <c r="P20" s="43"/>
      <c r="Q20" s="43"/>
      <c r="R20" s="43"/>
      <c r="S20" s="50"/>
      <c r="T20" s="11">
        <f t="shared" si="0"/>
        <v>23</v>
      </c>
      <c r="U20" s="86"/>
      <c r="W20" s="83"/>
    </row>
    <row r="21" spans="8:21" ht="15">
      <c r="H21" s="35" t="s">
        <v>45</v>
      </c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6"/>
      <c r="T21" s="36">
        <f t="shared" si="0"/>
        <v>0</v>
      </c>
      <c r="U21" s="84">
        <f>SUM(T21:T23)</f>
        <v>0</v>
      </c>
    </row>
    <row r="22" spans="8:21" ht="15">
      <c r="H22" s="29" t="s">
        <v>46</v>
      </c>
      <c r="I22" s="47"/>
      <c r="J22" s="42"/>
      <c r="K22" s="42"/>
      <c r="L22" s="42"/>
      <c r="M22" s="42"/>
      <c r="N22" s="42"/>
      <c r="O22" s="42"/>
      <c r="P22" s="42"/>
      <c r="Q22" s="42"/>
      <c r="R22" s="42"/>
      <c r="S22" s="48"/>
      <c r="T22" s="31">
        <f t="shared" si="0"/>
        <v>0</v>
      </c>
      <c r="U22" s="85"/>
    </row>
    <row r="23" spans="8:21" ht="15.75" thickBot="1">
      <c r="H23" s="30" t="s">
        <v>47</v>
      </c>
      <c r="I23" s="49"/>
      <c r="J23" s="43"/>
      <c r="K23" s="43"/>
      <c r="L23" s="43"/>
      <c r="M23" s="43"/>
      <c r="N23" s="43"/>
      <c r="O23" s="43"/>
      <c r="P23" s="43"/>
      <c r="Q23" s="43"/>
      <c r="R23" s="43"/>
      <c r="S23" s="50"/>
      <c r="T23" s="11">
        <f t="shared" si="0"/>
        <v>0</v>
      </c>
      <c r="U23" s="86"/>
    </row>
    <row r="24" spans="8:21" ht="15">
      <c r="H24" s="35" t="s">
        <v>48</v>
      </c>
      <c r="I24" s="44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36">
        <f t="shared" si="0"/>
        <v>0</v>
      </c>
      <c r="U24" s="84">
        <f>SUM(T24:T26)</f>
        <v>0</v>
      </c>
    </row>
    <row r="25" spans="8:21" ht="15">
      <c r="H25" s="29" t="s">
        <v>49</v>
      </c>
      <c r="I25" s="47"/>
      <c r="J25" s="42"/>
      <c r="K25" s="42"/>
      <c r="L25" s="42"/>
      <c r="M25" s="42"/>
      <c r="N25" s="42"/>
      <c r="O25" s="42"/>
      <c r="P25" s="42"/>
      <c r="Q25" s="42"/>
      <c r="R25" s="42"/>
      <c r="S25" s="48"/>
      <c r="T25" s="31">
        <f t="shared" si="0"/>
        <v>0</v>
      </c>
      <c r="U25" s="85"/>
    </row>
    <row r="26" spans="8:21" ht="15.75" thickBot="1">
      <c r="H26" s="30" t="s">
        <v>50</v>
      </c>
      <c r="I26" s="49"/>
      <c r="J26" s="43"/>
      <c r="K26" s="43"/>
      <c r="L26" s="43"/>
      <c r="M26" s="43"/>
      <c r="N26" s="43"/>
      <c r="O26" s="43"/>
      <c r="P26" s="43"/>
      <c r="Q26" s="43"/>
      <c r="R26" s="43"/>
      <c r="S26" s="50"/>
      <c r="T26" s="11">
        <f t="shared" si="0"/>
        <v>0</v>
      </c>
      <c r="U26" s="86"/>
    </row>
    <row r="27" spans="8:21" ht="15">
      <c r="H27" s="35" t="s">
        <v>51</v>
      </c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36">
        <f t="shared" si="0"/>
        <v>0</v>
      </c>
      <c r="U27" s="84">
        <f>SUM(T27:T29)</f>
        <v>0</v>
      </c>
    </row>
    <row r="28" spans="8:21" ht="15">
      <c r="H28" s="29" t="s">
        <v>52</v>
      </c>
      <c r="I28" s="47"/>
      <c r="J28" s="42"/>
      <c r="K28" s="42"/>
      <c r="L28" s="42"/>
      <c r="M28" s="42"/>
      <c r="N28" s="42"/>
      <c r="O28" s="42"/>
      <c r="P28" s="42"/>
      <c r="Q28" s="42"/>
      <c r="R28" s="42"/>
      <c r="S28" s="48"/>
      <c r="T28" s="31">
        <f t="shared" si="0"/>
        <v>0</v>
      </c>
      <c r="U28" s="85"/>
    </row>
    <row r="29" spans="8:21" ht="15.75" thickBot="1">
      <c r="H29" s="30" t="s">
        <v>53</v>
      </c>
      <c r="I29" s="49"/>
      <c r="J29" s="43"/>
      <c r="K29" s="43"/>
      <c r="L29" s="43"/>
      <c r="M29" s="43"/>
      <c r="N29" s="43"/>
      <c r="O29" s="43"/>
      <c r="P29" s="43"/>
      <c r="Q29" s="43"/>
      <c r="R29" s="43"/>
      <c r="S29" s="50"/>
      <c r="T29" s="11">
        <f t="shared" si="0"/>
        <v>0</v>
      </c>
      <c r="U29" s="86"/>
    </row>
    <row r="30" spans="8:21" ht="15">
      <c r="H30" s="35" t="s">
        <v>54</v>
      </c>
      <c r="I30" s="44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37">
        <f t="shared" si="0"/>
        <v>0</v>
      </c>
      <c r="U30" s="84">
        <f>SUM(T30:T32)</f>
        <v>0</v>
      </c>
    </row>
    <row r="31" spans="8:21" ht="15">
      <c r="H31" s="29" t="s">
        <v>55</v>
      </c>
      <c r="I31" s="47"/>
      <c r="J31" s="42"/>
      <c r="K31" s="42"/>
      <c r="L31" s="42"/>
      <c r="M31" s="42"/>
      <c r="N31" s="42"/>
      <c r="O31" s="42"/>
      <c r="P31" s="42"/>
      <c r="Q31" s="42"/>
      <c r="R31" s="42"/>
      <c r="S31" s="48"/>
      <c r="T31" s="31">
        <f t="shared" si="0"/>
        <v>0</v>
      </c>
      <c r="U31" s="85"/>
    </row>
    <row r="32" spans="8:21" ht="15.75" thickBot="1">
      <c r="H32" s="30" t="s">
        <v>56</v>
      </c>
      <c r="I32" s="49"/>
      <c r="J32" s="43"/>
      <c r="K32" s="43"/>
      <c r="L32" s="43"/>
      <c r="M32" s="43"/>
      <c r="N32" s="43"/>
      <c r="O32" s="43"/>
      <c r="P32" s="43"/>
      <c r="Q32" s="43"/>
      <c r="R32" s="43"/>
      <c r="S32" s="50"/>
      <c r="T32" s="7">
        <f t="shared" si="0"/>
        <v>0</v>
      </c>
      <c r="U32" s="86"/>
    </row>
    <row r="33" spans="20:21" ht="15.75" thickBot="1">
      <c r="T33" s="38" t="s">
        <v>62</v>
      </c>
      <c r="U33" s="39">
        <f>MAX(U3:U32)</f>
        <v>96</v>
      </c>
    </row>
    <row r="34" ht="15">
      <c r="H34" s="2" t="s">
        <v>12</v>
      </c>
    </row>
    <row r="35" ht="15">
      <c r="H35" t="s">
        <v>64</v>
      </c>
    </row>
    <row r="36" ht="15">
      <c r="H36" t="s">
        <v>57</v>
      </c>
    </row>
    <row r="37" ht="15">
      <c r="H37" t="s">
        <v>58</v>
      </c>
    </row>
    <row r="38" ht="15">
      <c r="H38" t="s">
        <v>59</v>
      </c>
    </row>
    <row r="39" ht="15">
      <c r="H39" t="s">
        <v>63</v>
      </c>
    </row>
    <row r="40" ht="15">
      <c r="H40" t="s">
        <v>60</v>
      </c>
    </row>
  </sheetData>
  <mergeCells count="18">
    <mergeCell ref="U27:U29"/>
    <mergeCell ref="U30:U32"/>
    <mergeCell ref="B1:B2"/>
    <mergeCell ref="U3:U5"/>
    <mergeCell ref="B4:B5"/>
    <mergeCell ref="U6:U8"/>
    <mergeCell ref="U9:U11"/>
    <mergeCell ref="U12:U14"/>
    <mergeCell ref="W18:W20"/>
    <mergeCell ref="U15:U17"/>
    <mergeCell ref="U18:U20"/>
    <mergeCell ref="U21:U23"/>
    <mergeCell ref="U24:U26"/>
    <mergeCell ref="W3:W5"/>
    <mergeCell ref="W6:W8"/>
    <mergeCell ref="W9:W11"/>
    <mergeCell ref="W12:W14"/>
    <mergeCell ref="W15:W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workbookViewId="0" topLeftCell="A1">
      <selection activeCell="E14" sqref="E14"/>
    </sheetView>
  </sheetViews>
  <sheetFormatPr defaultColWidth="9.140625" defaultRowHeight="15"/>
  <cols>
    <col min="1" max="1" width="19.140625" style="0" customWidth="1"/>
    <col min="2" max="3" width="13.421875" style="0" customWidth="1"/>
    <col min="4" max="4" width="10.140625" style="0" customWidth="1"/>
    <col min="5" max="5" width="14.421875" style="0" customWidth="1"/>
    <col min="6" max="6" width="14.8515625" style="0" customWidth="1"/>
    <col min="7" max="7" width="12.7109375" style="0" customWidth="1"/>
    <col min="8" max="8" width="13.140625" style="0" customWidth="1"/>
    <col min="9" max="9" width="3.140625" style="0" customWidth="1"/>
    <col min="11" max="21" width="4.57421875" style="0" customWidth="1"/>
    <col min="22" max="22" width="9.421875" style="62" customWidth="1"/>
    <col min="23" max="24" width="4.57421875" style="62" customWidth="1"/>
    <col min="25" max="25" width="9.421875" style="62" customWidth="1"/>
    <col min="26" max="26" width="4.57421875" style="62" customWidth="1"/>
  </cols>
  <sheetData>
    <row r="1" spans="1:12" ht="15.75" thickBot="1">
      <c r="A1" s="1" t="s">
        <v>2</v>
      </c>
      <c r="B1" s="87" t="s">
        <v>67</v>
      </c>
      <c r="C1" s="21"/>
      <c r="J1" t="s">
        <v>28</v>
      </c>
      <c r="K1" s="22"/>
      <c r="L1" t="s">
        <v>29</v>
      </c>
    </row>
    <row r="2" spans="1:26" ht="45.75" thickBot="1">
      <c r="A2" t="s">
        <v>65</v>
      </c>
      <c r="B2" s="87"/>
      <c r="C2" s="21"/>
      <c r="J2" s="28" t="s">
        <v>13</v>
      </c>
      <c r="K2" s="27" t="s">
        <v>14</v>
      </c>
      <c r="L2" s="24" t="s">
        <v>15</v>
      </c>
      <c r="M2" s="24" t="s">
        <v>16</v>
      </c>
      <c r="N2" s="24" t="s">
        <v>17</v>
      </c>
      <c r="O2" s="25" t="s">
        <v>18</v>
      </c>
      <c r="P2" s="25" t="s">
        <v>19</v>
      </c>
      <c r="Q2" s="25" t="s">
        <v>20</v>
      </c>
      <c r="R2" s="25" t="s">
        <v>21</v>
      </c>
      <c r="S2" s="25" t="s">
        <v>22</v>
      </c>
      <c r="T2" s="25" t="s">
        <v>23</v>
      </c>
      <c r="U2" s="26" t="s">
        <v>24</v>
      </c>
      <c r="V2" s="26" t="s">
        <v>66</v>
      </c>
      <c r="W2" s="61"/>
      <c r="X2" s="61"/>
      <c r="Y2" s="26" t="s">
        <v>66</v>
      </c>
      <c r="Z2" s="61"/>
    </row>
    <row r="3" spans="10:25" ht="15">
      <c r="J3" s="72" t="s">
        <v>27</v>
      </c>
      <c r="K3" s="73">
        <v>5</v>
      </c>
      <c r="L3" s="65">
        <v>5</v>
      </c>
      <c r="M3" s="65">
        <v>4</v>
      </c>
      <c r="N3" s="65">
        <v>5</v>
      </c>
      <c r="O3" s="65">
        <v>5</v>
      </c>
      <c r="P3" s="65">
        <v>5</v>
      </c>
      <c r="Q3" s="65">
        <v>5</v>
      </c>
      <c r="R3" s="65"/>
      <c r="S3" s="65"/>
      <c r="T3" s="65"/>
      <c r="U3" s="74"/>
      <c r="V3" s="88">
        <f>AVERAGE(K6:U6)</f>
        <v>13.714285714285714</v>
      </c>
      <c r="Y3" s="88">
        <f>SUM(K3:U5)/COUNT(K3:U3)</f>
        <v>13.714285714285714</v>
      </c>
    </row>
    <row r="4" spans="1:25" ht="15">
      <c r="A4" s="1" t="s">
        <v>1</v>
      </c>
      <c r="B4" s="87" t="s">
        <v>68</v>
      </c>
      <c r="C4" s="21"/>
      <c r="J4" s="70" t="s">
        <v>25</v>
      </c>
      <c r="K4" s="67">
        <v>4</v>
      </c>
      <c r="L4" s="42">
        <v>5</v>
      </c>
      <c r="M4" s="42">
        <v>5</v>
      </c>
      <c r="N4" s="42">
        <v>5</v>
      </c>
      <c r="O4" s="42">
        <v>5</v>
      </c>
      <c r="P4" s="42">
        <v>4</v>
      </c>
      <c r="Q4" s="42">
        <v>5</v>
      </c>
      <c r="R4" s="42"/>
      <c r="S4" s="42"/>
      <c r="T4" s="42"/>
      <c r="U4" s="48"/>
      <c r="V4" s="89"/>
      <c r="Y4" s="89"/>
    </row>
    <row r="5" spans="1:25" ht="15">
      <c r="A5" t="s">
        <v>0</v>
      </c>
      <c r="B5" s="87"/>
      <c r="C5" s="21"/>
      <c r="J5" s="70" t="s">
        <v>26</v>
      </c>
      <c r="K5" s="67">
        <v>4</v>
      </c>
      <c r="L5" s="42">
        <v>4</v>
      </c>
      <c r="M5" s="42">
        <v>3</v>
      </c>
      <c r="N5" s="42">
        <v>5</v>
      </c>
      <c r="O5" s="42">
        <v>4</v>
      </c>
      <c r="P5" s="42">
        <v>4</v>
      </c>
      <c r="Q5" s="42">
        <v>5</v>
      </c>
      <c r="R5" s="42"/>
      <c r="S5" s="42"/>
      <c r="T5" s="42"/>
      <c r="U5" s="48"/>
      <c r="V5" s="89"/>
      <c r="Y5" s="89"/>
    </row>
    <row r="6" spans="10:25" ht="15.75" thickBot="1">
      <c r="J6" s="71" t="s">
        <v>70</v>
      </c>
      <c r="K6" s="68">
        <f>SUM(K3:K5)</f>
        <v>13</v>
      </c>
      <c r="L6" s="8">
        <f>SUM(L3:L5)</f>
        <v>14</v>
      </c>
      <c r="M6" s="8">
        <f aca="true" t="shared" si="0" ref="M6:Q6">SUM(M3:M5)</f>
        <v>12</v>
      </c>
      <c r="N6" s="8">
        <f t="shared" si="0"/>
        <v>15</v>
      </c>
      <c r="O6" s="8">
        <f t="shared" si="0"/>
        <v>14</v>
      </c>
      <c r="P6" s="8">
        <f t="shared" si="0"/>
        <v>13</v>
      </c>
      <c r="Q6" s="8">
        <f t="shared" si="0"/>
        <v>15</v>
      </c>
      <c r="R6" s="8"/>
      <c r="S6" s="8"/>
      <c r="T6" s="8"/>
      <c r="U6" s="69"/>
      <c r="V6" s="90"/>
      <c r="Y6" s="90"/>
    </row>
    <row r="7" spans="1:25" ht="30.75" thickBot="1">
      <c r="A7" s="12" t="s">
        <v>3</v>
      </c>
      <c r="B7" s="13" t="s">
        <v>4</v>
      </c>
      <c r="C7" s="14" t="s">
        <v>71</v>
      </c>
      <c r="D7" s="14" t="s">
        <v>69</v>
      </c>
      <c r="E7" s="14" t="s">
        <v>72</v>
      </c>
      <c r="F7" s="14" t="s">
        <v>6</v>
      </c>
      <c r="G7" s="15" t="s">
        <v>7</v>
      </c>
      <c r="H7" s="16" t="s">
        <v>5</v>
      </c>
      <c r="I7" s="55"/>
      <c r="J7" s="63" t="s">
        <v>30</v>
      </c>
      <c r="K7" s="64">
        <v>5</v>
      </c>
      <c r="L7" s="65">
        <v>5</v>
      </c>
      <c r="M7" s="65">
        <v>5</v>
      </c>
      <c r="N7" s="65">
        <v>5</v>
      </c>
      <c r="O7" s="65">
        <v>5</v>
      </c>
      <c r="P7" s="65">
        <v>5</v>
      </c>
      <c r="Q7" s="65">
        <v>5</v>
      </c>
      <c r="R7" s="65"/>
      <c r="S7" s="65"/>
      <c r="T7" s="65"/>
      <c r="U7" s="66"/>
      <c r="V7" s="88">
        <f aca="true" t="shared" si="1" ref="V7">AVERAGE(K10:U10)</f>
        <v>13.285714285714286</v>
      </c>
      <c r="Y7" s="88">
        <f aca="true" t="shared" si="2" ref="Y7">SUM(K7:U9)/COUNT(K7:U7)</f>
        <v>13.285714285714286</v>
      </c>
    </row>
    <row r="8" spans="1:25" ht="15">
      <c r="A8" s="76">
        <v>1</v>
      </c>
      <c r="B8" s="77">
        <v>1000000</v>
      </c>
      <c r="C8" s="77">
        <f>PRODUCT(B18,1/B8,100)</f>
        <v>10</v>
      </c>
      <c r="D8" s="78">
        <f>V3</f>
        <v>13.714285714285714</v>
      </c>
      <c r="E8" s="79">
        <f>PRODUCT(D8,1/D18,100)</f>
        <v>100</v>
      </c>
      <c r="F8" s="80">
        <f>PRODUCT(C8,0.4)</f>
        <v>4</v>
      </c>
      <c r="G8" s="80">
        <f>PRODUCT(E8,0.6)</f>
        <v>60</v>
      </c>
      <c r="H8" s="81">
        <f>SUM(F8:G8)</f>
        <v>64</v>
      </c>
      <c r="I8" s="56"/>
      <c r="J8" s="29" t="s">
        <v>31</v>
      </c>
      <c r="K8" s="47">
        <v>5</v>
      </c>
      <c r="L8" s="42">
        <v>4</v>
      </c>
      <c r="M8" s="42">
        <v>5</v>
      </c>
      <c r="N8" s="42">
        <v>5</v>
      </c>
      <c r="O8" s="42">
        <v>5</v>
      </c>
      <c r="P8" s="42">
        <v>5</v>
      </c>
      <c r="Q8" s="42">
        <v>5</v>
      </c>
      <c r="R8" s="42"/>
      <c r="S8" s="42"/>
      <c r="T8" s="42"/>
      <c r="U8" s="59"/>
      <c r="V8" s="89"/>
      <c r="Y8" s="89"/>
    </row>
    <row r="9" spans="1:25" ht="15.75" thickBot="1">
      <c r="A9" s="33">
        <v>2</v>
      </c>
      <c r="B9" s="41">
        <v>900000</v>
      </c>
      <c r="C9" s="41">
        <f>PRODUCT(B18,1/B9,100)</f>
        <v>11.11111111111111</v>
      </c>
      <c r="D9" s="4">
        <f>V7</f>
        <v>13.285714285714286</v>
      </c>
      <c r="E9" s="75">
        <f>PRODUCT(D9,1/D18,100)</f>
        <v>96.87500000000001</v>
      </c>
      <c r="F9" s="5">
        <f>PRODUCT(C9,0.4)</f>
        <v>4.444444444444445</v>
      </c>
      <c r="G9" s="52">
        <f aca="true" t="shared" si="3" ref="G9:G16">PRODUCT(E9,0.6)</f>
        <v>58.12500000000001</v>
      </c>
      <c r="H9" s="54">
        <f aca="true" t="shared" si="4" ref="H9:H17">SUM(F9:G9)</f>
        <v>62.56944444444445</v>
      </c>
      <c r="I9" s="56"/>
      <c r="J9" s="30" t="s">
        <v>32</v>
      </c>
      <c r="K9" s="49">
        <v>5</v>
      </c>
      <c r="L9" s="43">
        <v>4</v>
      </c>
      <c r="M9" s="43">
        <v>3</v>
      </c>
      <c r="N9" s="43">
        <v>3</v>
      </c>
      <c r="O9" s="43">
        <v>3</v>
      </c>
      <c r="P9" s="43">
        <v>3</v>
      </c>
      <c r="Q9" s="43">
        <v>3</v>
      </c>
      <c r="R9" s="43"/>
      <c r="S9" s="43"/>
      <c r="T9" s="43"/>
      <c r="U9" s="60"/>
      <c r="V9" s="89"/>
      <c r="Y9" s="89"/>
    </row>
    <row r="10" spans="1:25" ht="15.75" thickBot="1">
      <c r="A10" s="33">
        <v>3</v>
      </c>
      <c r="B10" s="41">
        <v>500000</v>
      </c>
      <c r="C10" s="41">
        <f>PRODUCT(B18,1/B10,100)</f>
        <v>20</v>
      </c>
      <c r="D10" s="4">
        <f>V11</f>
        <v>10.285714285714286</v>
      </c>
      <c r="E10" s="75">
        <f>PRODUCT(D10,1/D18,100)</f>
        <v>75.00000000000001</v>
      </c>
      <c r="F10" s="5">
        <f aca="true" t="shared" si="5" ref="F10:F16">PRODUCT(C10,0.4)</f>
        <v>8</v>
      </c>
      <c r="G10" s="52">
        <f t="shared" si="3"/>
        <v>45.00000000000001</v>
      </c>
      <c r="H10" s="54">
        <f t="shared" si="4"/>
        <v>53.00000000000001</v>
      </c>
      <c r="I10" s="56"/>
      <c r="J10" s="71" t="s">
        <v>70</v>
      </c>
      <c r="K10" s="68">
        <f>SUM(K7:K9)</f>
        <v>15</v>
      </c>
      <c r="L10" s="8">
        <f>SUM(L7:L9)</f>
        <v>13</v>
      </c>
      <c r="M10" s="8">
        <f aca="true" t="shared" si="6" ref="M10">SUM(M7:M9)</f>
        <v>13</v>
      </c>
      <c r="N10" s="8">
        <f aca="true" t="shared" si="7" ref="N10">SUM(N7:N9)</f>
        <v>13</v>
      </c>
      <c r="O10" s="8">
        <f aca="true" t="shared" si="8" ref="O10">SUM(O7:O9)</f>
        <v>13</v>
      </c>
      <c r="P10" s="8">
        <f aca="true" t="shared" si="9" ref="P10">SUM(P7:P9)</f>
        <v>13</v>
      </c>
      <c r="Q10" s="8">
        <f aca="true" t="shared" si="10" ref="Q10">SUM(Q7:Q9)</f>
        <v>13</v>
      </c>
      <c r="R10" s="8"/>
      <c r="S10" s="8"/>
      <c r="T10" s="8"/>
      <c r="U10" s="69"/>
      <c r="V10" s="90"/>
      <c r="Y10" s="90"/>
    </row>
    <row r="11" spans="1:25" ht="15">
      <c r="A11" s="33">
        <v>4</v>
      </c>
      <c r="B11" s="41">
        <v>400000</v>
      </c>
      <c r="C11" s="41">
        <f>PRODUCT(B18,1/B11,100)</f>
        <v>25</v>
      </c>
      <c r="D11" s="4">
        <f>V15</f>
        <v>8.428571428571429</v>
      </c>
      <c r="E11" s="75">
        <f>PRODUCT(D11,1/D18,100)</f>
        <v>61.458333333333336</v>
      </c>
      <c r="F11" s="5">
        <f t="shared" si="5"/>
        <v>10</v>
      </c>
      <c r="G11" s="52">
        <f t="shared" si="3"/>
        <v>36.875</v>
      </c>
      <c r="H11" s="54">
        <f t="shared" si="4"/>
        <v>46.875</v>
      </c>
      <c r="I11" s="56"/>
      <c r="J11" s="35" t="s">
        <v>33</v>
      </c>
      <c r="K11" s="44">
        <v>5</v>
      </c>
      <c r="L11" s="45">
        <v>1</v>
      </c>
      <c r="M11" s="45">
        <v>1</v>
      </c>
      <c r="N11" s="45">
        <v>1</v>
      </c>
      <c r="O11" s="45">
        <v>1</v>
      </c>
      <c r="P11" s="45">
        <v>2</v>
      </c>
      <c r="Q11" s="45">
        <v>3</v>
      </c>
      <c r="R11" s="45"/>
      <c r="S11" s="45"/>
      <c r="T11" s="45"/>
      <c r="U11" s="58"/>
      <c r="V11" s="88">
        <f aca="true" t="shared" si="11" ref="V11">AVERAGE(K14:U14)</f>
        <v>10.285714285714286</v>
      </c>
      <c r="Y11" s="88">
        <f aca="true" t="shared" si="12" ref="Y11">SUM(K11:U13)/COUNT(K11:U11)</f>
        <v>10.285714285714286</v>
      </c>
    </row>
    <row r="12" spans="1:25" ht="15">
      <c r="A12" s="33">
        <v>5</v>
      </c>
      <c r="B12" s="41">
        <v>100000</v>
      </c>
      <c r="C12" s="41">
        <f>PRODUCT(B18,1/B12,100)</f>
        <v>100</v>
      </c>
      <c r="D12" s="4">
        <f>V19</f>
        <v>5.285714285714286</v>
      </c>
      <c r="E12" s="75">
        <f>PRODUCT(D12,1/D18,100)</f>
        <v>38.54166666666667</v>
      </c>
      <c r="F12" s="5">
        <f t="shared" si="5"/>
        <v>40</v>
      </c>
      <c r="G12" s="52">
        <f t="shared" si="3"/>
        <v>23.125000000000004</v>
      </c>
      <c r="H12" s="54">
        <f t="shared" si="4"/>
        <v>63.125</v>
      </c>
      <c r="I12" s="56"/>
      <c r="J12" s="29" t="s">
        <v>34</v>
      </c>
      <c r="K12" s="47">
        <v>5</v>
      </c>
      <c r="L12" s="42">
        <v>4</v>
      </c>
      <c r="M12" s="42">
        <v>5</v>
      </c>
      <c r="N12" s="42">
        <v>5</v>
      </c>
      <c r="O12" s="42">
        <v>5</v>
      </c>
      <c r="P12" s="42">
        <v>5</v>
      </c>
      <c r="Q12" s="42">
        <v>5</v>
      </c>
      <c r="R12" s="42"/>
      <c r="S12" s="42"/>
      <c r="T12" s="42"/>
      <c r="U12" s="59"/>
      <c r="V12" s="89"/>
      <c r="Y12" s="89"/>
    </row>
    <row r="13" spans="1:25" ht="15.75" thickBot="1">
      <c r="A13" s="33">
        <v>6</v>
      </c>
      <c r="B13" s="41">
        <v>650000</v>
      </c>
      <c r="C13" s="41">
        <f>PRODUCT(B18,1/B13,100)</f>
        <v>15.384615384615385</v>
      </c>
      <c r="D13" s="4">
        <f>V23</f>
        <v>10.428571428571429</v>
      </c>
      <c r="E13" s="75">
        <f>PRODUCT(D13,1/D18,100)</f>
        <v>76.04166666666667</v>
      </c>
      <c r="F13" s="5">
        <f>PRODUCT(C13,0.4)</f>
        <v>6.153846153846154</v>
      </c>
      <c r="G13" s="52">
        <f t="shared" si="3"/>
        <v>45.625</v>
      </c>
      <c r="H13" s="54">
        <f t="shared" si="4"/>
        <v>51.77884615384615</v>
      </c>
      <c r="I13" s="56"/>
      <c r="J13" s="30" t="s">
        <v>35</v>
      </c>
      <c r="K13" s="49">
        <v>5</v>
      </c>
      <c r="L13" s="43">
        <v>4</v>
      </c>
      <c r="M13" s="43">
        <v>3</v>
      </c>
      <c r="N13" s="43">
        <v>3</v>
      </c>
      <c r="O13" s="43">
        <v>3</v>
      </c>
      <c r="P13" s="43">
        <v>3</v>
      </c>
      <c r="Q13" s="43">
        <v>3</v>
      </c>
      <c r="R13" s="43"/>
      <c r="S13" s="43"/>
      <c r="T13" s="43"/>
      <c r="U13" s="60"/>
      <c r="V13" s="89"/>
      <c r="Y13" s="89"/>
    </row>
    <row r="14" spans="1:25" ht="15.75" thickBot="1">
      <c r="A14" s="33">
        <v>7</v>
      </c>
      <c r="B14" s="42"/>
      <c r="C14" s="42"/>
      <c r="D14" s="4">
        <f>V27</f>
        <v>0</v>
      </c>
      <c r="E14" s="75">
        <f>PRODUCT(D14,1/D18,100)</f>
        <v>0</v>
      </c>
      <c r="F14" s="6">
        <f t="shared" si="5"/>
        <v>0.4</v>
      </c>
      <c r="G14" s="52">
        <f t="shared" si="3"/>
        <v>0</v>
      </c>
      <c r="H14" s="19">
        <f t="shared" si="4"/>
        <v>0.4</v>
      </c>
      <c r="I14" s="57"/>
      <c r="J14" s="71" t="s">
        <v>70</v>
      </c>
      <c r="K14" s="68">
        <f>SUM(K11:K13)</f>
        <v>15</v>
      </c>
      <c r="L14" s="8">
        <f>SUM(L11:L13)</f>
        <v>9</v>
      </c>
      <c r="M14" s="8">
        <f aca="true" t="shared" si="13" ref="M14">SUM(M11:M13)</f>
        <v>9</v>
      </c>
      <c r="N14" s="8">
        <f aca="true" t="shared" si="14" ref="N14">SUM(N11:N13)</f>
        <v>9</v>
      </c>
      <c r="O14" s="8">
        <f aca="true" t="shared" si="15" ref="O14">SUM(O11:O13)</f>
        <v>9</v>
      </c>
      <c r="P14" s="8">
        <f aca="true" t="shared" si="16" ref="P14">SUM(P11:P13)</f>
        <v>10</v>
      </c>
      <c r="Q14" s="8">
        <f aca="true" t="shared" si="17" ref="Q14">SUM(Q11:Q13)</f>
        <v>11</v>
      </c>
      <c r="R14" s="8"/>
      <c r="S14" s="8"/>
      <c r="T14" s="8"/>
      <c r="U14" s="69"/>
      <c r="V14" s="90"/>
      <c r="Y14" s="90"/>
    </row>
    <row r="15" spans="1:25" ht="15">
      <c r="A15" s="33">
        <v>8</v>
      </c>
      <c r="B15" s="42"/>
      <c r="C15" s="42"/>
      <c r="D15" s="4">
        <f>V31</f>
        <v>0</v>
      </c>
      <c r="E15" s="75">
        <f>PRODUCT(D15,1/D18,100)</f>
        <v>0</v>
      </c>
      <c r="F15" s="6">
        <f t="shared" si="5"/>
        <v>0.4</v>
      </c>
      <c r="G15" s="52">
        <f t="shared" si="3"/>
        <v>0</v>
      </c>
      <c r="H15" s="19">
        <f t="shared" si="4"/>
        <v>0.4</v>
      </c>
      <c r="I15" s="57"/>
      <c r="J15" s="35" t="s">
        <v>36</v>
      </c>
      <c r="K15" s="44">
        <v>1</v>
      </c>
      <c r="L15" s="45">
        <v>2</v>
      </c>
      <c r="M15" s="45">
        <v>3</v>
      </c>
      <c r="N15" s="45">
        <v>4</v>
      </c>
      <c r="O15" s="45">
        <v>5</v>
      </c>
      <c r="P15" s="45">
        <v>1</v>
      </c>
      <c r="Q15" s="45">
        <v>2</v>
      </c>
      <c r="R15" s="45"/>
      <c r="S15" s="45"/>
      <c r="T15" s="45"/>
      <c r="U15" s="58"/>
      <c r="V15" s="88">
        <f aca="true" t="shared" si="18" ref="V15">AVERAGE(K18:U18)</f>
        <v>8.428571428571429</v>
      </c>
      <c r="Y15" s="88">
        <f aca="true" t="shared" si="19" ref="Y15">SUM(K15:U17)/COUNT(K15:U15)</f>
        <v>8.428571428571429</v>
      </c>
    </row>
    <row r="16" spans="1:25" ht="15">
      <c r="A16" s="33">
        <v>9</v>
      </c>
      <c r="B16" s="42"/>
      <c r="C16" s="42"/>
      <c r="D16" s="4">
        <f>V34</f>
        <v>0</v>
      </c>
      <c r="E16" s="75">
        <f>PRODUCT(D16,1/D18,100)</f>
        <v>0</v>
      </c>
      <c r="F16" s="6">
        <f t="shared" si="5"/>
        <v>0.4</v>
      </c>
      <c r="G16" s="52">
        <f t="shared" si="3"/>
        <v>0</v>
      </c>
      <c r="H16" s="19">
        <f t="shared" si="4"/>
        <v>0.4</v>
      </c>
      <c r="I16" s="57"/>
      <c r="J16" s="29" t="s">
        <v>37</v>
      </c>
      <c r="K16" s="47">
        <v>2</v>
      </c>
      <c r="L16" s="42">
        <v>3</v>
      </c>
      <c r="M16" s="42">
        <v>4</v>
      </c>
      <c r="N16" s="42">
        <v>5</v>
      </c>
      <c r="O16" s="42">
        <v>2</v>
      </c>
      <c r="P16" s="42">
        <v>3</v>
      </c>
      <c r="Q16" s="42">
        <v>4</v>
      </c>
      <c r="R16" s="42"/>
      <c r="S16" s="42"/>
      <c r="T16" s="42"/>
      <c r="U16" s="59"/>
      <c r="V16" s="89"/>
      <c r="Y16" s="89"/>
    </row>
    <row r="17" spans="1:25" ht="15.75" thickBot="1">
      <c r="A17" s="34">
        <v>10</v>
      </c>
      <c r="B17" s="43"/>
      <c r="C17" s="43"/>
      <c r="D17" s="8">
        <f>V34</f>
        <v>0</v>
      </c>
      <c r="E17" s="8">
        <f>PRODUCT(D17,1/D18,100)</f>
        <v>0</v>
      </c>
      <c r="F17" s="18">
        <f>PRODUCT(C17,0.4)</f>
        <v>0.4</v>
      </c>
      <c r="G17" s="82">
        <f>PRODUCT(E17,0.6)</f>
        <v>0</v>
      </c>
      <c r="H17" s="20">
        <f t="shared" si="4"/>
        <v>0.4</v>
      </c>
      <c r="I17" s="57"/>
      <c r="J17" s="30" t="s">
        <v>38</v>
      </c>
      <c r="K17" s="49">
        <v>1</v>
      </c>
      <c r="L17" s="43">
        <v>2</v>
      </c>
      <c r="M17" s="43">
        <v>3</v>
      </c>
      <c r="N17" s="43">
        <v>4</v>
      </c>
      <c r="O17" s="43">
        <v>5</v>
      </c>
      <c r="P17" s="43">
        <v>2</v>
      </c>
      <c r="Q17" s="43">
        <v>1</v>
      </c>
      <c r="R17" s="43"/>
      <c r="S17" s="43"/>
      <c r="T17" s="43"/>
      <c r="U17" s="60"/>
      <c r="V17" s="89"/>
      <c r="Y17" s="89"/>
    </row>
    <row r="18" spans="1:26" s="3" customFormat="1" ht="15.75" thickBot="1">
      <c r="A18"/>
      <c r="B18" s="51">
        <f>MIN(B8:B17)</f>
        <v>100000</v>
      </c>
      <c r="C18" s="51"/>
      <c r="D18" s="21">
        <f>MAX(D8:D17)</f>
        <v>13.714285714285714</v>
      </c>
      <c r="E18" s="21"/>
      <c r="F18"/>
      <c r="G18"/>
      <c r="H18"/>
      <c r="I18"/>
      <c r="J18" s="71" t="s">
        <v>70</v>
      </c>
      <c r="K18" s="68">
        <f>SUM(K15:K17)</f>
        <v>4</v>
      </c>
      <c r="L18" s="8">
        <f>SUM(L15:L17)</f>
        <v>7</v>
      </c>
      <c r="M18" s="8">
        <f aca="true" t="shared" si="20" ref="M18">SUM(M15:M17)</f>
        <v>10</v>
      </c>
      <c r="N18" s="8">
        <f aca="true" t="shared" si="21" ref="N18">SUM(N15:N17)</f>
        <v>13</v>
      </c>
      <c r="O18" s="8">
        <f aca="true" t="shared" si="22" ref="O18">SUM(O15:O17)</f>
        <v>12</v>
      </c>
      <c r="P18" s="8">
        <f aca="true" t="shared" si="23" ref="P18">SUM(P15:P17)</f>
        <v>6</v>
      </c>
      <c r="Q18" s="8">
        <f aca="true" t="shared" si="24" ref="Q18">SUM(Q15:Q17)</f>
        <v>7</v>
      </c>
      <c r="R18" s="8"/>
      <c r="S18" s="8"/>
      <c r="T18" s="8"/>
      <c r="U18" s="69"/>
      <c r="V18" s="90"/>
      <c r="W18" s="62"/>
      <c r="X18" s="62"/>
      <c r="Y18" s="90"/>
      <c r="Z18" s="62"/>
    </row>
    <row r="19" spans="2:25" ht="15">
      <c r="B19" s="21" t="s">
        <v>8</v>
      </c>
      <c r="C19" s="21"/>
      <c r="D19" s="21" t="s">
        <v>9</v>
      </c>
      <c r="E19" s="21"/>
      <c r="J19" s="35" t="s">
        <v>39</v>
      </c>
      <c r="K19" s="44">
        <v>2</v>
      </c>
      <c r="L19" s="45">
        <v>2</v>
      </c>
      <c r="M19" s="45">
        <v>1</v>
      </c>
      <c r="N19" s="45">
        <v>2</v>
      </c>
      <c r="O19" s="45">
        <v>1</v>
      </c>
      <c r="P19" s="45">
        <v>2</v>
      </c>
      <c r="Q19" s="45">
        <v>2</v>
      </c>
      <c r="R19" s="45"/>
      <c r="S19" s="45"/>
      <c r="T19" s="45"/>
      <c r="U19" s="58"/>
      <c r="V19" s="88">
        <f aca="true" t="shared" si="25" ref="V19">AVERAGE(K22:U22)</f>
        <v>5.285714285714286</v>
      </c>
      <c r="Y19" s="88">
        <f aca="true" t="shared" si="26" ref="Y19">SUM(K19:U21)/COUNT(K19:U19)</f>
        <v>5.285714285714286</v>
      </c>
    </row>
    <row r="20" spans="10:25" ht="15">
      <c r="J20" s="29" t="s">
        <v>40</v>
      </c>
      <c r="K20" s="47">
        <v>1</v>
      </c>
      <c r="L20" s="42">
        <v>1</v>
      </c>
      <c r="M20" s="42">
        <v>1</v>
      </c>
      <c r="N20" s="42">
        <v>1</v>
      </c>
      <c r="O20" s="42">
        <v>2</v>
      </c>
      <c r="P20" s="42">
        <v>1</v>
      </c>
      <c r="Q20" s="42">
        <v>2</v>
      </c>
      <c r="R20" s="42"/>
      <c r="S20" s="42"/>
      <c r="T20" s="42"/>
      <c r="U20" s="59"/>
      <c r="V20" s="89"/>
      <c r="Y20" s="89"/>
    </row>
    <row r="21" spans="10:25" ht="15.75" thickBot="1">
      <c r="J21" s="30" t="s">
        <v>41</v>
      </c>
      <c r="K21" s="49">
        <v>2</v>
      </c>
      <c r="L21" s="43">
        <v>1</v>
      </c>
      <c r="M21" s="43">
        <v>2</v>
      </c>
      <c r="N21" s="43">
        <v>3</v>
      </c>
      <c r="O21" s="43">
        <v>3</v>
      </c>
      <c r="P21" s="43">
        <v>2</v>
      </c>
      <c r="Q21" s="43">
        <v>3</v>
      </c>
      <c r="R21" s="43"/>
      <c r="S21" s="43"/>
      <c r="T21" s="43"/>
      <c r="U21" s="60"/>
      <c r="V21" s="89"/>
      <c r="Y21" s="89"/>
    </row>
    <row r="22" spans="10:25" ht="15.75" thickBot="1">
      <c r="J22" s="71" t="s">
        <v>70</v>
      </c>
      <c r="K22" s="68">
        <f>SUM(K19:K21)</f>
        <v>5</v>
      </c>
      <c r="L22" s="8">
        <f>SUM(L19:L21)</f>
        <v>4</v>
      </c>
      <c r="M22" s="8">
        <f aca="true" t="shared" si="27" ref="M22">SUM(M19:M21)</f>
        <v>4</v>
      </c>
      <c r="N22" s="8">
        <f aca="true" t="shared" si="28" ref="N22">SUM(N19:N21)</f>
        <v>6</v>
      </c>
      <c r="O22" s="8">
        <f aca="true" t="shared" si="29" ref="O22">SUM(O19:O21)</f>
        <v>6</v>
      </c>
      <c r="P22" s="8">
        <f aca="true" t="shared" si="30" ref="P22">SUM(P19:P21)</f>
        <v>5</v>
      </c>
      <c r="Q22" s="8">
        <f aca="true" t="shared" si="31" ref="Q22">SUM(Q19:Q21)</f>
        <v>7</v>
      </c>
      <c r="R22" s="8"/>
      <c r="S22" s="8"/>
      <c r="T22" s="8"/>
      <c r="U22" s="69"/>
      <c r="V22" s="90"/>
      <c r="Y22" s="90"/>
    </row>
    <row r="23" spans="10:25" ht="15">
      <c r="J23" s="35" t="s">
        <v>42</v>
      </c>
      <c r="K23" s="44">
        <v>2</v>
      </c>
      <c r="L23" s="45">
        <v>3</v>
      </c>
      <c r="M23" s="45">
        <v>4</v>
      </c>
      <c r="N23" s="45">
        <v>5</v>
      </c>
      <c r="O23" s="45">
        <v>2</v>
      </c>
      <c r="P23" s="45">
        <v>3</v>
      </c>
      <c r="Q23" s="45">
        <v>4</v>
      </c>
      <c r="R23" s="45"/>
      <c r="S23" s="45"/>
      <c r="T23" s="45"/>
      <c r="U23" s="58"/>
      <c r="V23" s="88">
        <f aca="true" t="shared" si="32" ref="V23">AVERAGE(K26:U26)</f>
        <v>10.428571428571429</v>
      </c>
      <c r="Y23" s="88">
        <f aca="true" t="shared" si="33" ref="Y23">SUM(K23:U25)/COUNT(K23:U23)</f>
        <v>10.428571428571429</v>
      </c>
    </row>
    <row r="24" spans="10:25" ht="15">
      <c r="J24" s="29" t="s">
        <v>43</v>
      </c>
      <c r="K24" s="47">
        <v>3</v>
      </c>
      <c r="L24" s="42">
        <v>3</v>
      </c>
      <c r="M24" s="42">
        <v>5</v>
      </c>
      <c r="N24" s="42">
        <v>4</v>
      </c>
      <c r="O24" s="42">
        <v>3</v>
      </c>
      <c r="P24" s="42">
        <v>4</v>
      </c>
      <c r="Q24" s="42">
        <v>5</v>
      </c>
      <c r="R24" s="42"/>
      <c r="S24" s="42"/>
      <c r="T24" s="42"/>
      <c r="U24" s="59"/>
      <c r="V24" s="89"/>
      <c r="Y24" s="89"/>
    </row>
    <row r="25" spans="10:25" ht="15.75" thickBot="1">
      <c r="J25" s="30" t="s">
        <v>44</v>
      </c>
      <c r="K25" s="49">
        <v>2</v>
      </c>
      <c r="L25" s="43">
        <v>3</v>
      </c>
      <c r="M25" s="43">
        <v>4</v>
      </c>
      <c r="N25" s="43">
        <v>5</v>
      </c>
      <c r="O25" s="43">
        <v>2</v>
      </c>
      <c r="P25" s="43">
        <v>3</v>
      </c>
      <c r="Q25" s="43">
        <v>4</v>
      </c>
      <c r="R25" s="43"/>
      <c r="S25" s="43"/>
      <c r="T25" s="43"/>
      <c r="U25" s="60"/>
      <c r="V25" s="89"/>
      <c r="Y25" s="89"/>
    </row>
    <row r="26" spans="10:25" ht="15.75" thickBot="1">
      <c r="J26" s="71" t="s">
        <v>70</v>
      </c>
      <c r="K26" s="68">
        <f>SUM(K23:K25)</f>
        <v>7</v>
      </c>
      <c r="L26" s="8">
        <f>SUM(L23:L25)</f>
        <v>9</v>
      </c>
      <c r="M26" s="8">
        <f aca="true" t="shared" si="34" ref="M26">SUM(M23:M25)</f>
        <v>13</v>
      </c>
      <c r="N26" s="8">
        <f aca="true" t="shared" si="35" ref="N26">SUM(N23:N25)</f>
        <v>14</v>
      </c>
      <c r="O26" s="8">
        <f aca="true" t="shared" si="36" ref="O26">SUM(O23:O25)</f>
        <v>7</v>
      </c>
      <c r="P26" s="8">
        <f aca="true" t="shared" si="37" ref="P26">SUM(P23:P25)</f>
        <v>10</v>
      </c>
      <c r="Q26" s="8">
        <f aca="true" t="shared" si="38" ref="Q26">SUM(Q23:Q25)</f>
        <v>13</v>
      </c>
      <c r="R26" s="8"/>
      <c r="S26" s="8"/>
      <c r="T26" s="8"/>
      <c r="U26" s="69"/>
      <c r="V26" s="90"/>
      <c r="Y26" s="90"/>
    </row>
    <row r="27" spans="10:25" ht="15">
      <c r="J27" s="35" t="s">
        <v>45</v>
      </c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58"/>
      <c r="V27" s="88">
        <f aca="true" t="shared" si="39" ref="V27">AVERAGE(K30:U30)</f>
        <v>0</v>
      </c>
      <c r="Y27" s="88" t="e">
        <f aca="true" t="shared" si="40" ref="Y27">SUM(K27:U29)/COUNT(K27:U27)</f>
        <v>#DIV/0!</v>
      </c>
    </row>
    <row r="28" spans="10:25" ht="15">
      <c r="J28" s="29" t="s">
        <v>46</v>
      </c>
      <c r="K28" s="47"/>
      <c r="L28" s="42"/>
      <c r="M28" s="42"/>
      <c r="N28" s="42"/>
      <c r="O28" s="42"/>
      <c r="P28" s="42"/>
      <c r="Q28" s="42"/>
      <c r="R28" s="42"/>
      <c r="S28" s="42"/>
      <c r="T28" s="42"/>
      <c r="U28" s="59"/>
      <c r="V28" s="89"/>
      <c r="Y28" s="89"/>
    </row>
    <row r="29" spans="10:25" ht="15.75" thickBot="1">
      <c r="J29" s="30" t="s">
        <v>47</v>
      </c>
      <c r="K29" s="49"/>
      <c r="L29" s="43"/>
      <c r="M29" s="43"/>
      <c r="N29" s="43"/>
      <c r="O29" s="43"/>
      <c r="P29" s="43"/>
      <c r="Q29" s="43"/>
      <c r="R29" s="43"/>
      <c r="S29" s="43"/>
      <c r="T29" s="43"/>
      <c r="U29" s="60"/>
      <c r="V29" s="89"/>
      <c r="Y29" s="89"/>
    </row>
    <row r="30" spans="10:25" ht="15.75" thickBot="1">
      <c r="J30" s="71" t="s">
        <v>70</v>
      </c>
      <c r="K30" s="68">
        <f>SUM(K27:K29)</f>
        <v>0</v>
      </c>
      <c r="L30" s="8">
        <f>SUM(L27:L29)</f>
        <v>0</v>
      </c>
      <c r="M30" s="8">
        <f aca="true" t="shared" si="41" ref="M30">SUM(M27:M29)</f>
        <v>0</v>
      </c>
      <c r="N30" s="8">
        <f aca="true" t="shared" si="42" ref="N30">SUM(N27:N29)</f>
        <v>0</v>
      </c>
      <c r="O30" s="8">
        <f aca="true" t="shared" si="43" ref="O30">SUM(O27:O29)</f>
        <v>0</v>
      </c>
      <c r="P30" s="8">
        <f aca="true" t="shared" si="44" ref="P30">SUM(P27:P29)</f>
        <v>0</v>
      </c>
      <c r="Q30" s="8">
        <f aca="true" t="shared" si="45" ref="Q30">SUM(Q27:Q29)</f>
        <v>0</v>
      </c>
      <c r="R30" s="8"/>
      <c r="S30" s="8"/>
      <c r="T30" s="8"/>
      <c r="U30" s="69"/>
      <c r="V30" s="90"/>
      <c r="Y30" s="90"/>
    </row>
    <row r="31" spans="10:25" ht="15">
      <c r="J31" s="35" t="s">
        <v>48</v>
      </c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58"/>
      <c r="V31" s="88">
        <f aca="true" t="shared" si="46" ref="V31">AVERAGE(K34:U34)</f>
        <v>0</v>
      </c>
      <c r="Y31" s="88" t="e">
        <f aca="true" t="shared" si="47" ref="Y31">SUM(K31:U33)/COUNT(K31:U31)</f>
        <v>#DIV/0!</v>
      </c>
    </row>
    <row r="32" spans="10:25" ht="15">
      <c r="J32" s="29" t="s">
        <v>49</v>
      </c>
      <c r="K32" s="47"/>
      <c r="L32" s="42"/>
      <c r="M32" s="42"/>
      <c r="N32" s="42"/>
      <c r="O32" s="42"/>
      <c r="P32" s="42"/>
      <c r="Q32" s="42"/>
      <c r="R32" s="42"/>
      <c r="S32" s="42"/>
      <c r="T32" s="42"/>
      <c r="U32" s="59"/>
      <c r="V32" s="89"/>
      <c r="Y32" s="89"/>
    </row>
    <row r="33" spans="10:25" ht="15.75" thickBot="1">
      <c r="J33" s="30" t="s">
        <v>50</v>
      </c>
      <c r="K33" s="49"/>
      <c r="L33" s="43"/>
      <c r="M33" s="43"/>
      <c r="N33" s="43"/>
      <c r="O33" s="43"/>
      <c r="P33" s="43"/>
      <c r="Q33" s="43"/>
      <c r="R33" s="43"/>
      <c r="S33" s="43"/>
      <c r="T33" s="43"/>
      <c r="U33" s="60"/>
      <c r="V33" s="89"/>
      <c r="Y33" s="89"/>
    </row>
    <row r="34" spans="10:25" ht="15.75" thickBot="1">
      <c r="J34" s="71" t="s">
        <v>70</v>
      </c>
      <c r="K34" s="68">
        <f>SUM(K31:K33)</f>
        <v>0</v>
      </c>
      <c r="L34" s="8">
        <f>SUM(L31:L33)</f>
        <v>0</v>
      </c>
      <c r="M34" s="8">
        <f aca="true" t="shared" si="48" ref="M34">SUM(M31:M33)</f>
        <v>0</v>
      </c>
      <c r="N34" s="8">
        <f aca="true" t="shared" si="49" ref="N34">SUM(N31:N33)</f>
        <v>0</v>
      </c>
      <c r="O34" s="8">
        <f aca="true" t="shared" si="50" ref="O34">SUM(O31:O33)</f>
        <v>0</v>
      </c>
      <c r="P34" s="8">
        <f aca="true" t="shared" si="51" ref="P34">SUM(P31:P33)</f>
        <v>0</v>
      </c>
      <c r="Q34" s="8">
        <f aca="true" t="shared" si="52" ref="Q34">SUM(Q31:Q33)</f>
        <v>0</v>
      </c>
      <c r="R34" s="8"/>
      <c r="S34" s="8"/>
      <c r="T34" s="8"/>
      <c r="U34" s="69"/>
      <c r="V34" s="90"/>
      <c r="Y34" s="90"/>
    </row>
    <row r="35" spans="10:25" ht="15">
      <c r="J35" s="35" t="s">
        <v>51</v>
      </c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58"/>
      <c r="V35" s="88">
        <f aca="true" t="shared" si="53" ref="V35">AVERAGE(K38:U38)</f>
        <v>0</v>
      </c>
      <c r="Y35" s="88" t="e">
        <f aca="true" t="shared" si="54" ref="Y35">SUM(K35:U37)/COUNT(K35:U35)</f>
        <v>#DIV/0!</v>
      </c>
    </row>
    <row r="36" spans="10:25" ht="15">
      <c r="J36" s="29" t="s">
        <v>52</v>
      </c>
      <c r="K36" s="47"/>
      <c r="L36" s="42"/>
      <c r="M36" s="42"/>
      <c r="N36" s="42"/>
      <c r="O36" s="42"/>
      <c r="P36" s="42"/>
      <c r="Q36" s="42"/>
      <c r="R36" s="42"/>
      <c r="S36" s="42"/>
      <c r="T36" s="42"/>
      <c r="U36" s="59"/>
      <c r="V36" s="89"/>
      <c r="Y36" s="89"/>
    </row>
    <row r="37" spans="10:25" ht="15.75" thickBot="1">
      <c r="J37" s="30" t="s">
        <v>53</v>
      </c>
      <c r="K37" s="49"/>
      <c r="L37" s="43"/>
      <c r="M37" s="43"/>
      <c r="N37" s="43"/>
      <c r="O37" s="43"/>
      <c r="P37" s="43"/>
      <c r="Q37" s="43"/>
      <c r="R37" s="43"/>
      <c r="S37" s="43"/>
      <c r="T37" s="43"/>
      <c r="U37" s="60"/>
      <c r="V37" s="89"/>
      <c r="Y37" s="89"/>
    </row>
    <row r="38" spans="10:25" ht="15.75" thickBot="1">
      <c r="J38" s="71" t="s">
        <v>70</v>
      </c>
      <c r="K38" s="68">
        <f>SUM(K35:K37)</f>
        <v>0</v>
      </c>
      <c r="L38" s="8">
        <f>SUM(L35:L37)</f>
        <v>0</v>
      </c>
      <c r="M38" s="8">
        <f aca="true" t="shared" si="55" ref="M38">SUM(M35:M37)</f>
        <v>0</v>
      </c>
      <c r="N38" s="8">
        <f aca="true" t="shared" si="56" ref="N38">SUM(N35:N37)</f>
        <v>0</v>
      </c>
      <c r="O38" s="8">
        <f aca="true" t="shared" si="57" ref="O38">SUM(O35:O37)</f>
        <v>0</v>
      </c>
      <c r="P38" s="8">
        <f aca="true" t="shared" si="58" ref="P38">SUM(P35:P37)</f>
        <v>0</v>
      </c>
      <c r="Q38" s="8">
        <f aca="true" t="shared" si="59" ref="Q38">SUM(Q35:Q37)</f>
        <v>0</v>
      </c>
      <c r="R38" s="8"/>
      <c r="S38" s="8"/>
      <c r="T38" s="8"/>
      <c r="U38" s="69"/>
      <c r="V38" s="90"/>
      <c r="Y38" s="90"/>
    </row>
    <row r="39" spans="10:25" ht="15">
      <c r="J39" s="35" t="s">
        <v>54</v>
      </c>
      <c r="K39" s="44"/>
      <c r="L39" s="45"/>
      <c r="M39" s="45"/>
      <c r="N39" s="45"/>
      <c r="O39" s="45"/>
      <c r="P39" s="45"/>
      <c r="Q39" s="45"/>
      <c r="R39" s="45"/>
      <c r="S39" s="45"/>
      <c r="T39" s="45"/>
      <c r="U39" s="58"/>
      <c r="V39" s="88">
        <f aca="true" t="shared" si="60" ref="V39">AVERAGE(K42:U42)</f>
        <v>0</v>
      </c>
      <c r="Y39" s="88" t="e">
        <f aca="true" t="shared" si="61" ref="Y39">SUM(K39:U41)/COUNT(K39:U39)</f>
        <v>#DIV/0!</v>
      </c>
    </row>
    <row r="40" spans="10:25" ht="15">
      <c r="J40" s="29" t="s">
        <v>55</v>
      </c>
      <c r="K40" s="47"/>
      <c r="L40" s="42"/>
      <c r="M40" s="42"/>
      <c r="N40" s="42"/>
      <c r="O40" s="42"/>
      <c r="P40" s="42"/>
      <c r="Q40" s="42"/>
      <c r="R40" s="42"/>
      <c r="S40" s="42"/>
      <c r="T40" s="42"/>
      <c r="U40" s="59"/>
      <c r="V40" s="89"/>
      <c r="Y40" s="89"/>
    </row>
    <row r="41" spans="10:25" ht="15.75" thickBot="1">
      <c r="J41" s="30" t="s">
        <v>56</v>
      </c>
      <c r="K41" s="49"/>
      <c r="L41" s="43"/>
      <c r="M41" s="43"/>
      <c r="N41" s="43"/>
      <c r="O41" s="43"/>
      <c r="P41" s="43"/>
      <c r="Q41" s="43"/>
      <c r="R41" s="43"/>
      <c r="S41" s="43"/>
      <c r="T41" s="43"/>
      <c r="U41" s="60"/>
      <c r="V41" s="89"/>
      <c r="Y41" s="89"/>
    </row>
    <row r="42" spans="10:25" ht="15.75" thickBot="1">
      <c r="J42" s="71" t="s">
        <v>70</v>
      </c>
      <c r="K42" s="68">
        <f>SUM(K39:K41)</f>
        <v>0</v>
      </c>
      <c r="L42" s="8">
        <f>SUM(L39:L41)</f>
        <v>0</v>
      </c>
      <c r="M42" s="8">
        <f aca="true" t="shared" si="62" ref="M42">SUM(M39:M41)</f>
        <v>0</v>
      </c>
      <c r="N42" s="8">
        <f aca="true" t="shared" si="63" ref="N42">SUM(N39:N41)</f>
        <v>0</v>
      </c>
      <c r="O42" s="8">
        <f aca="true" t="shared" si="64" ref="O42">SUM(O39:O41)</f>
        <v>0</v>
      </c>
      <c r="P42" s="8">
        <f aca="true" t="shared" si="65" ref="P42">SUM(P39:P41)</f>
        <v>0</v>
      </c>
      <c r="Q42" s="8">
        <f aca="true" t="shared" si="66" ref="Q42">SUM(Q39:Q41)</f>
        <v>0</v>
      </c>
      <c r="R42" s="8"/>
      <c r="S42" s="8"/>
      <c r="T42" s="8"/>
      <c r="U42" s="69"/>
      <c r="V42" s="90"/>
      <c r="Y42" s="90"/>
    </row>
    <row r="43" ht="15">
      <c r="J43" s="2" t="s">
        <v>12</v>
      </c>
    </row>
    <row r="44" ht="15">
      <c r="J44" t="s">
        <v>64</v>
      </c>
    </row>
    <row r="45" ht="15">
      <c r="J45" t="s">
        <v>57</v>
      </c>
    </row>
    <row r="46" ht="15">
      <c r="J46" t="s">
        <v>58</v>
      </c>
    </row>
    <row r="47" ht="15">
      <c r="J47" t="s">
        <v>59</v>
      </c>
    </row>
    <row r="48" ht="15">
      <c r="J48" t="s">
        <v>63</v>
      </c>
    </row>
    <row r="49" ht="15">
      <c r="J49" t="s">
        <v>60</v>
      </c>
    </row>
  </sheetData>
  <mergeCells count="22">
    <mergeCell ref="Y23:Y26"/>
    <mergeCell ref="Y27:Y30"/>
    <mergeCell ref="Y31:Y34"/>
    <mergeCell ref="Y35:Y38"/>
    <mergeCell ref="Y39:Y42"/>
    <mergeCell ref="Y3:Y6"/>
    <mergeCell ref="Y7:Y10"/>
    <mergeCell ref="Y11:Y14"/>
    <mergeCell ref="Y15:Y18"/>
    <mergeCell ref="Y19:Y22"/>
    <mergeCell ref="V23:V26"/>
    <mergeCell ref="V27:V30"/>
    <mergeCell ref="B1:B2"/>
    <mergeCell ref="B4:B5"/>
    <mergeCell ref="V3:V6"/>
    <mergeCell ref="V7:V10"/>
    <mergeCell ref="V31:V34"/>
    <mergeCell ref="V35:V38"/>
    <mergeCell ref="V39:V42"/>
    <mergeCell ref="V11:V14"/>
    <mergeCell ref="V15:V18"/>
    <mergeCell ref="V19:V2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Diogenes</dc:creator>
  <cp:keywords/>
  <dc:description/>
  <cp:lastModifiedBy>Brabcak</cp:lastModifiedBy>
  <cp:lastPrinted>2020-01-14T15:06:22Z</cp:lastPrinted>
  <dcterms:created xsi:type="dcterms:W3CDTF">2020-01-14T11:38:25Z</dcterms:created>
  <dcterms:modified xsi:type="dcterms:W3CDTF">2020-02-20T00:13:05Z</dcterms:modified>
  <cp:category/>
  <cp:version/>
  <cp:contentType/>
  <cp:contentStatus/>
</cp:coreProperties>
</file>