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Stavební úpravy n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 01 - Stavební úpravy n...'!$C$92:$K$294</definedName>
    <definedName name="_xlnm.Print_Area" localSheetId="1">'SO 01 - Stavební úpravy n...'!$C$4:$J$36,'SO 01 - Stavební úpravy n...'!$C$42:$J$74,'SO 01 - Stavební úpravy n...'!$C$80:$K$294</definedName>
    <definedName name="_xlnm.Print_Titles" localSheetId="1">'SO 01 - Stavební úpravy n...'!$92:$92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93"/>
  <c r="BH293"/>
  <c r="BG293"/>
  <c r="BF293"/>
  <c r="T293"/>
  <c r="T292"/>
  <c r="T291"/>
  <c r="R293"/>
  <c r="R292"/>
  <c r="R291"/>
  <c r="P293"/>
  <c r="P292"/>
  <c r="P291"/>
  <c r="BK293"/>
  <c r="BK292"/>
  <c r="J292"/>
  <c r="BK291"/>
  <c r="J291"/>
  <c r="J293"/>
  <c r="BE293"/>
  <c r="J73"/>
  <c r="J72"/>
  <c r="BI289"/>
  <c r="BH289"/>
  <c r="BG289"/>
  <c r="BF289"/>
  <c r="T289"/>
  <c r="R289"/>
  <c r="P289"/>
  <c r="BK289"/>
  <c r="J289"/>
  <c r="BE289"/>
  <c r="BI283"/>
  <c r="BH283"/>
  <c r="BG283"/>
  <c r="BF283"/>
  <c r="T283"/>
  <c r="T282"/>
  <c r="R283"/>
  <c r="R282"/>
  <c r="P283"/>
  <c r="P282"/>
  <c r="BK283"/>
  <c r="BK282"/>
  <c r="J282"/>
  <c r="J283"/>
  <c r="BE283"/>
  <c r="J71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5"/>
  <c r="BH275"/>
  <c r="BG275"/>
  <c r="BF275"/>
  <c r="T275"/>
  <c r="T274"/>
  <c r="R275"/>
  <c r="R274"/>
  <c r="P275"/>
  <c r="P274"/>
  <c r="BK275"/>
  <c r="BK274"/>
  <c r="J274"/>
  <c r="J275"/>
  <c r="BE275"/>
  <c r="J70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3"/>
  <c r="BH243"/>
  <c r="BG243"/>
  <c r="BF243"/>
  <c r="T243"/>
  <c r="T242"/>
  <c r="R243"/>
  <c r="R242"/>
  <c r="P243"/>
  <c r="P242"/>
  <c r="BK243"/>
  <c r="BK242"/>
  <c r="J242"/>
  <c r="J243"/>
  <c r="BE243"/>
  <c r="J69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5"/>
  <c r="BH235"/>
  <c r="BG235"/>
  <c r="BF235"/>
  <c r="T235"/>
  <c r="T234"/>
  <c r="R235"/>
  <c r="R234"/>
  <c r="P235"/>
  <c r="P234"/>
  <c r="BK235"/>
  <c r="BK234"/>
  <c r="J234"/>
  <c r="J235"/>
  <c r="BE235"/>
  <c r="J68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T217"/>
  <c r="T216"/>
  <c r="R218"/>
  <c r="R217"/>
  <c r="R216"/>
  <c r="P218"/>
  <c r="P217"/>
  <c r="P216"/>
  <c r="BK218"/>
  <c r="BK217"/>
  <c r="J217"/>
  <c r="BK216"/>
  <c r="J216"/>
  <c r="J218"/>
  <c r="BE218"/>
  <c r="J67"/>
  <c r="J66"/>
  <c r="BI214"/>
  <c r="BH214"/>
  <c r="BG214"/>
  <c r="BF214"/>
  <c r="T214"/>
  <c r="T213"/>
  <c r="R214"/>
  <c r="R213"/>
  <c r="P214"/>
  <c r="P213"/>
  <c r="BK214"/>
  <c r="BK213"/>
  <c r="J213"/>
  <c r="J214"/>
  <c r="BE214"/>
  <c r="J65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6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T189"/>
  <c r="R190"/>
  <c r="R189"/>
  <c r="P190"/>
  <c r="P189"/>
  <c r="BK190"/>
  <c r="BK189"/>
  <c r="J189"/>
  <c r="J190"/>
  <c r="BE190"/>
  <c r="J63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62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61"/>
  <c r="J60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2"/>
  <c r="BH112"/>
  <c r="BG112"/>
  <c r="BF112"/>
  <c r="T112"/>
  <c r="T111"/>
  <c r="R112"/>
  <c r="R111"/>
  <c r="P112"/>
  <c r="P111"/>
  <c r="BK112"/>
  <c r="BK111"/>
  <c r="J111"/>
  <c r="J112"/>
  <c r="BE112"/>
  <c r="J59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4"/>
  <c i="1" r="BD52"/>
  <c i="2" r="BH96"/>
  <c r="F33"/>
  <c i="1" r="BC52"/>
  <c i="2" r="BG96"/>
  <c r="F32"/>
  <c i="1" r="BB52"/>
  <c i="2" r="BF96"/>
  <c r="J31"/>
  <c i="1" r="AW52"/>
  <c i="2" r="F31"/>
  <c i="1" r="BA52"/>
  <c i="2" r="T96"/>
  <c r="T95"/>
  <c r="T94"/>
  <c r="T93"/>
  <c r="R96"/>
  <c r="R95"/>
  <c r="R94"/>
  <c r="R93"/>
  <c r="P96"/>
  <c r="P95"/>
  <c r="P94"/>
  <c r="P93"/>
  <c i="1" r="AU52"/>
  <c i="2" r="BK96"/>
  <c r="BK95"/>
  <c r="J95"/>
  <c r="BK94"/>
  <c r="J94"/>
  <c r="BK93"/>
  <c r="J93"/>
  <c r="J56"/>
  <c r="J27"/>
  <c i="1" r="AG52"/>
  <c i="2" r="J96"/>
  <c r="BE96"/>
  <c r="J30"/>
  <c i="1" r="AV52"/>
  <c i="2" r="F30"/>
  <c i="1" r="AZ52"/>
  <c i="2" r="J58"/>
  <c r="J57"/>
  <c r="J89"/>
  <c r="F89"/>
  <c r="F87"/>
  <c r="E85"/>
  <c r="J51"/>
  <c r="F51"/>
  <c r="F49"/>
  <c r="E47"/>
  <c r="J36"/>
  <c r="J18"/>
  <c r="E18"/>
  <c r="F90"/>
  <c r="F52"/>
  <c r="J17"/>
  <c r="J12"/>
  <c r="J87"/>
  <c r="J49"/>
  <c r="E7"/>
  <c r="E8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<sst xmlns="http://schemas.openxmlformats.org/spreadsheetml/2006/main">
  <si>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</si>
  <si>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</si>
  <si>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</si>
  <si>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</si>
  <si>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</si>
  <si>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</si>
  <si>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</si>
  <si>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{0f254e5e-51e7-4a9f-8eed-a4eb6657214e}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</si>
  <si>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</si>
  <si>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</si>
  <si>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</si>
  <si>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</si>
  <si>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</si>
  <si>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</si>
  <si>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</si>
  <si>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</si>
  <si>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2018J-044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</si>
  <si>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</si>
  <si>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</si>
  <si>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Výjezdová základna ZZS KK - základna Nejdek</t>
  </si>
  <si>
    <t>KSO:</t>
  </si>
  <si>
    <t/>
  </si>
  <si>
    <t>CC-CZ:</t>
  </si>
  <si>
    <t>Místo:</t>
  </si>
  <si>
    <t>Nejdek</t>
  </si>
  <si>
    <t>Datum:</t>
  </si>
  <si>
    <t>31. 5. 2018</t>
  </si>
  <si>
    <t>Zadavatel:</t>
  </si>
  <si>
    <t>IČ:</t>
  </si>
  <si>
    <t>ZZS Karlovarského kraje</t>
  </si>
  <si>
    <t>DIČ:</t>
  </si>
  <si>
    <t>Uchazeč:</t>
  </si>
  <si>
    <t>Vyplň údaj</t>
  </si>
  <si>
    <t>Projektant:</t>
  </si>
  <si>
    <t>Oto Szakos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</si>
  <si>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</si>
  <si>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</si>
  <si>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</si>
  <si>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</si>
  <si>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</si>
  <si>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</si>
  <si>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</si>
  <si>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</si>
  <si>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</si>
  <si>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</si>
  <si>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</si>
  <si>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</si>
  <si>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</si>
  <si>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</si>
  <si>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</si>
  <si>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</si>
  <si>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</si>
  <si>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</si>
  <si>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</si>
  <si>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</si>
  <si>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</si>
  <si>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</si>
  <si>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</si>
  <si>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</si>
  <si>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</si>
  <si>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</si>
  <si>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</si>
  <si>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</si>
  <si>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</si>
  <si>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</si>
  <si>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</si>
  <si>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</si>
  <si>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</si>
  <si>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</si>
  <si>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</si>
  <si>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</si>
  <si>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</si>
  <si>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</si>
  <si>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</si>
  <si>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</si>
  <si>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</si>
  <si>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</si>
  <si>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</si>
  <si>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na výjezdové základně</t>
  </si>
  <si>
    <t>STA</t>
  </si>
  <si>
    <t>1</t>
  </si>
  <si>
    <t>{d90d3898-c1ce-498c-9614-de34173d8938}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</si>
  <si>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</si>
  <si>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</si>
  <si>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</si>
  <si>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</si>
  <si>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</si>
  <si>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</si>
  <si>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</si>
  <si>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</si>
  <si>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Stavební úpravy na výjezdové základně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</si>
  <si>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</si>
  <si>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</si>
  <si>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</si>
  <si>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</si>
  <si>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</si>
  <si>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</si>
  <si>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</si>
  <si>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</si>
  <si>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</si>
  <si>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</si>
  <si>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</si>
  <si>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</si>
  <si>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</si>
  <si>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</si>
  <si>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</si>
  <si>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</si>
  <si>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</si>
  <si>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</si>
  <si>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</si>
  <si>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</si>
  <si>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</si>
  <si>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</si>
  <si>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</si>
  <si>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</si>
  <si>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</si>
  <si>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</si>
  <si>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</si>
  <si>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</si>
  <si>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</si>
  <si>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</si>
  <si>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</si>
  <si>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</si>
  <si>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</si>
  <si>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</si>
  <si>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</si>
  <si>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</si>
  <si>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</si>
  <si>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</si>
  <si>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</si>
  <si>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</si>
  <si>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</si>
  <si>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</si>
  <si>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</si>
  <si>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pl do 4 m2 ve zdivu nadzákladovém z nepálených tvárnic tl do 300 mm</t>
  </si>
  <si>
    <t>m3</t>
  </si>
  <si>
    <t>CS ÚRS 2018 01</t>
  </si>
  <si>
    <t>4</t>
  </si>
  <si>
    <t>1395940660</t>
  </si>
  <si>
    <t>PP</t>
  </si>
  <si>
    <t xml:space="preserve">Zazdívka otvorů ve zdivu nadzákladovém nepálenými tvárnicemi  plochy přes 1 m2 do 4 m2 , ve zdi tl. do 300 mm</t>
  </si>
  <si>
    <t>VV</t>
  </si>
  <si>
    <t>" zazdívka otvoru na menší" (4,5*0,7-1,5*0,7)*0,3</t>
  </si>
  <si>
    <t>317142442</t>
  </si>
  <si>
    <t>Překlad nenosný přímý z pórobetonu v příčkách tl 150 mm dl přes 1000 do 1250 mm</t>
  </si>
  <si>
    <t>kus</t>
  </si>
  <si>
    <t>-736340709</t>
  </si>
  <si>
    <t>Překlady nenosné prefabrikované z pórobetonu přímé osazené do tenkého maltového lože v příčkách tloušťky 150 mm, délky překladu přes 1000 do 1250 mm</t>
  </si>
  <si>
    <t>" nad dveřmi DO1 " 1</t>
  </si>
  <si>
    <t>342272245</t>
  </si>
  <si>
    <t>Příčka z pórobetonových hladkých tvárnic na tenkovrstvou maltu tl 150 mm</t>
  </si>
  <si>
    <t>m2</t>
  </si>
  <si>
    <t>1356570577</t>
  </si>
  <si>
    <t>Příčky z pórobetonových tvárnic hladkých na tenké maltové lože objemová hmotnost do 500 kg/m3, tloušťka příčky 150 mm</t>
  </si>
  <si>
    <t>" nová stěna mezi garáží a chodbou " 3,145*3,35-0,9*2,1</t>
  </si>
  <si>
    <t>342291112</t>
  </si>
  <si>
    <t>Ukotvení příček montážní polyuretanovou pěnou tl příčky přes 100 mm</t>
  </si>
  <si>
    <t>m</t>
  </si>
  <si>
    <t>1542162576</t>
  </si>
  <si>
    <t xml:space="preserve">Ukotvení příček  polyuretanovou pěnou, tl. příčky přes 100 mm</t>
  </si>
  <si>
    <t>" nová stěna mezi garáží a chodbou ke stropu " 3,145</t>
  </si>
  <si>
    <t>5</t>
  </si>
  <si>
    <t>342291121</t>
  </si>
  <si>
    <t>Ukotvení příček k cihelným konstrukcím plochými kotvami</t>
  </si>
  <si>
    <t>1082381428</t>
  </si>
  <si>
    <t xml:space="preserve">Ukotvení příček  plochými kotvami, do konstrukce cihelné</t>
  </si>
  <si>
    <t>" nová stěna mezi garáží a chodbou do stěn " 3,35*2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</si>
  <si>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</si>
  <si>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</si>
  <si>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</si>
  <si>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</si>
  <si>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492047660</t>
  </si>
  <si>
    <t xml:space="preserve">Potažení vnitřních ploch pletivem  v ploše nebo pruzích, na plném podkladu sklovláknitým vtlačením do tmelu stěn</t>
  </si>
  <si>
    <t>" zazdívka otvoru na menší - zevnitř " (4,5*0,7-1,5*0,7)</t>
  </si>
  <si>
    <t>" ostění oken" (1,5+2*0,7+1,2+2*1,85+0,9+2*2,0)*0,15+(1,2+2*1,85)*0,2</t>
  </si>
  <si>
    <t>" nová stěna mezi garáží a chodbou z obou stran" (3,145*3,35-0,9*2,1)*2</t>
  </si>
  <si>
    <t>7</t>
  </si>
  <si>
    <t>612311131</t>
  </si>
  <si>
    <t>Potažení vnitřních stěn vápenným štukem tloušťky do 3 mm</t>
  </si>
  <si>
    <t>786612104</t>
  </si>
  <si>
    <t>Potažení vnitřních ploch štukem tloušťky do 3 mm svislých konstrukcí stěn</t>
  </si>
  <si>
    <t>8</t>
  </si>
  <si>
    <t>619991011</t>
  </si>
  <si>
    <t>Obalení konstrukcí a prvků fólií přilepenou lepící páskou</t>
  </si>
  <si>
    <t>1568826363</t>
  </si>
  <si>
    <t xml:space="preserve">Zakrytí vnitřních ploch před znečištěním  včetně pozdějšího odkrytí konstrukcí a prvků obalením fólií a přelepením páskou</t>
  </si>
  <si>
    <t>"otvorů vnitřních " 1,2*1,85*2+1,5*0,7+0,9*2,1+0,9*2,0</t>
  </si>
  <si>
    <t>9</t>
  </si>
  <si>
    <t>622142001</t>
  </si>
  <si>
    <t>Potažení vnějších stěn sklovláknitým pletivem vtlačeným do tenkovrstvé hmoty</t>
  </si>
  <si>
    <t>462459644</t>
  </si>
  <si>
    <t xml:space="preserve">Potažení vnějších ploch pletivem  v ploše nebo pruzích, na plném podkladu sklovláknitým vtlačením do tmelu stěn</t>
  </si>
  <si>
    <t>" zazdívka otvoru na menší - zvenku " (4,5*0,7-1,5*0,7)</t>
  </si>
  <si>
    <t>" ostění oken" (1,5+2*0,7+0,9+2*2,0)*0,1</t>
  </si>
  <si>
    <t>10</t>
  </si>
  <si>
    <t>622143002</t>
  </si>
  <si>
    <t>Montáž omítkových plastových nebo pozinkovaných dilatačních profilů</t>
  </si>
  <si>
    <t>979315663</t>
  </si>
  <si>
    <t xml:space="preserve">Montáž omítkových profilů  plastových nebo pozinkovaných, upevněných vtlačením do podkladní vrstvy nebo přibitím dilatačních s tkaninou</t>
  </si>
  <si>
    <t xml:space="preserve">" ostění oken zevnitř  " 1,5+2*0,7+0,9+2*2,0</t>
  </si>
  <si>
    <t>" ostění oken zvenku " (1,5+0,7)*2+0,9+2*2,0</t>
  </si>
  <si>
    <t>11</t>
  </si>
  <si>
    <t>M</t>
  </si>
  <si>
    <t>59051476</t>
  </si>
  <si>
    <t>profil okenní začišťovací se sklovláknitou armovací tkaninou 9 mm/2,4 m</t>
  </si>
  <si>
    <t>-1063676568</t>
  </si>
  <si>
    <t>17,1*1,05 'Přepočtené koeficientem množství</t>
  </si>
  <si>
    <t>12</t>
  </si>
  <si>
    <t>622143003</t>
  </si>
  <si>
    <t>Montáž omítkových plastových nebo pozinkovaných rohových profilů s tkaninou</t>
  </si>
  <si>
    <t>-1400304017</t>
  </si>
  <si>
    <t xml:space="preserve">Montáž omítkových profilů  plastových nebo pozinkovaných, upevněných vtlačením do podkladní vrstvy nebo přibitím rohových s tkaninou</t>
  </si>
  <si>
    <t xml:space="preserve">"rohů otvorů zevnitř a zvenku " </t>
  </si>
  <si>
    <t>" ostění oken" (1,5+2*0,7+0,9+2*2,0)*2</t>
  </si>
  <si>
    <t>" parapet zvenku " 1,5</t>
  </si>
  <si>
    <t>13</t>
  </si>
  <si>
    <t>59051480</t>
  </si>
  <si>
    <t>profil rohový Al s tkaninou kontaktního zateplení</t>
  </si>
  <si>
    <t>1099487434</t>
  </si>
  <si>
    <t>" ostění oken" 1,5+2*0,7*2+0,9+2*2,0*2</t>
  </si>
  <si>
    <t>13,2*1,05 'Přepočtené koeficientem množství</t>
  </si>
  <si>
    <t>14</t>
  </si>
  <si>
    <t>59051510</t>
  </si>
  <si>
    <t>profil okenní s nepřiznanou podomítkovou okapnicí PVC 2,0 m</t>
  </si>
  <si>
    <t>-372323494</t>
  </si>
  <si>
    <t xml:space="preserve">"rohů otvorů nadokenní zvenku " </t>
  </si>
  <si>
    <t>" ostění oken" 1,5+0,9</t>
  </si>
  <si>
    <t>2,4*1,05 'Přepočtené koeficientem množství</t>
  </si>
  <si>
    <t>59051512</t>
  </si>
  <si>
    <t>profil parapetní se sklovláknitou armovací tkaninou PVC 2 m</t>
  </si>
  <si>
    <t>-1719135340</t>
  </si>
  <si>
    <t>1,5*1,05 'Přepočtené koeficientem množství</t>
  </si>
  <si>
    <t>16</t>
  </si>
  <si>
    <t>622381011</t>
  </si>
  <si>
    <t>Tenkovrstvá minerální zrnitá omítka tl. 1,5 mm včetně penetrace vnějších stěn</t>
  </si>
  <si>
    <t>-688887656</t>
  </si>
  <si>
    <t xml:space="preserve">Omítka tenkovrstvá minerální vnějších ploch  probarvená, včetně penetrace podkladu zrnitá, tloušťky 1,5 mm stěn</t>
  </si>
  <si>
    <t>P</t>
  </si>
  <si>
    <t xml:space="preserve">Poznámka k položce:
odstín přizpůsobit stávajícímu okolí
</t>
  </si>
  <si>
    <t>17</t>
  </si>
  <si>
    <t>629991011</t>
  </si>
  <si>
    <t>Zakrytí výplní otvorů a svislých ploch fólií přilepenou lepící páskou</t>
  </si>
  <si>
    <t>1862128341</t>
  </si>
  <si>
    <t xml:space="preserve">Zakrytí vnějších ploch před znečištěním  včetně pozdějšího odkrytí výplní otvorů a svislých ploch fólií přilepenou lepící páskou</t>
  </si>
  <si>
    <t>" otvorů z venku " 1,5*0,7+0,9*2</t>
  </si>
  <si>
    <t>18</t>
  </si>
  <si>
    <t>632450124</t>
  </si>
  <si>
    <t>Vyrovnávací cementový potěr tl do 50 mm ze suchých směsí provedený v pásu</t>
  </si>
  <si>
    <t>1384304183</t>
  </si>
  <si>
    <t xml:space="preserve">Potěr cementový vyrovnávací ze suchých směsí  v pásu o průměrné (střední) tl. přes 40 do 50 mm</t>
  </si>
  <si>
    <t>" na parapetu u vyměny oken" 1,2*0,45+1,5*0,3</t>
  </si>
  <si>
    <t>Ostatní konstrukce a práce, bourání</t>
  </si>
  <si>
    <t>94</t>
  </si>
  <si>
    <t>Lešení a stavební výtahy</t>
  </si>
  <si>
    <t>19</t>
  </si>
  <si>
    <t>941111121</t>
  </si>
  <si>
    <t>Montáž lešení řadového trubkového lehkého s podlahami zatížení do 200 kg/m2 š do 1,2 m v do 10 m</t>
  </si>
  <si>
    <t>-290732630</t>
  </si>
  <si>
    <t xml:space="preserve">Montáž lešení řadového trubkového lehkého pracovního s podlahami  s provozním zatížením tř. 3 do 200 kg/m2 šířky tř. W09 přes 0,9 do 1,2 m, výšky do 10 m</t>
  </si>
  <si>
    <t>" zvenku" 5,0*5,0</t>
  </si>
  <si>
    <t>20</t>
  </si>
  <si>
    <t>941111221</t>
  </si>
  <si>
    <t>Příplatek k lešení řadovému trubkovému lehkému s podlahami š 1,2 m v 10 m za první a ZKD den použití</t>
  </si>
  <si>
    <t>368934463</t>
  </si>
  <si>
    <t xml:space="preserve">Montáž lešení řadového trubkového lehkého pracovního s podlahami  s provozním zatížením tř. 3 do 200 kg/m2 Příplatek za první a každý další den použití lešení k ceně -1121</t>
  </si>
  <si>
    <t>25*20 'Přepočtené koeficientem množství</t>
  </si>
  <si>
    <t>941111821</t>
  </si>
  <si>
    <t>Demontáž lešení řadového trubkového lehkého s podlahami zatížení do 200 kg/m2 š do 1,2 m v do 10 m</t>
  </si>
  <si>
    <t>-146553380</t>
  </si>
  <si>
    <t xml:space="preserve">Demontáž lešení řadového trubkového lehkého pracovního s podlahami  s provozním zatížením tř. 3 do 200 kg/m2 šířky tř. W09 přes 0,9 do 1,2 m, výšky do 10 m</t>
  </si>
  <si>
    <t>22</t>
  </si>
  <si>
    <t>949101111</t>
  </si>
  <si>
    <t>Lešení pomocné pro objekty pozemních staveb s lešeňovou podlahou v do 1,9 m zatížení do 150 kg/m2</t>
  </si>
  <si>
    <t>-518108211</t>
  </si>
  <si>
    <t xml:space="preserve">Lešení pomocné pracovní pro objekty pozemních staveb  pro zatížení do 150 kg/m2, o výšce lešeňové podlahy do 1,9 m</t>
  </si>
  <si>
    <t>" pro podhled a práce uvnitř " 7,0*5,0+4,45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</si>
  <si>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</si>
  <si>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</si>
  <si>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</si>
  <si>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</si>
  <si>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</si>
  <si>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-233178761</t>
  </si>
  <si>
    <t xml:space="preserve">Vyčištění budov nebo objektů před předáním do užívání  budov bytové nebo občanské výstavby, světlé výšky podlaží do 4 m</t>
  </si>
  <si>
    <t>7,155*5,0+3,105*1,5+3,145*1,415</t>
  </si>
  <si>
    <t>24</t>
  </si>
  <si>
    <t>953943113</t>
  </si>
  <si>
    <t>Osazování výrobků do 15 kg/kus do vysekaných kapes zdiva bez jejich dodání</t>
  </si>
  <si>
    <t>2108971950</t>
  </si>
  <si>
    <t xml:space="preserve">Osazování drobných kovových předmětů  výrobků ostatních jinde neuvedených do vynechaných či vysekaných kapes zdiva, se zajištěním polohy se zalitím maltou cementovou, hmotnosti přes 5 do 15 kg/kus</t>
  </si>
  <si>
    <t>" hasícího přístroje HP typu P6 " 1</t>
  </si>
  <si>
    <t>25</t>
  </si>
  <si>
    <t>44932112</t>
  </si>
  <si>
    <t>přístroj hasicí ruční práškový P6</t>
  </si>
  <si>
    <t>1142827898</t>
  </si>
  <si>
    <t>Poznámka k položce:
s hasící schopností 21A/113B</t>
  </si>
  <si>
    <t>96</t>
  </si>
  <si>
    <t>Bourání konstrukcí</t>
  </si>
  <si>
    <t>26</t>
  </si>
  <si>
    <t>965081212</t>
  </si>
  <si>
    <t>Bourání podlah z dlaždic keramických nebo xylolitových tl do 10 mm plochy do 1 m2</t>
  </si>
  <si>
    <t>758527665</t>
  </si>
  <si>
    <t>Bourání podlah z dlaždic bez podkladního lože nebo mazaniny, s jakoukoliv výplní spár keramických nebo xylolitových tl. do 10 mm, plochy do 1 m2</t>
  </si>
  <si>
    <t>" pro založení nové příčky " 3,145*0,2</t>
  </si>
  <si>
    <t>27</t>
  </si>
  <si>
    <t>966081121</t>
  </si>
  <si>
    <t>Bourání kontaktního zateplení malých ploch jednotlivě do 1,0 m2</t>
  </si>
  <si>
    <t>122810506</t>
  </si>
  <si>
    <t>Bourání kontaktního zateplení včetně povrchové úpravy omítkou nebo nátěrem malých ploch, jakékoli tloušťky, včetně vyřezání, plochy jednotlivě do 1,0 m2</t>
  </si>
  <si>
    <t>" pro připojení nové příčky z obou stran" 2</t>
  </si>
  <si>
    <t>28</t>
  </si>
  <si>
    <t>968082017</t>
  </si>
  <si>
    <t>Vybourání plastových rámů oken včetně křídel plochy přes 2 do 4 m2</t>
  </si>
  <si>
    <t>-856625674</t>
  </si>
  <si>
    <t xml:space="preserve">Vybourání plastových rámů oken s křídly, dveřních zárubní, vrat  rámu oken s křídly, plochy přes 2 do 4 m2</t>
  </si>
  <si>
    <t>" stávající okno pro zmenšení " 4,5*0,7</t>
  </si>
  <si>
    <t>" stávající okno výměna za s PO " 1,2*1,85</t>
  </si>
  <si>
    <t>29</t>
  </si>
  <si>
    <t>968082021</t>
  </si>
  <si>
    <t>Vybourání plastových zárubní dveří plochy do 2 m2</t>
  </si>
  <si>
    <t>74190510</t>
  </si>
  <si>
    <t xml:space="preserve">Vybourání plastových rámů oken s křídly, dveřních zárubní, vrat  dveřních zárubní, plochy do 2 m2</t>
  </si>
  <si>
    <t>" stávající dveře pro výměnu " 1,0*2,0</t>
  </si>
  <si>
    <t>997</t>
  </si>
  <si>
    <t>Přesun sutě</t>
  </si>
  <si>
    <t>30</t>
  </si>
  <si>
    <t>997013211</t>
  </si>
  <si>
    <t>Vnitrostaveništní doprava suti a vybouraných hmot pro budovy v do 6 m ručně</t>
  </si>
  <si>
    <t>t</t>
  </si>
  <si>
    <t>1729755016</t>
  </si>
  <si>
    <t xml:space="preserve">Vnitrostaveništní doprava suti a vybouraných hmot  vodorovně do 50 m svisle ručně (nošením po schodech) pro budovy a haly výšky do 6 m</t>
  </si>
  <si>
    <t>31</t>
  </si>
  <si>
    <t>997013501</t>
  </si>
  <si>
    <t>Odvoz suti a vybouraných hmot na skládku nebo meziskládku do 1 km se složením</t>
  </si>
  <si>
    <t>-815065833</t>
  </si>
  <si>
    <t xml:space="preserve">Odvoz suti a vybouraných hmot na skládku nebo meziskládku  se složením, na vzdálenost do 1 km</t>
  </si>
  <si>
    <t>32</t>
  </si>
  <si>
    <t>997013509</t>
  </si>
  <si>
    <t>Příplatek k odvozu suti a vybouraných hmot na skládku ZKD 1 km přes 1 km</t>
  </si>
  <si>
    <t>2084232437</t>
  </si>
  <si>
    <t xml:space="preserve">Odvoz suti a vybouraných hmot na skládku nebo meziskládku  se složením, na vzdálenost Příplatek k ceně za každý další i započatý 1 km přes 1 km</t>
  </si>
  <si>
    <t>1,139*9 'Přepočtené koeficientem množství</t>
  </si>
  <si>
    <t>33</t>
  </si>
  <si>
    <t>997013831</t>
  </si>
  <si>
    <t>Poplatek za uložení na skládce (skládkovné) stavebního odpadu směsného kód odpadu 170 904</t>
  </si>
  <si>
    <t>1977328455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</si>
  <si>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</si>
  <si>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</si>
  <si>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</si>
  <si>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34</t>
  </si>
  <si>
    <t>998018001</t>
  </si>
  <si>
    <t>Přesun hmot ruční pro budovy v do 6 m</t>
  </si>
  <si>
    <t>-1534081467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</si>
  <si>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</si>
  <si>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</si>
  <si>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</si>
  <si>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763</t>
  </si>
  <si>
    <t>Konstrukce suché výstavby</t>
  </si>
  <si>
    <t>35</t>
  </si>
  <si>
    <t>763131431</t>
  </si>
  <si>
    <t>SDK podhled deska 1xDF 12,5 bez TI dvouvrstvá spodní kce profil CD+UD</t>
  </si>
  <si>
    <t>260131100</t>
  </si>
  <si>
    <t xml:space="preserve">Podhled ze sádrokartonových desek  dvouvrstvá zavěšená spodní konstrukce z ocelových profilů CD, UD jednoduše opláštěná deskou protipožární DF, tl. 12,5 mm, bez TI</t>
  </si>
  <si>
    <t>" pod krovem podhled " 7,155*5,0</t>
  </si>
  <si>
    <t>36</t>
  </si>
  <si>
    <t>763131713</t>
  </si>
  <si>
    <t>SDK podhled napojení na obvodové konstrukce profilem</t>
  </si>
  <si>
    <t>-2107963296</t>
  </si>
  <si>
    <t xml:space="preserve">Podhled ze sádrokartonových desek  ostatní práce a konstrukce na podhledech ze sádrokartonových desek napojení na obvodové konstrukce profilem</t>
  </si>
  <si>
    <t>" pod krovem podhled " (7,155+5,0)*2</t>
  </si>
  <si>
    <t>37</t>
  </si>
  <si>
    <t>763131714</t>
  </si>
  <si>
    <t>SDK podhled základní penetrační nátěr</t>
  </si>
  <si>
    <t>273437483</t>
  </si>
  <si>
    <t xml:space="preserve">Podhled ze sádrokartonových desek  ostatní práce a konstrukce na podhledech ze sádrokartonových desek základní penetrační nátěr</t>
  </si>
  <si>
    <t>38</t>
  </si>
  <si>
    <t>763131772</t>
  </si>
  <si>
    <t>Příplatek k SDK podhledu za rovinnost kvality Q4</t>
  </si>
  <si>
    <t>1583842212</t>
  </si>
  <si>
    <t xml:space="preserve">Podhled ze sádrokartonových desek  Příplatek k cenám za rovinnost kvality celoplošné tmelení kvality Q4</t>
  </si>
  <si>
    <t>39</t>
  </si>
  <si>
    <t>763131831</t>
  </si>
  <si>
    <t>Demontáž SDK podhledu s jednovrstvou nosnou kcí z ocelových profilů opláštění jednoduché</t>
  </si>
  <si>
    <t>1687253261</t>
  </si>
  <si>
    <t xml:space="preserve">Demontáž podhledu nebo samostatného požárního předělu ze sádrokartonových desek  s nosnou konstrukcí jednovrstvou z ocelových profilů, opláštění jednoduché</t>
  </si>
  <si>
    <t>" pod krovem podhled stávající " 7,155*5,0</t>
  </si>
  <si>
    <t>40</t>
  </si>
  <si>
    <t>998763301</t>
  </si>
  <si>
    <t>Přesun hmot tonážní pro sádrokartonové konstrukce v objektech v do 6 m</t>
  </si>
  <si>
    <t>-541765176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</si>
  <si>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</si>
  <si>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</si>
  <si>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</si>
  <si>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41</t>
  </si>
  <si>
    <t>764226402</t>
  </si>
  <si>
    <t xml:space="preserve">Oplechování parapetů rovných mechanicky kotvené z Al plechu  rš 200 mm</t>
  </si>
  <si>
    <t>1404548564</t>
  </si>
  <si>
    <t>Oplechování parapetů z hliníkového plechu rovných mechanicky kotvené, bez rohů rš 200 mm</t>
  </si>
  <si>
    <t>" parapet okna ozn.02 " 1,5</t>
  </si>
  <si>
    <t>42</t>
  </si>
  <si>
    <t>764226465</t>
  </si>
  <si>
    <t>Příplatek za zvýšenou pracnost oplechování rohů parapetů rovných z Al plechu rš do 400 mm</t>
  </si>
  <si>
    <t>-441348167</t>
  </si>
  <si>
    <t>Oplechování parapetů z hliníkového plechu rovných celoplošně lepené, bez rohů Příplatek k cenám za zvýšenou pracnost při provedení rohu nebo koutu do rš 400 mm</t>
  </si>
  <si>
    <t>43</t>
  </si>
  <si>
    <t>998764101</t>
  </si>
  <si>
    <t>Přesun hmot tonážní pro konstrukce klempířské v objektech v do 6 m</t>
  </si>
  <si>
    <t>-245182709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</si>
  <si>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</si>
  <si>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</si>
  <si>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</si>
  <si>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44</t>
  </si>
  <si>
    <t>766622115R</t>
  </si>
  <si>
    <t>Montáž plastových oken plochy přes 1 m2 pevných výšky přes 1,5 m s rámem do zdiva PO typ EI15DP1</t>
  </si>
  <si>
    <t>-845984924</t>
  </si>
  <si>
    <t>Montáž oken plastových včetně montáže rámu na polyuretanovou pěnu plochy přes 1 m2 pevných do zdiva, výšky přes 1,5 m</t>
  </si>
  <si>
    <t xml:space="preserve">" nové okno ozn.01  120/185 "  1,20*1,85</t>
  </si>
  <si>
    <t>45</t>
  </si>
  <si>
    <t>61140005R</t>
  </si>
  <si>
    <t>okno plastové dvoukřídlové pevné zasklení 120x185 cm s požární odolností typ EI15DP1</t>
  </si>
  <si>
    <t>-794714530</t>
  </si>
  <si>
    <t>okno plastové pevné zasklení 120/185cm s PO typ EI15DP1</t>
  </si>
  <si>
    <t xml:space="preserve">Poznámka k položce:
pětikomorový profil,izolační dvojsklo, 4-16-4, teplý rámečel swissspacer,
Uw = 1,0 W/m2K
</t>
  </si>
  <si>
    <t xml:space="preserve">" nová okno ozn.01 120/185 "  1</t>
  </si>
  <si>
    <t>46</t>
  </si>
  <si>
    <t>766622131</t>
  </si>
  <si>
    <t>Montáž plastových oken plochy přes 1 m2 otevíravých výšky do 1,5 m s rámem do zdiva</t>
  </si>
  <si>
    <t>-2112910961</t>
  </si>
  <si>
    <t>Montáž oken plastových včetně montáže rámu na polyuretanovou pěnu plochy přes 1 m2 otevíravých nebo sklápěcích do zdiva, výšky do 1,5 m</t>
  </si>
  <si>
    <t>" nové okno ozn.02 150/70 " 1,5*0,7</t>
  </si>
  <si>
    <t>47</t>
  </si>
  <si>
    <t>61140025</t>
  </si>
  <si>
    <t>okno plastové jednokřídlé vyklápěcí 150x70cm</t>
  </si>
  <si>
    <t>1985086846</t>
  </si>
  <si>
    <t>Poznámka k položce:
pětikomorový profil,izolační dvojsklo, 4-16-4, teplý rámečel swissspacer,
Uw = 1,0 W/m2K
pákový ovladač otevírání max.1,5m nad podlahou</t>
  </si>
  <si>
    <t>48</t>
  </si>
  <si>
    <t>766694112</t>
  </si>
  <si>
    <t>Montáž parapetních desek dřevěných nebo plastových šířky do 30 cm délky do 1,6 m</t>
  </si>
  <si>
    <t>-1797674161</t>
  </si>
  <si>
    <t xml:space="preserve">Montáž ostatních truhlářských konstrukcí  parapetních desek dřevěných nebo plastových šířky do 300 mm, délky přes 1000 do 1600 mm</t>
  </si>
  <si>
    <t xml:space="preserve">" nové okno ozn.01  120/185 z obou stran vnitřní "  2</t>
  </si>
  <si>
    <t>" nové okno ozn.02 150/70 " 1</t>
  </si>
  <si>
    <t>49</t>
  </si>
  <si>
    <t>60794101</t>
  </si>
  <si>
    <t>deska parapetní dřevotřísková vnitřní 0,2 x 1 m</t>
  </si>
  <si>
    <t>-2062212732</t>
  </si>
  <si>
    <t>1,2*2+1,5</t>
  </si>
  <si>
    <t>3,9*1,1 'Přepočtené koeficientem množství</t>
  </si>
  <si>
    <t>50</t>
  </si>
  <si>
    <t>766960003</t>
  </si>
  <si>
    <t>Dodávka a osazení plastových vstupních dveří jednokřídlových 900/2100 mm vč. rámu s PO typ EW15DP3+C2</t>
  </si>
  <si>
    <t>ks</t>
  </si>
  <si>
    <t>1888243972</t>
  </si>
  <si>
    <t xml:space="preserve">Poznámka k položce:
plast šestikomorový, izolační plná výplň, izolační dvojsklo z 1/3 fix 4-16-4 Ud=1,1 W/m2K
teplý rámeček swisspacer samozavírač   
detailní popis viz tabulka výplní</t>
  </si>
  <si>
    <t>" vstupní dveře ozn. D01 " 1</t>
  </si>
  <si>
    <t>51</t>
  </si>
  <si>
    <t>766960010</t>
  </si>
  <si>
    <t>Dodávka a osazení plastových vstupních dveří jednokřídlových 900/2000 mm vč. rámu s PO typ EI15DP1+C2</t>
  </si>
  <si>
    <t>-319351121</t>
  </si>
  <si>
    <t xml:space="preserve">Poznámka k položce:
plast šestikomorový, izolační plná výplň,Ud=1,1 W/m2K
teplý rámeček swisspacer samozavírač   
detailní popis viz tabulka výplní</t>
  </si>
  <si>
    <t>" vstupní dveře ozn. D02 " 1</t>
  </si>
  <si>
    <t>52</t>
  </si>
  <si>
    <t>998766102</t>
  </si>
  <si>
    <t>Přesun hmot tonážní pro konstrukce truhlářské v objektech v do 12 m</t>
  </si>
  <si>
    <t>1354462185</t>
  </si>
  <si>
    <t>Přesun hmot pro konstrukce truhlářské stanovený z hmotnosti přesunovaného materiálu vodorovná dopravní vzdálenost do 50 m v objektech výšky přes 6 do 12 m</t>
  </si>
  <si>
    <t>771</t>
  </si>
  <si>
    <t>Podlahy z dlaždic</t>
  </si>
  <si>
    <t>53</t>
  </si>
  <si>
    <t>771573914</t>
  </si>
  <si>
    <t>Oprava podlah z keramických dlaždic režných lepených do 19 ks/m2</t>
  </si>
  <si>
    <t>-2094763487</t>
  </si>
  <si>
    <t xml:space="preserve">Opravy podlah z dlaždic keramických  lepených režných nebo glazovaných, při velikosti dlaždic přes 12 do 19 ks/ m2</t>
  </si>
  <si>
    <t>54</t>
  </si>
  <si>
    <t>59761040</t>
  </si>
  <si>
    <t>obkládačky keramické koupelnové (bílé i barevné) přes 19 do 22 ks/m2</t>
  </si>
  <si>
    <t>-1025025157</t>
  </si>
  <si>
    <t>" dle stávající dlažby " 1,0</t>
  </si>
  <si>
    <t>55</t>
  </si>
  <si>
    <t>998771101</t>
  </si>
  <si>
    <t>Přesun hmot tonážní pro podlahy z dlaždic v objektech v do 6 m</t>
  </si>
  <si>
    <t>1908558743</t>
  </si>
  <si>
    <t>Přesun hmot pro podlahy z dlaždic stanovený z hmotnosti přesunovaného materiálu vodorovná dopravní vzdálenost do 50 m v objektech výšky do 6 m</t>
  </si>
  <si>
    <t>784</t>
  </si>
  <si>
    <t>Dokončovací práce - malby a tapety</t>
  </si>
  <si>
    <t>56</t>
  </si>
  <si>
    <t>784181121</t>
  </si>
  <si>
    <t>Hloubková jednonásobná penetrace podkladu v místnostech výšky do 3,80 m</t>
  </si>
  <si>
    <t>-1900784766</t>
  </si>
  <si>
    <t>Penetrace podkladu jednonásobná hloubková v místnostech výšky do 3,80 m</t>
  </si>
  <si>
    <t>" pod krovem nový SDK podhled " 7,155*5,0</t>
  </si>
  <si>
    <t>"stěna se zazdívkou otvoru na menší - zevnitř " 4,5*3,3</t>
  </si>
  <si>
    <t>" ostění u výměny okna" (1,2+2*1,85)*(0,15+0,2)</t>
  </si>
  <si>
    <t>" nová stěna mezi garáží a chodbou z obou stran" 3,145*3,35*2</t>
  </si>
  <si>
    <t>57</t>
  </si>
  <si>
    <t>784221101</t>
  </si>
  <si>
    <t xml:space="preserve">Dvojnásobné bílé malby  ze směsí za sucha dobře otěruvzdorných v místnostech do 3,80 m</t>
  </si>
  <si>
    <t>-1549532705</t>
  </si>
  <si>
    <t>Malby z malířských směsí otěruvzdorných za sucha dvojnásobné, bílé za sucha otěruvzdorné dobře v místnostech výšky do 3,80 m</t>
  </si>
  <si>
    <t>VRN</t>
  </si>
  <si>
    <t>Vedlejší rozpočtové náklady</t>
  </si>
  <si>
    <t>VRN3</t>
  </si>
  <si>
    <t>Zařízení staveniště</t>
  </si>
  <si>
    <t>58</t>
  </si>
  <si>
    <t>030001000</t>
  </si>
  <si>
    <t xml:space="preserve">Sdružená sazba VRN </t>
  </si>
  <si>
    <t>soubor</t>
  </si>
  <si>
    <t>1024</t>
  </si>
  <si>
    <t>-1783396215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</si>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</sst>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18.57" hidden="1" customWidth="1"/>
    <col min="51" max="51" width="18.57" hidden="1" customWidth="1"/>
    <col min="52" max="52" width="18.57" hidden="1" customWidth="1"/>
    <col min="53" max="53" width="16.43" hidden="1" customWidth="1"/>
    <col min="54" max="54" width="21.43" hidden="1" customWidth="1"/>
    <col min="55" max="55" width="16.43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75.6" customHeight="1">
      <c r="B20" s="26"/>
      <c r="C20" s="27"/>
      <c r="D20" s="27"/>
      <c r="E20" s="42" t="s">
        <v>37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38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39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40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41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42</v>
      </c>
      <c r="E26" s="52"/>
      <c r="F26" s="53" t="s">
        <v>43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44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45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46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47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49</v>
      </c>
      <c r="U32" s="59"/>
      <c r="V32" s="59"/>
      <c r="W32" s="59"/>
      <c r="X32" s="61" t="s">
        <v>50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2018J-044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Výjezdová základna ZZS KK - základna Nejdek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Nejdek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31. 5. 2018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ZZS Karlovarského kraje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Oto Szakos</v>
      </c>
      <c r="AN46" s="75"/>
      <c r="AO46" s="75"/>
      <c r="AP46" s="75"/>
      <c r="AQ46" s="72"/>
      <c r="AR46" s="70"/>
      <c r="AS46" s="84" t="s">
        <v>52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53</v>
      </c>
      <c r="D49" s="95"/>
      <c r="E49" s="95"/>
      <c r="F49" s="95"/>
      <c r="G49" s="95"/>
      <c r="H49" s="96"/>
      <c r="I49" s="97" t="s">
        <v>54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55</v>
      </c>
      <c r="AH49" s="95"/>
      <c r="AI49" s="95"/>
      <c r="AJ49" s="95"/>
      <c r="AK49" s="95"/>
      <c r="AL49" s="95"/>
      <c r="AM49" s="95"/>
      <c r="AN49" s="97" t="s">
        <v>56</v>
      </c>
      <c r="AO49" s="95"/>
      <c r="AP49" s="95"/>
      <c r="AQ49" s="99" t="s">
        <v>57</v>
      </c>
      <c r="AR49" s="70"/>
      <c r="AS49" s="100" t="s">
        <v>58</v>
      </c>
      <c r="AT49" s="101" t="s">
        <v>59</v>
      </c>
      <c r="AU49" s="101" t="s">
        <v>60</v>
      </c>
      <c r="AV49" s="101" t="s">
        <v>61</v>
      </c>
      <c r="AW49" s="101" t="s">
        <v>62</v>
      </c>
      <c r="AX49" s="101" t="s">
        <v>63</v>
      </c>
      <c r="AY49" s="101" t="s">
        <v>64</v>
      </c>
      <c r="AZ49" s="101" t="s">
        <v>65</v>
      </c>
      <c r="BA49" s="101" t="s">
        <v>66</v>
      </c>
      <c r="BB49" s="101" t="s">
        <v>67</v>
      </c>
      <c r="BC49" s="101" t="s">
        <v>68</v>
      </c>
      <c r="BD49" s="102" t="s">
        <v>69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70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71</v>
      </c>
      <c r="BT51" s="115" t="s">
        <v>72</v>
      </c>
      <c r="BU51" s="116" t="s">
        <v>73</v>
      </c>
      <c r="BV51" s="115" t="s">
        <v>74</v>
      </c>
      <c r="BW51" s="115" t="s">
        <v>7</v>
      </c>
      <c r="BX51" s="115" t="s">
        <v>75</v>
      </c>
      <c r="CL51" s="115" t="s">
        <v>21</v>
      </c>
    </row>
    <row r="52" s="5" customFormat="1" ht="28.8" customHeight="1">
      <c r="A52" s="117" t="s">
        <v>76</v>
      </c>
      <c r="B52" s="118"/>
      <c r="C52" s="119"/>
      <c r="D52" s="120" t="s">
        <v>77</v>
      </c>
      <c r="E52" s="120"/>
      <c r="F52" s="120"/>
      <c r="G52" s="120"/>
      <c r="H52" s="120"/>
      <c r="I52" s="121"/>
      <c r="J52" s="120" t="s">
        <v>78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'SO 01 - Stavební úpravy n...'!J27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79</v>
      </c>
      <c r="AR52" s="124"/>
      <c r="AS52" s="125">
        <v>0</v>
      </c>
      <c r="AT52" s="126">
        <f>ROUND(SUM(AV52:AW52),2)</f>
        <v>0</v>
      </c>
      <c r="AU52" s="127">
        <f>'SO 01 - Stavební úpravy n...'!P93</f>
        <v>0</v>
      </c>
      <c r="AV52" s="126">
        <f>'SO 01 - Stavební úpravy n...'!J30</f>
        <v>0</v>
      </c>
      <c r="AW52" s="126">
        <f>'SO 01 - Stavební úpravy n...'!J31</f>
        <v>0</v>
      </c>
      <c r="AX52" s="126">
        <f>'SO 01 - Stavební úpravy n...'!J32</f>
        <v>0</v>
      </c>
      <c r="AY52" s="126">
        <f>'SO 01 - Stavební úpravy n...'!J33</f>
        <v>0</v>
      </c>
      <c r="AZ52" s="126">
        <f>'SO 01 - Stavební úpravy n...'!F30</f>
        <v>0</v>
      </c>
      <c r="BA52" s="126">
        <f>'SO 01 - Stavební úpravy n...'!F31</f>
        <v>0</v>
      </c>
      <c r="BB52" s="126">
        <f>'SO 01 - Stavební úpravy n...'!F32</f>
        <v>0</v>
      </c>
      <c r="BC52" s="126">
        <f>'SO 01 - Stavební úpravy n...'!F33</f>
        <v>0</v>
      </c>
      <c r="BD52" s="128">
        <f>'SO 01 - Stavební úpravy n...'!F34</f>
        <v>0</v>
      </c>
      <c r="BT52" s="129" t="s">
        <v>80</v>
      </c>
      <c r="BV52" s="129" t="s">
        <v>74</v>
      </c>
      <c r="BW52" s="129" t="s">
        <v>81</v>
      </c>
      <c r="BX52" s="129" t="s">
        <v>7</v>
      </c>
      <c r="CL52" s="129" t="s">
        <v>21</v>
      </c>
      <c r="CM52" s="129" t="s">
        <v>82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TGWzbdc0atabhwTKpZVuHJAeBjUiyYcChX3iIvRXjhUgGMGsS+g3xGfUfEf2EVnVNceofQ7PkrP5XSGTxPidWA==" hashValue="YmuA1HlK1JphJ6II2yLycVxgDWEZAZNdq83ct7ECxprUFMbRGDfWyA0qF45OOxY8D1WyOYtgnQtCfOt48x/Rmg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 01 - Stavební úpravy 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64.29" customWidth="1"/>
    <col min="7" max="7" width="7.43" customWidth="1"/>
    <col min="8" max="8" width="9.57" customWidth="1"/>
    <col min="9" max="9" width="10.86" style="130" customWidth="1"/>
    <col min="10" max="10" width="20.14" customWidth="1"/>
    <col min="11" max="11" width="13.29" customWidth="1"/>
    <col min="13" max="13" width="9.14" hidden="1"/>
    <col min="14" max="14" width="9.14" hidden="1"/>
    <col min="15" max="15" width="9.14" hidden="1"/>
    <col min="16" max="16" width="9.14" hidden="1"/>
    <col min="17" max="17" width="9.14" hidden="1"/>
    <col min="18" max="18" width="9.14" hidden="1"/>
    <col min="19" max="19" width="7" hidden="1" customWidth="1"/>
    <col min="20" max="20" width="25.43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1" ht="21.84" customHeight="1">
      <c r="A1" s="19"/>
      <c r="B1" s="131"/>
      <c r="C1" s="131"/>
      <c r="D1" s="132" t="s">
        <v>1</v>
      </c>
      <c r="E1" s="131"/>
      <c r="F1" s="133" t="s">
        <v>83</v>
      </c>
      <c r="G1" s="133" t="s">
        <v>84</v>
      </c>
      <c r="H1" s="133"/>
      <c r="I1" s="134"/>
      <c r="J1" s="133" t="s">
        <v>85</v>
      </c>
      <c r="K1" s="132" t="s">
        <v>86</v>
      </c>
      <c r="L1" s="133" t="s">
        <v>87</v>
      </c>
      <c r="M1" s="133"/>
      <c r="N1" s="133"/>
      <c r="O1" s="133"/>
      <c r="P1" s="133"/>
      <c r="Q1" s="133"/>
      <c r="R1" s="133"/>
      <c r="S1" s="133"/>
      <c r="T1" s="133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81</v>
      </c>
    </row>
    <row r="3" ht="6.96" customHeight="1">
      <c r="B3" s="23"/>
      <c r="C3" s="24"/>
      <c r="D3" s="24"/>
      <c r="E3" s="24"/>
      <c r="F3" s="24"/>
      <c r="G3" s="24"/>
      <c r="H3" s="24"/>
      <c r="I3" s="135"/>
      <c r="J3" s="24"/>
      <c r="K3" s="25"/>
      <c r="AT3" s="22" t="s">
        <v>82</v>
      </c>
    </row>
    <row r="4" ht="36.96" customHeight="1">
      <c r="B4" s="26"/>
      <c r="C4" s="27"/>
      <c r="D4" s="28" t="s">
        <v>88</v>
      </c>
      <c r="E4" s="27"/>
      <c r="F4" s="27"/>
      <c r="G4" s="27"/>
      <c r="H4" s="27"/>
      <c r="I4" s="136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6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36"/>
      <c r="J6" s="27"/>
      <c r="K6" s="29"/>
    </row>
    <row r="7" ht="14.4" customHeight="1">
      <c r="B7" s="26"/>
      <c r="C7" s="27"/>
      <c r="D7" s="27"/>
      <c r="E7" s="137" t="str">
        <f>'Rekapitulace stavby'!K6</f>
        <v>Výjezdová základna ZZS KK - základna Nejdek</v>
      </c>
      <c r="F7" s="38"/>
      <c r="G7" s="38"/>
      <c r="H7" s="38"/>
      <c r="I7" s="136"/>
      <c r="J7" s="27"/>
      <c r="K7" s="29"/>
    </row>
    <row r="8" s="1" customFormat="1">
      <c r="B8" s="44"/>
      <c r="C8" s="45"/>
      <c r="D8" s="38" t="s">
        <v>89</v>
      </c>
      <c r="E8" s="45"/>
      <c r="F8" s="45"/>
      <c r="G8" s="45"/>
      <c r="H8" s="45"/>
      <c r="I8" s="138"/>
      <c r="J8" s="45"/>
      <c r="K8" s="49"/>
    </row>
    <row r="9" s="1" customFormat="1" ht="36.96" customHeight="1">
      <c r="B9" s="44"/>
      <c r="C9" s="45"/>
      <c r="D9" s="45"/>
      <c r="E9" s="139" t="s">
        <v>90</v>
      </c>
      <c r="F9" s="45"/>
      <c r="G9" s="45"/>
      <c r="H9" s="45"/>
      <c r="I9" s="138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38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0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0" t="s">
        <v>25</v>
      </c>
      <c r="J12" s="141" t="str">
        <f>'Rekapitulace stavby'!AN8</f>
        <v>31. 5. 2018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38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0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0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38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0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0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38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0" t="s">
        <v>28</v>
      </c>
      <c r="J20" s="33" t="s">
        <v>21</v>
      </c>
      <c r="K20" s="49"/>
    </row>
    <row r="21" s="1" customFormat="1" ht="18" customHeight="1">
      <c r="B21" s="44"/>
      <c r="C21" s="45"/>
      <c r="D21" s="45"/>
      <c r="E21" s="33" t="s">
        <v>34</v>
      </c>
      <c r="F21" s="45"/>
      <c r="G21" s="45"/>
      <c r="H21" s="45"/>
      <c r="I21" s="140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38"/>
      <c r="J22" s="45"/>
      <c r="K22" s="49"/>
    </row>
    <row r="23" s="1" customFormat="1" ht="14.4" customHeight="1">
      <c r="B23" s="44"/>
      <c r="C23" s="45"/>
      <c r="D23" s="38" t="s">
        <v>36</v>
      </c>
      <c r="E23" s="45"/>
      <c r="F23" s="45"/>
      <c r="G23" s="45"/>
      <c r="H23" s="45"/>
      <c r="I23" s="138"/>
      <c r="J23" s="45"/>
      <c r="K23" s="49"/>
    </row>
    <row r="24" s="6" customFormat="1" ht="14.4" customHeight="1">
      <c r="B24" s="142"/>
      <c r="C24" s="143"/>
      <c r="D24" s="143"/>
      <c r="E24" s="42" t="s">
        <v>21</v>
      </c>
      <c r="F24" s="42"/>
      <c r="G24" s="42"/>
      <c r="H24" s="42"/>
      <c r="I24" s="144"/>
      <c r="J24" s="143"/>
      <c r="K24" s="145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38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6"/>
      <c r="J26" s="104"/>
      <c r="K26" s="147"/>
    </row>
    <row r="27" s="1" customFormat="1" ht="25.44" customHeight="1">
      <c r="B27" s="44"/>
      <c r="C27" s="45"/>
      <c r="D27" s="148" t="s">
        <v>38</v>
      </c>
      <c r="E27" s="45"/>
      <c r="F27" s="45"/>
      <c r="G27" s="45"/>
      <c r="H27" s="45"/>
      <c r="I27" s="138"/>
      <c r="J27" s="149">
        <f>ROUND(J93,2)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46"/>
      <c r="J28" s="104"/>
      <c r="K28" s="147"/>
    </row>
    <row r="29" s="1" customFormat="1" ht="14.4" customHeight="1">
      <c r="B29" s="44"/>
      <c r="C29" s="45"/>
      <c r="D29" s="45"/>
      <c r="E29" s="45"/>
      <c r="F29" s="50" t="s">
        <v>40</v>
      </c>
      <c r="G29" s="45"/>
      <c r="H29" s="45"/>
      <c r="I29" s="150" t="s">
        <v>39</v>
      </c>
      <c r="J29" s="50" t="s">
        <v>41</v>
      </c>
      <c r="K29" s="49"/>
    </row>
    <row r="30" s="1" customFormat="1" ht="14.4" customHeight="1">
      <c r="B30" s="44"/>
      <c r="C30" s="45"/>
      <c r="D30" s="53" t="s">
        <v>42</v>
      </c>
      <c r="E30" s="53" t="s">
        <v>43</v>
      </c>
      <c r="F30" s="151">
        <f>ROUND(SUM(BE93:BE294), 2)</f>
        <v>0</v>
      </c>
      <c r="G30" s="45"/>
      <c r="H30" s="45"/>
      <c r="I30" s="152">
        <v>0.20999999999999999</v>
      </c>
      <c r="J30" s="151">
        <f>ROUND(ROUND((SUM(BE93:BE294)), 2)*I30, 2)</f>
        <v>0</v>
      </c>
      <c r="K30" s="49"/>
    </row>
    <row r="31" s="1" customFormat="1" ht="14.4" customHeight="1">
      <c r="B31" s="44"/>
      <c r="C31" s="45"/>
      <c r="D31" s="45"/>
      <c r="E31" s="53" t="s">
        <v>44</v>
      </c>
      <c r="F31" s="151">
        <f>ROUND(SUM(BF93:BF294), 2)</f>
        <v>0</v>
      </c>
      <c r="G31" s="45"/>
      <c r="H31" s="45"/>
      <c r="I31" s="152">
        <v>0.14999999999999999</v>
      </c>
      <c r="J31" s="151">
        <f>ROUND(ROUND((SUM(BF93:BF294)),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51">
        <f>ROUND(SUM(BG93:BG294), 2)</f>
        <v>0</v>
      </c>
      <c r="G32" s="45"/>
      <c r="H32" s="45"/>
      <c r="I32" s="152">
        <v>0.20999999999999999</v>
      </c>
      <c r="J32" s="151">
        <v>0</v>
      </c>
      <c r="K32" s="49"/>
    </row>
    <row r="33" hidden="1" s="1" customFormat="1" ht="14.4" customHeight="1">
      <c r="B33" s="44"/>
      <c r="C33" s="45"/>
      <c r="D33" s="45"/>
      <c r="E33" s="53" t="s">
        <v>46</v>
      </c>
      <c r="F33" s="151">
        <f>ROUND(SUM(BH93:BH294), 2)</f>
        <v>0</v>
      </c>
      <c r="G33" s="45"/>
      <c r="H33" s="45"/>
      <c r="I33" s="152">
        <v>0.14999999999999999</v>
      </c>
      <c r="J33" s="151">
        <v>0</v>
      </c>
      <c r="K33" s="49"/>
    </row>
    <row r="34" hidden="1" s="1" customFormat="1" ht="14.4" customHeight="1">
      <c r="B34" s="44"/>
      <c r="C34" s="45"/>
      <c r="D34" s="45"/>
      <c r="E34" s="53" t="s">
        <v>47</v>
      </c>
      <c r="F34" s="151">
        <f>ROUND(SUM(BI93:BI294), 2)</f>
        <v>0</v>
      </c>
      <c r="G34" s="45"/>
      <c r="H34" s="45"/>
      <c r="I34" s="152">
        <v>0</v>
      </c>
      <c r="J34" s="151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38"/>
      <c r="J35" s="45"/>
      <c r="K35" s="49"/>
    </row>
    <row r="36" s="1" customFormat="1" ht="25.44" customHeight="1">
      <c r="B36" s="44"/>
      <c r="C36" s="153"/>
      <c r="D36" s="154" t="s">
        <v>48</v>
      </c>
      <c r="E36" s="96"/>
      <c r="F36" s="96"/>
      <c r="G36" s="155" t="s">
        <v>49</v>
      </c>
      <c r="H36" s="156" t="s">
        <v>50</v>
      </c>
      <c r="I36" s="157"/>
      <c r="J36" s="158">
        <f>SUM(J27:J34)</f>
        <v>0</v>
      </c>
      <c r="K36" s="159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0"/>
      <c r="J37" s="66"/>
      <c r="K37" s="67"/>
    </row>
    <row r="41" s="1" customFormat="1" ht="6.96" customHeight="1">
      <c r="B41" s="161"/>
      <c r="C41" s="162"/>
      <c r="D41" s="162"/>
      <c r="E41" s="162"/>
      <c r="F41" s="162"/>
      <c r="G41" s="162"/>
      <c r="H41" s="162"/>
      <c r="I41" s="163"/>
      <c r="J41" s="162"/>
      <c r="K41" s="164"/>
    </row>
    <row r="42" s="1" customFormat="1" ht="36.96" customHeight="1">
      <c r="B42" s="44"/>
      <c r="C42" s="28" t="s">
        <v>91</v>
      </c>
      <c r="D42" s="45"/>
      <c r="E42" s="45"/>
      <c r="F42" s="45"/>
      <c r="G42" s="45"/>
      <c r="H42" s="45"/>
      <c r="I42" s="138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38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38"/>
      <c r="J44" s="45"/>
      <c r="K44" s="49"/>
    </row>
    <row r="45" s="1" customFormat="1" ht="14.4" customHeight="1">
      <c r="B45" s="44"/>
      <c r="C45" s="45"/>
      <c r="D45" s="45"/>
      <c r="E45" s="137" t="str">
        <f>E7</f>
        <v>Výjezdová základna ZZS KK - základna Nejdek</v>
      </c>
      <c r="F45" s="38"/>
      <c r="G45" s="38"/>
      <c r="H45" s="38"/>
      <c r="I45" s="138"/>
      <c r="J45" s="45"/>
      <c r="K45" s="49"/>
    </row>
    <row r="46" s="1" customFormat="1" ht="14.4" customHeight="1">
      <c r="B46" s="44"/>
      <c r="C46" s="38" t="s">
        <v>89</v>
      </c>
      <c r="D46" s="45"/>
      <c r="E46" s="45"/>
      <c r="F46" s="45"/>
      <c r="G46" s="45"/>
      <c r="H46" s="45"/>
      <c r="I46" s="138"/>
      <c r="J46" s="45"/>
      <c r="K46" s="49"/>
    </row>
    <row r="47" s="1" customFormat="1" ht="16.2" customHeight="1">
      <c r="B47" s="44"/>
      <c r="C47" s="45"/>
      <c r="D47" s="45"/>
      <c r="E47" s="139" t="str">
        <f>E9</f>
        <v>SO 01 - Stavební úpravy na výjezdové základně</v>
      </c>
      <c r="F47" s="45"/>
      <c r="G47" s="45"/>
      <c r="H47" s="45"/>
      <c r="I47" s="138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38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Nejdek</v>
      </c>
      <c r="G49" s="45"/>
      <c r="H49" s="45"/>
      <c r="I49" s="140" t="s">
        <v>25</v>
      </c>
      <c r="J49" s="141" t="str">
        <f>IF(J12="","",J12)</f>
        <v>31. 5. 2018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38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ZZS Karlovarského kraje</v>
      </c>
      <c r="G51" s="45"/>
      <c r="H51" s="45"/>
      <c r="I51" s="140" t="s">
        <v>33</v>
      </c>
      <c r="J51" s="42" t="str">
        <f>E21</f>
        <v>Oto Szakos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38"/>
      <c r="J52" s="165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38"/>
      <c r="J53" s="45"/>
      <c r="K53" s="49"/>
    </row>
    <row r="54" s="1" customFormat="1" ht="29.28" customHeight="1">
      <c r="B54" s="44"/>
      <c r="C54" s="166" t="s">
        <v>92</v>
      </c>
      <c r="D54" s="153"/>
      <c r="E54" s="153"/>
      <c r="F54" s="153"/>
      <c r="G54" s="153"/>
      <c r="H54" s="153"/>
      <c r="I54" s="167"/>
      <c r="J54" s="168" t="s">
        <v>93</v>
      </c>
      <c r="K54" s="169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38"/>
      <c r="J55" s="45"/>
      <c r="K55" s="49"/>
    </row>
    <row r="56" s="1" customFormat="1" ht="29.28" customHeight="1">
      <c r="B56" s="44"/>
      <c r="C56" s="170" t="s">
        <v>94</v>
      </c>
      <c r="D56" s="45"/>
      <c r="E56" s="45"/>
      <c r="F56" s="45"/>
      <c r="G56" s="45"/>
      <c r="H56" s="45"/>
      <c r="I56" s="138"/>
      <c r="J56" s="149">
        <f>J93</f>
        <v>0</v>
      </c>
      <c r="K56" s="49"/>
      <c r="AU56" s="22" t="s">
        <v>95</v>
      </c>
    </row>
    <row r="57" s="7" customFormat="1" ht="24.96" customHeight="1">
      <c r="B57" s="171"/>
      <c r="C57" s="172"/>
      <c r="D57" s="173" t="s">
        <v>96</v>
      </c>
      <c r="E57" s="174"/>
      <c r="F57" s="174"/>
      <c r="G57" s="174"/>
      <c r="H57" s="174"/>
      <c r="I57" s="175"/>
      <c r="J57" s="176">
        <f>J94</f>
        <v>0</v>
      </c>
      <c r="K57" s="177"/>
    </row>
    <row r="58" s="8" customFormat="1" ht="19.92" customHeight="1">
      <c r="B58" s="178"/>
      <c r="C58" s="179"/>
      <c r="D58" s="180" t="s">
        <v>97</v>
      </c>
      <c r="E58" s="181"/>
      <c r="F58" s="181"/>
      <c r="G58" s="181"/>
      <c r="H58" s="181"/>
      <c r="I58" s="182"/>
      <c r="J58" s="183">
        <f>J95</f>
        <v>0</v>
      </c>
      <c r="K58" s="184"/>
    </row>
    <row r="59" s="8" customFormat="1" ht="19.92" customHeight="1">
      <c r="B59" s="178"/>
      <c r="C59" s="179"/>
      <c r="D59" s="180" t="s">
        <v>98</v>
      </c>
      <c r="E59" s="181"/>
      <c r="F59" s="181"/>
      <c r="G59" s="181"/>
      <c r="H59" s="181"/>
      <c r="I59" s="182"/>
      <c r="J59" s="183">
        <f>J111</f>
        <v>0</v>
      </c>
      <c r="K59" s="184"/>
    </row>
    <row r="60" s="8" customFormat="1" ht="19.92" customHeight="1">
      <c r="B60" s="178"/>
      <c r="C60" s="179"/>
      <c r="D60" s="180" t="s">
        <v>99</v>
      </c>
      <c r="E60" s="181"/>
      <c r="F60" s="181"/>
      <c r="G60" s="181"/>
      <c r="H60" s="181"/>
      <c r="I60" s="182"/>
      <c r="J60" s="183">
        <f>J166</f>
        <v>0</v>
      </c>
      <c r="K60" s="184"/>
    </row>
    <row r="61" s="8" customFormat="1" ht="14.88" customHeight="1">
      <c r="B61" s="178"/>
      <c r="C61" s="179"/>
      <c r="D61" s="180" t="s">
        <v>100</v>
      </c>
      <c r="E61" s="181"/>
      <c r="F61" s="181"/>
      <c r="G61" s="181"/>
      <c r="H61" s="181"/>
      <c r="I61" s="182"/>
      <c r="J61" s="183">
        <f>J167</f>
        <v>0</v>
      </c>
      <c r="K61" s="184"/>
    </row>
    <row r="62" s="8" customFormat="1" ht="14.88" customHeight="1">
      <c r="B62" s="178"/>
      <c r="C62" s="179"/>
      <c r="D62" s="180" t="s">
        <v>101</v>
      </c>
      <c r="E62" s="181"/>
      <c r="F62" s="181"/>
      <c r="G62" s="181"/>
      <c r="H62" s="181"/>
      <c r="I62" s="182"/>
      <c r="J62" s="183">
        <f>J179</f>
        <v>0</v>
      </c>
      <c r="K62" s="184"/>
    </row>
    <row r="63" s="8" customFormat="1" ht="14.88" customHeight="1">
      <c r="B63" s="178"/>
      <c r="C63" s="179"/>
      <c r="D63" s="180" t="s">
        <v>102</v>
      </c>
      <c r="E63" s="181"/>
      <c r="F63" s="181"/>
      <c r="G63" s="181"/>
      <c r="H63" s="181"/>
      <c r="I63" s="182"/>
      <c r="J63" s="183">
        <f>J189</f>
        <v>0</v>
      </c>
      <c r="K63" s="184"/>
    </row>
    <row r="64" s="8" customFormat="1" ht="19.92" customHeight="1">
      <c r="B64" s="178"/>
      <c r="C64" s="179"/>
      <c r="D64" s="180" t="s">
        <v>103</v>
      </c>
      <c r="E64" s="181"/>
      <c r="F64" s="181"/>
      <c r="G64" s="181"/>
      <c r="H64" s="181"/>
      <c r="I64" s="182"/>
      <c r="J64" s="183">
        <f>J203</f>
        <v>0</v>
      </c>
      <c r="K64" s="184"/>
    </row>
    <row r="65" s="8" customFormat="1" ht="19.92" customHeight="1">
      <c r="B65" s="178"/>
      <c r="C65" s="179"/>
      <c r="D65" s="180" t="s">
        <v>104</v>
      </c>
      <c r="E65" s="181"/>
      <c r="F65" s="181"/>
      <c r="G65" s="181"/>
      <c r="H65" s="181"/>
      <c r="I65" s="182"/>
      <c r="J65" s="183">
        <f>J213</f>
        <v>0</v>
      </c>
      <c r="K65" s="184"/>
    </row>
    <row r="66" s="7" customFormat="1" ht="24.96" customHeight="1">
      <c r="B66" s="171"/>
      <c r="C66" s="172"/>
      <c r="D66" s="173" t="s">
        <v>105</v>
      </c>
      <c r="E66" s="174"/>
      <c r="F66" s="174"/>
      <c r="G66" s="174"/>
      <c r="H66" s="174"/>
      <c r="I66" s="175"/>
      <c r="J66" s="176">
        <f>J216</f>
        <v>0</v>
      </c>
      <c r="K66" s="177"/>
    </row>
    <row r="67" s="8" customFormat="1" ht="19.92" customHeight="1">
      <c r="B67" s="178"/>
      <c r="C67" s="179"/>
      <c r="D67" s="180" t="s">
        <v>106</v>
      </c>
      <c r="E67" s="181"/>
      <c r="F67" s="181"/>
      <c r="G67" s="181"/>
      <c r="H67" s="181"/>
      <c r="I67" s="182"/>
      <c r="J67" s="183">
        <f>J217</f>
        <v>0</v>
      </c>
      <c r="K67" s="184"/>
    </row>
    <row r="68" s="8" customFormat="1" ht="19.92" customHeight="1">
      <c r="B68" s="178"/>
      <c r="C68" s="179"/>
      <c r="D68" s="180" t="s">
        <v>107</v>
      </c>
      <c r="E68" s="181"/>
      <c r="F68" s="181"/>
      <c r="G68" s="181"/>
      <c r="H68" s="181"/>
      <c r="I68" s="182"/>
      <c r="J68" s="183">
        <f>J234</f>
        <v>0</v>
      </c>
      <c r="K68" s="184"/>
    </row>
    <row r="69" s="8" customFormat="1" ht="19.92" customHeight="1">
      <c r="B69" s="178"/>
      <c r="C69" s="179"/>
      <c r="D69" s="180" t="s">
        <v>108</v>
      </c>
      <c r="E69" s="181"/>
      <c r="F69" s="181"/>
      <c r="G69" s="181"/>
      <c r="H69" s="181"/>
      <c r="I69" s="182"/>
      <c r="J69" s="183">
        <f>J242</f>
        <v>0</v>
      </c>
      <c r="K69" s="184"/>
    </row>
    <row r="70" s="8" customFormat="1" ht="19.92" customHeight="1">
      <c r="B70" s="178"/>
      <c r="C70" s="179"/>
      <c r="D70" s="180" t="s">
        <v>109</v>
      </c>
      <c r="E70" s="181"/>
      <c r="F70" s="181"/>
      <c r="G70" s="181"/>
      <c r="H70" s="181"/>
      <c r="I70" s="182"/>
      <c r="J70" s="183">
        <f>J274</f>
        <v>0</v>
      </c>
      <c r="K70" s="184"/>
    </row>
    <row r="71" s="8" customFormat="1" ht="19.92" customHeight="1">
      <c r="B71" s="178"/>
      <c r="C71" s="179"/>
      <c r="D71" s="180" t="s">
        <v>110</v>
      </c>
      <c r="E71" s="181"/>
      <c r="F71" s="181"/>
      <c r="G71" s="181"/>
      <c r="H71" s="181"/>
      <c r="I71" s="182"/>
      <c r="J71" s="183">
        <f>J282</f>
        <v>0</v>
      </c>
      <c r="K71" s="184"/>
    </row>
    <row r="72" s="7" customFormat="1" ht="24.96" customHeight="1">
      <c r="B72" s="171"/>
      <c r="C72" s="172"/>
      <c r="D72" s="173" t="s">
        <v>111</v>
      </c>
      <c r="E72" s="174"/>
      <c r="F72" s="174"/>
      <c r="G72" s="174"/>
      <c r="H72" s="174"/>
      <c r="I72" s="175"/>
      <c r="J72" s="176">
        <f>J291</f>
        <v>0</v>
      </c>
      <c r="K72" s="177"/>
    </row>
    <row r="73" s="8" customFormat="1" ht="19.92" customHeight="1">
      <c r="B73" s="178"/>
      <c r="C73" s="179"/>
      <c r="D73" s="180" t="s">
        <v>112</v>
      </c>
      <c r="E73" s="181"/>
      <c r="F73" s="181"/>
      <c r="G73" s="181"/>
      <c r="H73" s="181"/>
      <c r="I73" s="182"/>
      <c r="J73" s="183">
        <f>J292</f>
        <v>0</v>
      </c>
      <c r="K73" s="184"/>
    </row>
    <row r="74" s="1" customFormat="1" ht="21.84" customHeight="1">
      <c r="B74" s="44"/>
      <c r="C74" s="45"/>
      <c r="D74" s="45"/>
      <c r="E74" s="45"/>
      <c r="F74" s="45"/>
      <c r="G74" s="45"/>
      <c r="H74" s="45"/>
      <c r="I74" s="138"/>
      <c r="J74" s="45"/>
      <c r="K74" s="49"/>
    </row>
    <row r="75" s="1" customFormat="1" ht="6.96" customHeight="1">
      <c r="B75" s="65"/>
      <c r="C75" s="66"/>
      <c r="D75" s="66"/>
      <c r="E75" s="66"/>
      <c r="F75" s="66"/>
      <c r="G75" s="66"/>
      <c r="H75" s="66"/>
      <c r="I75" s="160"/>
      <c r="J75" s="66"/>
      <c r="K75" s="67"/>
    </row>
    <row r="79" s="1" customFormat="1" ht="6.96" customHeight="1">
      <c r="B79" s="68"/>
      <c r="C79" s="69"/>
      <c r="D79" s="69"/>
      <c r="E79" s="69"/>
      <c r="F79" s="69"/>
      <c r="G79" s="69"/>
      <c r="H79" s="69"/>
      <c r="I79" s="163"/>
      <c r="J79" s="69"/>
      <c r="K79" s="69"/>
      <c r="L79" s="70"/>
    </row>
    <row r="80" s="1" customFormat="1" ht="36.96" customHeight="1">
      <c r="B80" s="44"/>
      <c r="C80" s="71" t="s">
        <v>113</v>
      </c>
      <c r="D80" s="72"/>
      <c r="E80" s="72"/>
      <c r="F80" s="72"/>
      <c r="G80" s="72"/>
      <c r="H80" s="72"/>
      <c r="I80" s="185"/>
      <c r="J80" s="72"/>
      <c r="K80" s="72"/>
      <c r="L80" s="70"/>
    </row>
    <row r="81" s="1" customFormat="1" ht="6.96" customHeight="1">
      <c r="B81" s="44"/>
      <c r="C81" s="72"/>
      <c r="D81" s="72"/>
      <c r="E81" s="72"/>
      <c r="F81" s="72"/>
      <c r="G81" s="72"/>
      <c r="H81" s="72"/>
      <c r="I81" s="185"/>
      <c r="J81" s="72"/>
      <c r="K81" s="72"/>
      <c r="L81" s="70"/>
    </row>
    <row r="82" s="1" customFormat="1" ht="14.4" customHeight="1">
      <c r="B82" s="44"/>
      <c r="C82" s="74" t="s">
        <v>18</v>
      </c>
      <c r="D82" s="72"/>
      <c r="E82" s="72"/>
      <c r="F82" s="72"/>
      <c r="G82" s="72"/>
      <c r="H82" s="72"/>
      <c r="I82" s="185"/>
      <c r="J82" s="72"/>
      <c r="K82" s="72"/>
      <c r="L82" s="70"/>
    </row>
    <row r="83" s="1" customFormat="1" ht="14.4" customHeight="1">
      <c r="B83" s="44"/>
      <c r="C83" s="72"/>
      <c r="D83" s="72"/>
      <c r="E83" s="186" t="str">
        <f>E7</f>
        <v>Výjezdová základna ZZS KK - základna Nejdek</v>
      </c>
      <c r="F83" s="74"/>
      <c r="G83" s="74"/>
      <c r="H83" s="74"/>
      <c r="I83" s="185"/>
      <c r="J83" s="72"/>
      <c r="K83" s="72"/>
      <c r="L83" s="70"/>
    </row>
    <row r="84" s="1" customFormat="1" ht="14.4" customHeight="1">
      <c r="B84" s="44"/>
      <c r="C84" s="74" t="s">
        <v>89</v>
      </c>
      <c r="D84" s="72"/>
      <c r="E84" s="72"/>
      <c r="F84" s="72"/>
      <c r="G84" s="72"/>
      <c r="H84" s="72"/>
      <c r="I84" s="185"/>
      <c r="J84" s="72"/>
      <c r="K84" s="72"/>
      <c r="L84" s="70"/>
    </row>
    <row r="85" s="1" customFormat="1" ht="16.2" customHeight="1">
      <c r="B85" s="44"/>
      <c r="C85" s="72"/>
      <c r="D85" s="72"/>
      <c r="E85" s="80" t="str">
        <f>E9</f>
        <v>SO 01 - Stavební úpravy na výjezdové základně</v>
      </c>
      <c r="F85" s="72"/>
      <c r="G85" s="72"/>
      <c r="H85" s="72"/>
      <c r="I85" s="185"/>
      <c r="J85" s="72"/>
      <c r="K85" s="72"/>
      <c r="L85" s="70"/>
    </row>
    <row r="86" s="1" customFormat="1" ht="6.96" customHeight="1">
      <c r="B86" s="44"/>
      <c r="C86" s="72"/>
      <c r="D86" s="72"/>
      <c r="E86" s="72"/>
      <c r="F86" s="72"/>
      <c r="G86" s="72"/>
      <c r="H86" s="72"/>
      <c r="I86" s="185"/>
      <c r="J86" s="72"/>
      <c r="K86" s="72"/>
      <c r="L86" s="70"/>
    </row>
    <row r="87" s="1" customFormat="1" ht="18" customHeight="1">
      <c r="B87" s="44"/>
      <c r="C87" s="74" t="s">
        <v>23</v>
      </c>
      <c r="D87" s="72"/>
      <c r="E87" s="72"/>
      <c r="F87" s="187" t="str">
        <f>F12</f>
        <v>Nejdek</v>
      </c>
      <c r="G87" s="72"/>
      <c r="H87" s="72"/>
      <c r="I87" s="188" t="s">
        <v>25</v>
      </c>
      <c r="J87" s="83" t="str">
        <f>IF(J12="","",J12)</f>
        <v>31. 5. 2018</v>
      </c>
      <c r="K87" s="72"/>
      <c r="L87" s="70"/>
    </row>
    <row r="88" s="1" customFormat="1" ht="6.96" customHeight="1">
      <c r="B88" s="44"/>
      <c r="C88" s="72"/>
      <c r="D88" s="72"/>
      <c r="E88" s="72"/>
      <c r="F88" s="72"/>
      <c r="G88" s="72"/>
      <c r="H88" s="72"/>
      <c r="I88" s="185"/>
      <c r="J88" s="72"/>
      <c r="K88" s="72"/>
      <c r="L88" s="70"/>
    </row>
    <row r="89" s="1" customFormat="1">
      <c r="B89" s="44"/>
      <c r="C89" s="74" t="s">
        <v>27</v>
      </c>
      <c r="D89" s="72"/>
      <c r="E89" s="72"/>
      <c r="F89" s="187" t="str">
        <f>E15</f>
        <v>ZZS Karlovarského kraje</v>
      </c>
      <c r="G89" s="72"/>
      <c r="H89" s="72"/>
      <c r="I89" s="188" t="s">
        <v>33</v>
      </c>
      <c r="J89" s="187" t="str">
        <f>E21</f>
        <v>Oto Szakos</v>
      </c>
      <c r="K89" s="72"/>
      <c r="L89" s="70"/>
    </row>
    <row r="90" s="1" customFormat="1" ht="14.4" customHeight="1">
      <c r="B90" s="44"/>
      <c r="C90" s="74" t="s">
        <v>31</v>
      </c>
      <c r="D90" s="72"/>
      <c r="E90" s="72"/>
      <c r="F90" s="187" t="str">
        <f>IF(E18="","",E18)</f>
        <v/>
      </c>
      <c r="G90" s="72"/>
      <c r="H90" s="72"/>
      <c r="I90" s="185"/>
      <c r="J90" s="72"/>
      <c r="K90" s="72"/>
      <c r="L90" s="70"/>
    </row>
    <row r="91" s="1" customFormat="1" ht="10.32" customHeight="1">
      <c r="B91" s="44"/>
      <c r="C91" s="72"/>
      <c r="D91" s="72"/>
      <c r="E91" s="72"/>
      <c r="F91" s="72"/>
      <c r="G91" s="72"/>
      <c r="H91" s="72"/>
      <c r="I91" s="185"/>
      <c r="J91" s="72"/>
      <c r="K91" s="72"/>
      <c r="L91" s="70"/>
    </row>
    <row r="92" s="9" customFormat="1" ht="29.28" customHeight="1">
      <c r="B92" s="189"/>
      <c r="C92" s="190" t="s">
        <v>114</v>
      </c>
      <c r="D92" s="191" t="s">
        <v>57</v>
      </c>
      <c r="E92" s="191" t="s">
        <v>53</v>
      </c>
      <c r="F92" s="191" t="s">
        <v>115</v>
      </c>
      <c r="G92" s="191" t="s">
        <v>116</v>
      </c>
      <c r="H92" s="191" t="s">
        <v>117</v>
      </c>
      <c r="I92" s="192" t="s">
        <v>118</v>
      </c>
      <c r="J92" s="191" t="s">
        <v>93</v>
      </c>
      <c r="K92" s="193" t="s">
        <v>119</v>
      </c>
      <c r="L92" s="194"/>
      <c r="M92" s="100" t="s">
        <v>120</v>
      </c>
      <c r="N92" s="101" t="s">
        <v>42</v>
      </c>
      <c r="O92" s="101" t="s">
        <v>121</v>
      </c>
      <c r="P92" s="101" t="s">
        <v>122</v>
      </c>
      <c r="Q92" s="101" t="s">
        <v>123</v>
      </c>
      <c r="R92" s="101" t="s">
        <v>124</v>
      </c>
      <c r="S92" s="101" t="s">
        <v>125</v>
      </c>
      <c r="T92" s="102" t="s">
        <v>126</v>
      </c>
    </row>
    <row r="93" s="1" customFormat="1" ht="29.28" customHeight="1">
      <c r="B93" s="44"/>
      <c r="C93" s="106" t="s">
        <v>94</v>
      </c>
      <c r="D93" s="72"/>
      <c r="E93" s="72"/>
      <c r="F93" s="72"/>
      <c r="G93" s="72"/>
      <c r="H93" s="72"/>
      <c r="I93" s="185"/>
      <c r="J93" s="195">
        <f>BK93</f>
        <v>0</v>
      </c>
      <c r="K93" s="72"/>
      <c r="L93" s="70"/>
      <c r="M93" s="103"/>
      <c r="N93" s="104"/>
      <c r="O93" s="104"/>
      <c r="P93" s="196">
        <f>P94+P216+P291</f>
        <v>0</v>
      </c>
      <c r="Q93" s="104"/>
      <c r="R93" s="196">
        <f>R94+R216+R291</f>
        <v>2.7492709600000005</v>
      </c>
      <c r="S93" s="104"/>
      <c r="T93" s="197">
        <f>T94+T216+T291</f>
        <v>1.1390037500000001</v>
      </c>
      <c r="AT93" s="22" t="s">
        <v>71</v>
      </c>
      <c r="AU93" s="22" t="s">
        <v>95</v>
      </c>
      <c r="BK93" s="198">
        <f>BK94+BK216+BK291</f>
        <v>0</v>
      </c>
    </row>
    <row r="94" s="10" customFormat="1" ht="37.44" customHeight="1">
      <c r="B94" s="199"/>
      <c r="C94" s="200"/>
      <c r="D94" s="201" t="s">
        <v>71</v>
      </c>
      <c r="E94" s="202" t="s">
        <v>127</v>
      </c>
      <c r="F94" s="202" t="s">
        <v>128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P95+P111+P166+P203+P213</f>
        <v>0</v>
      </c>
      <c r="Q94" s="207"/>
      <c r="R94" s="208">
        <f>R95+R111+R166+R203+R213</f>
        <v>2.0971392800000004</v>
      </c>
      <c r="S94" s="207"/>
      <c r="T94" s="209">
        <f>T95+T111+T166+T203+T213</f>
        <v>0.46188499999999999</v>
      </c>
      <c r="AR94" s="210" t="s">
        <v>80</v>
      </c>
      <c r="AT94" s="211" t="s">
        <v>71</v>
      </c>
      <c r="AU94" s="211" t="s">
        <v>72</v>
      </c>
      <c r="AY94" s="210" t="s">
        <v>129</v>
      </c>
      <c r="BK94" s="212">
        <f>BK95+BK111+BK166+BK203+BK213</f>
        <v>0</v>
      </c>
    </row>
    <row r="95" s="10" customFormat="1" ht="19.92" customHeight="1">
      <c r="B95" s="199"/>
      <c r="C95" s="200"/>
      <c r="D95" s="201" t="s">
        <v>71</v>
      </c>
      <c r="E95" s="213" t="s">
        <v>130</v>
      </c>
      <c r="F95" s="213" t="s">
        <v>131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SUM(P96:P110)</f>
        <v>0</v>
      </c>
      <c r="Q95" s="207"/>
      <c r="R95" s="208">
        <f>SUM(R96:R110)</f>
        <v>1.7690754000000002</v>
      </c>
      <c r="S95" s="207"/>
      <c r="T95" s="209">
        <f>SUM(T96:T110)</f>
        <v>0</v>
      </c>
      <c r="AR95" s="210" t="s">
        <v>80</v>
      </c>
      <c r="AT95" s="211" t="s">
        <v>71</v>
      </c>
      <c r="AU95" s="211" t="s">
        <v>80</v>
      </c>
      <c r="AY95" s="210" t="s">
        <v>129</v>
      </c>
      <c r="BK95" s="212">
        <f>SUM(BK96:BK110)</f>
        <v>0</v>
      </c>
    </row>
    <row r="96" s="1" customFormat="1" ht="22.8" customHeight="1">
      <c r="B96" s="44"/>
      <c r="C96" s="215" t="s">
        <v>80</v>
      </c>
      <c r="D96" s="215" t="s">
        <v>132</v>
      </c>
      <c r="E96" s="216" t="s">
        <v>133</v>
      </c>
      <c r="F96" s="217" t="s">
        <v>134</v>
      </c>
      <c r="G96" s="218" t="s">
        <v>135</v>
      </c>
      <c r="H96" s="219">
        <v>0.63</v>
      </c>
      <c r="I96" s="220"/>
      <c r="J96" s="221">
        <f>ROUND(I96*H96,2)</f>
        <v>0</v>
      </c>
      <c r="K96" s="217" t="s">
        <v>136</v>
      </c>
      <c r="L96" s="70"/>
      <c r="M96" s="222" t="s">
        <v>21</v>
      </c>
      <c r="N96" s="223" t="s">
        <v>43</v>
      </c>
      <c r="O96" s="45"/>
      <c r="P96" s="224">
        <f>O96*H96</f>
        <v>0</v>
      </c>
      <c r="Q96" s="224">
        <v>1.3271500000000001</v>
      </c>
      <c r="R96" s="224">
        <f>Q96*H96</f>
        <v>0.83610450000000003</v>
      </c>
      <c r="S96" s="224">
        <v>0</v>
      </c>
      <c r="T96" s="225">
        <f>S96*H96</f>
        <v>0</v>
      </c>
      <c r="AR96" s="22" t="s">
        <v>137</v>
      </c>
      <c r="AT96" s="22" t="s">
        <v>132</v>
      </c>
      <c r="AU96" s="22" t="s">
        <v>82</v>
      </c>
      <c r="AY96" s="22" t="s">
        <v>129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22" t="s">
        <v>80</v>
      </c>
      <c r="BK96" s="226">
        <f>ROUND(I96*H96,2)</f>
        <v>0</v>
      </c>
      <c r="BL96" s="22" t="s">
        <v>137</v>
      </c>
      <c r="BM96" s="22" t="s">
        <v>138</v>
      </c>
    </row>
    <row r="97" s="1" customFormat="1">
      <c r="B97" s="44"/>
      <c r="C97" s="72"/>
      <c r="D97" s="227" t="s">
        <v>139</v>
      </c>
      <c r="E97" s="72"/>
      <c r="F97" s="228" t="s">
        <v>140</v>
      </c>
      <c r="G97" s="72"/>
      <c r="H97" s="72"/>
      <c r="I97" s="185"/>
      <c r="J97" s="72"/>
      <c r="K97" s="72"/>
      <c r="L97" s="70"/>
      <c r="M97" s="229"/>
      <c r="N97" s="45"/>
      <c r="O97" s="45"/>
      <c r="P97" s="45"/>
      <c r="Q97" s="45"/>
      <c r="R97" s="45"/>
      <c r="S97" s="45"/>
      <c r="T97" s="93"/>
      <c r="AT97" s="22" t="s">
        <v>139</v>
      </c>
      <c r="AU97" s="22" t="s">
        <v>82</v>
      </c>
    </row>
    <row r="98" s="11" customFormat="1">
      <c r="B98" s="230"/>
      <c r="C98" s="231"/>
      <c r="D98" s="227" t="s">
        <v>141</v>
      </c>
      <c r="E98" s="232" t="s">
        <v>21</v>
      </c>
      <c r="F98" s="233" t="s">
        <v>142</v>
      </c>
      <c r="G98" s="231"/>
      <c r="H98" s="234">
        <v>0.63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141</v>
      </c>
      <c r="AU98" s="240" t="s">
        <v>82</v>
      </c>
      <c r="AV98" s="11" t="s">
        <v>82</v>
      </c>
      <c r="AW98" s="11" t="s">
        <v>35</v>
      </c>
      <c r="AX98" s="11" t="s">
        <v>72</v>
      </c>
      <c r="AY98" s="240" t="s">
        <v>129</v>
      </c>
    </row>
    <row r="99" s="1" customFormat="1" ht="22.8" customHeight="1">
      <c r="B99" s="44"/>
      <c r="C99" s="215" t="s">
        <v>82</v>
      </c>
      <c r="D99" s="215" t="s">
        <v>132</v>
      </c>
      <c r="E99" s="216" t="s">
        <v>143</v>
      </c>
      <c r="F99" s="217" t="s">
        <v>144</v>
      </c>
      <c r="G99" s="218" t="s">
        <v>145</v>
      </c>
      <c r="H99" s="219">
        <v>1</v>
      </c>
      <c r="I99" s="220"/>
      <c r="J99" s="221">
        <f>ROUND(I99*H99,2)</f>
        <v>0</v>
      </c>
      <c r="K99" s="217" t="s">
        <v>136</v>
      </c>
      <c r="L99" s="70"/>
      <c r="M99" s="222" t="s">
        <v>21</v>
      </c>
      <c r="N99" s="223" t="s">
        <v>43</v>
      </c>
      <c r="O99" s="45"/>
      <c r="P99" s="224">
        <f>O99*H99</f>
        <v>0</v>
      </c>
      <c r="Q99" s="224">
        <v>0.03909</v>
      </c>
      <c r="R99" s="224">
        <f>Q99*H99</f>
        <v>0.03909</v>
      </c>
      <c r="S99" s="224">
        <v>0</v>
      </c>
      <c r="T99" s="225">
        <f>S99*H99</f>
        <v>0</v>
      </c>
      <c r="AR99" s="22" t="s">
        <v>137</v>
      </c>
      <c r="AT99" s="22" t="s">
        <v>132</v>
      </c>
      <c r="AU99" s="22" t="s">
        <v>82</v>
      </c>
      <c r="AY99" s="22" t="s">
        <v>129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22" t="s">
        <v>80</v>
      </c>
      <c r="BK99" s="226">
        <f>ROUND(I99*H99,2)</f>
        <v>0</v>
      </c>
      <c r="BL99" s="22" t="s">
        <v>137</v>
      </c>
      <c r="BM99" s="22" t="s">
        <v>146</v>
      </c>
    </row>
    <row r="100" s="1" customFormat="1">
      <c r="B100" s="44"/>
      <c r="C100" s="72"/>
      <c r="D100" s="227" t="s">
        <v>139</v>
      </c>
      <c r="E100" s="72"/>
      <c r="F100" s="228" t="s">
        <v>147</v>
      </c>
      <c r="G100" s="72"/>
      <c r="H100" s="72"/>
      <c r="I100" s="185"/>
      <c r="J100" s="72"/>
      <c r="K100" s="72"/>
      <c r="L100" s="70"/>
      <c r="M100" s="229"/>
      <c r="N100" s="45"/>
      <c r="O100" s="45"/>
      <c r="P100" s="45"/>
      <c r="Q100" s="45"/>
      <c r="R100" s="45"/>
      <c r="S100" s="45"/>
      <c r="T100" s="93"/>
      <c r="AT100" s="22" t="s">
        <v>139</v>
      </c>
      <c r="AU100" s="22" t="s">
        <v>82</v>
      </c>
    </row>
    <row r="101" s="11" customFormat="1">
      <c r="B101" s="230"/>
      <c r="C101" s="231"/>
      <c r="D101" s="227" t="s">
        <v>141</v>
      </c>
      <c r="E101" s="232" t="s">
        <v>21</v>
      </c>
      <c r="F101" s="233" t="s">
        <v>148</v>
      </c>
      <c r="G101" s="231"/>
      <c r="H101" s="234">
        <v>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141</v>
      </c>
      <c r="AU101" s="240" t="s">
        <v>82</v>
      </c>
      <c r="AV101" s="11" t="s">
        <v>82</v>
      </c>
      <c r="AW101" s="11" t="s">
        <v>35</v>
      </c>
      <c r="AX101" s="11" t="s">
        <v>72</v>
      </c>
      <c r="AY101" s="240" t="s">
        <v>129</v>
      </c>
    </row>
    <row r="102" s="1" customFormat="1" ht="22.8" customHeight="1">
      <c r="B102" s="44"/>
      <c r="C102" s="215" t="s">
        <v>130</v>
      </c>
      <c r="D102" s="215" t="s">
        <v>132</v>
      </c>
      <c r="E102" s="216" t="s">
        <v>149</v>
      </c>
      <c r="F102" s="217" t="s">
        <v>150</v>
      </c>
      <c r="G102" s="218" t="s">
        <v>151</v>
      </c>
      <c r="H102" s="219">
        <v>8.6460000000000008</v>
      </c>
      <c r="I102" s="220"/>
      <c r="J102" s="221">
        <f>ROUND(I102*H102,2)</f>
        <v>0</v>
      </c>
      <c r="K102" s="217" t="s">
        <v>136</v>
      </c>
      <c r="L102" s="70"/>
      <c r="M102" s="222" t="s">
        <v>21</v>
      </c>
      <c r="N102" s="223" t="s">
        <v>43</v>
      </c>
      <c r="O102" s="45"/>
      <c r="P102" s="224">
        <f>O102*H102</f>
        <v>0</v>
      </c>
      <c r="Q102" s="224">
        <v>0.10325</v>
      </c>
      <c r="R102" s="224">
        <f>Q102*H102</f>
        <v>0.89269950000000009</v>
      </c>
      <c r="S102" s="224">
        <v>0</v>
      </c>
      <c r="T102" s="225">
        <f>S102*H102</f>
        <v>0</v>
      </c>
      <c r="AR102" s="22" t="s">
        <v>137</v>
      </c>
      <c r="AT102" s="22" t="s">
        <v>132</v>
      </c>
      <c r="AU102" s="22" t="s">
        <v>82</v>
      </c>
      <c r="AY102" s="22" t="s">
        <v>129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22" t="s">
        <v>80</v>
      </c>
      <c r="BK102" s="226">
        <f>ROUND(I102*H102,2)</f>
        <v>0</v>
      </c>
      <c r="BL102" s="22" t="s">
        <v>137</v>
      </c>
      <c r="BM102" s="22" t="s">
        <v>152</v>
      </c>
    </row>
    <row r="103" s="1" customFormat="1">
      <c r="B103" s="44"/>
      <c r="C103" s="72"/>
      <c r="D103" s="227" t="s">
        <v>139</v>
      </c>
      <c r="E103" s="72"/>
      <c r="F103" s="228" t="s">
        <v>153</v>
      </c>
      <c r="G103" s="72"/>
      <c r="H103" s="72"/>
      <c r="I103" s="185"/>
      <c r="J103" s="72"/>
      <c r="K103" s="72"/>
      <c r="L103" s="70"/>
      <c r="M103" s="229"/>
      <c r="N103" s="45"/>
      <c r="O103" s="45"/>
      <c r="P103" s="45"/>
      <c r="Q103" s="45"/>
      <c r="R103" s="45"/>
      <c r="S103" s="45"/>
      <c r="T103" s="93"/>
      <c r="AT103" s="22" t="s">
        <v>139</v>
      </c>
      <c r="AU103" s="22" t="s">
        <v>82</v>
      </c>
    </row>
    <row r="104" s="11" customFormat="1">
      <c r="B104" s="230"/>
      <c r="C104" s="231"/>
      <c r="D104" s="227" t="s">
        <v>141</v>
      </c>
      <c r="E104" s="232" t="s">
        <v>21</v>
      </c>
      <c r="F104" s="233" t="s">
        <v>154</v>
      </c>
      <c r="G104" s="231"/>
      <c r="H104" s="234">
        <v>8.6460000000000008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141</v>
      </c>
      <c r="AU104" s="240" t="s">
        <v>82</v>
      </c>
      <c r="AV104" s="11" t="s">
        <v>82</v>
      </c>
      <c r="AW104" s="11" t="s">
        <v>35</v>
      </c>
      <c r="AX104" s="11" t="s">
        <v>72</v>
      </c>
      <c r="AY104" s="240" t="s">
        <v>129</v>
      </c>
    </row>
    <row r="105" s="1" customFormat="1" ht="22.8" customHeight="1">
      <c r="B105" s="44"/>
      <c r="C105" s="215" t="s">
        <v>137</v>
      </c>
      <c r="D105" s="215" t="s">
        <v>132</v>
      </c>
      <c r="E105" s="216" t="s">
        <v>155</v>
      </c>
      <c r="F105" s="217" t="s">
        <v>156</v>
      </c>
      <c r="G105" s="218" t="s">
        <v>157</v>
      </c>
      <c r="H105" s="219">
        <v>3.145</v>
      </c>
      <c r="I105" s="220"/>
      <c r="J105" s="221">
        <f>ROUND(I105*H105,2)</f>
        <v>0</v>
      </c>
      <c r="K105" s="217" t="s">
        <v>136</v>
      </c>
      <c r="L105" s="70"/>
      <c r="M105" s="222" t="s">
        <v>21</v>
      </c>
      <c r="N105" s="223" t="s">
        <v>43</v>
      </c>
      <c r="O105" s="45"/>
      <c r="P105" s="224">
        <f>O105*H105</f>
        <v>0</v>
      </c>
      <c r="Q105" s="224">
        <v>0.00012</v>
      </c>
      <c r="R105" s="224">
        <f>Q105*H105</f>
        <v>0.00037740000000000001</v>
      </c>
      <c r="S105" s="224">
        <v>0</v>
      </c>
      <c r="T105" s="225">
        <f>S105*H105</f>
        <v>0</v>
      </c>
      <c r="AR105" s="22" t="s">
        <v>137</v>
      </c>
      <c r="AT105" s="22" t="s">
        <v>132</v>
      </c>
      <c r="AU105" s="22" t="s">
        <v>82</v>
      </c>
      <c r="AY105" s="22" t="s">
        <v>129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22" t="s">
        <v>80</v>
      </c>
      <c r="BK105" s="226">
        <f>ROUND(I105*H105,2)</f>
        <v>0</v>
      </c>
      <c r="BL105" s="22" t="s">
        <v>137</v>
      </c>
      <c r="BM105" s="22" t="s">
        <v>158</v>
      </c>
    </row>
    <row r="106" s="1" customFormat="1">
      <c r="B106" s="44"/>
      <c r="C106" s="72"/>
      <c r="D106" s="227" t="s">
        <v>139</v>
      </c>
      <c r="E106" s="72"/>
      <c r="F106" s="228" t="s">
        <v>159</v>
      </c>
      <c r="G106" s="72"/>
      <c r="H106" s="72"/>
      <c r="I106" s="185"/>
      <c r="J106" s="72"/>
      <c r="K106" s="72"/>
      <c r="L106" s="70"/>
      <c r="M106" s="229"/>
      <c r="N106" s="45"/>
      <c r="O106" s="45"/>
      <c r="P106" s="45"/>
      <c r="Q106" s="45"/>
      <c r="R106" s="45"/>
      <c r="S106" s="45"/>
      <c r="T106" s="93"/>
      <c r="AT106" s="22" t="s">
        <v>139</v>
      </c>
      <c r="AU106" s="22" t="s">
        <v>82</v>
      </c>
    </row>
    <row r="107" s="11" customFormat="1">
      <c r="B107" s="230"/>
      <c r="C107" s="231"/>
      <c r="D107" s="227" t="s">
        <v>141</v>
      </c>
      <c r="E107" s="232" t="s">
        <v>21</v>
      </c>
      <c r="F107" s="233" t="s">
        <v>160</v>
      </c>
      <c r="G107" s="231"/>
      <c r="H107" s="234">
        <v>3.145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141</v>
      </c>
      <c r="AU107" s="240" t="s">
        <v>82</v>
      </c>
      <c r="AV107" s="11" t="s">
        <v>82</v>
      </c>
      <c r="AW107" s="11" t="s">
        <v>35</v>
      </c>
      <c r="AX107" s="11" t="s">
        <v>72</v>
      </c>
      <c r="AY107" s="240" t="s">
        <v>129</v>
      </c>
    </row>
    <row r="108" s="1" customFormat="1" ht="14.4" customHeight="1">
      <c r="B108" s="44"/>
      <c r="C108" s="215" t="s">
        <v>161</v>
      </c>
      <c r="D108" s="215" t="s">
        <v>132</v>
      </c>
      <c r="E108" s="216" t="s">
        <v>162</v>
      </c>
      <c r="F108" s="217" t="s">
        <v>163</v>
      </c>
      <c r="G108" s="218" t="s">
        <v>157</v>
      </c>
      <c r="H108" s="219">
        <v>6.7000000000000002</v>
      </c>
      <c r="I108" s="220"/>
      <c r="J108" s="221">
        <f>ROUND(I108*H108,2)</f>
        <v>0</v>
      </c>
      <c r="K108" s="217" t="s">
        <v>136</v>
      </c>
      <c r="L108" s="70"/>
      <c r="M108" s="222" t="s">
        <v>21</v>
      </c>
      <c r="N108" s="223" t="s">
        <v>43</v>
      </c>
      <c r="O108" s="45"/>
      <c r="P108" s="224">
        <f>O108*H108</f>
        <v>0</v>
      </c>
      <c r="Q108" s="224">
        <v>0.00012</v>
      </c>
      <c r="R108" s="224">
        <f>Q108*H108</f>
        <v>0.00080400000000000003</v>
      </c>
      <c r="S108" s="224">
        <v>0</v>
      </c>
      <c r="T108" s="225">
        <f>S108*H108</f>
        <v>0</v>
      </c>
      <c r="AR108" s="22" t="s">
        <v>137</v>
      </c>
      <c r="AT108" s="22" t="s">
        <v>132</v>
      </c>
      <c r="AU108" s="22" t="s">
        <v>82</v>
      </c>
      <c r="AY108" s="22" t="s">
        <v>129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22" t="s">
        <v>80</v>
      </c>
      <c r="BK108" s="226">
        <f>ROUND(I108*H108,2)</f>
        <v>0</v>
      </c>
      <c r="BL108" s="22" t="s">
        <v>137</v>
      </c>
      <c r="BM108" s="22" t="s">
        <v>164</v>
      </c>
    </row>
    <row r="109" s="1" customFormat="1">
      <c r="B109" s="44"/>
      <c r="C109" s="72"/>
      <c r="D109" s="227" t="s">
        <v>139</v>
      </c>
      <c r="E109" s="72"/>
      <c r="F109" s="228" t="s">
        <v>165</v>
      </c>
      <c r="G109" s="72"/>
      <c r="H109" s="72"/>
      <c r="I109" s="185"/>
      <c r="J109" s="72"/>
      <c r="K109" s="72"/>
      <c r="L109" s="70"/>
      <c r="M109" s="229"/>
      <c r="N109" s="45"/>
      <c r="O109" s="45"/>
      <c r="P109" s="45"/>
      <c r="Q109" s="45"/>
      <c r="R109" s="45"/>
      <c r="S109" s="45"/>
      <c r="T109" s="93"/>
      <c r="AT109" s="22" t="s">
        <v>139</v>
      </c>
      <c r="AU109" s="22" t="s">
        <v>82</v>
      </c>
    </row>
    <row r="110" s="11" customFormat="1">
      <c r="B110" s="230"/>
      <c r="C110" s="231"/>
      <c r="D110" s="227" t="s">
        <v>141</v>
      </c>
      <c r="E110" s="232" t="s">
        <v>21</v>
      </c>
      <c r="F110" s="233" t="s">
        <v>166</v>
      </c>
      <c r="G110" s="231"/>
      <c r="H110" s="234">
        <v>6.7000000000000002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141</v>
      </c>
      <c r="AU110" s="240" t="s">
        <v>82</v>
      </c>
      <c r="AV110" s="11" t="s">
        <v>82</v>
      </c>
      <c r="AW110" s="11" t="s">
        <v>35</v>
      </c>
      <c r="AX110" s="11" t="s">
        <v>72</v>
      </c>
      <c r="AY110" s="240" t="s">
        <v>129</v>
      </c>
    </row>
    <row r="111" s="10" customFormat="1" ht="29.88" customHeight="1">
      <c r="B111" s="199"/>
      <c r="C111" s="200"/>
      <c r="D111" s="201" t="s">
        <v>71</v>
      </c>
      <c r="E111" s="213" t="s">
        <v>167</v>
      </c>
      <c r="F111" s="213" t="s">
        <v>168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SUM(P112:P165)</f>
        <v>0</v>
      </c>
      <c r="Q111" s="207"/>
      <c r="R111" s="208">
        <f>SUM(R112:R165)</f>
        <v>0.28974006000000002</v>
      </c>
      <c r="S111" s="207"/>
      <c r="T111" s="209">
        <f>SUM(T112:T165)</f>
        <v>0</v>
      </c>
      <c r="AR111" s="210" t="s">
        <v>80</v>
      </c>
      <c r="AT111" s="211" t="s">
        <v>71</v>
      </c>
      <c r="AU111" s="211" t="s">
        <v>80</v>
      </c>
      <c r="AY111" s="210" t="s">
        <v>129</v>
      </c>
      <c r="BK111" s="212">
        <f>SUM(BK112:BK165)</f>
        <v>0</v>
      </c>
    </row>
    <row r="112" s="1" customFormat="1" ht="22.8" customHeight="1">
      <c r="B112" s="44"/>
      <c r="C112" s="215" t="s">
        <v>167</v>
      </c>
      <c r="D112" s="215" t="s">
        <v>132</v>
      </c>
      <c r="E112" s="216" t="s">
        <v>169</v>
      </c>
      <c r="F112" s="217" t="s">
        <v>170</v>
      </c>
      <c r="G112" s="218" t="s">
        <v>151</v>
      </c>
      <c r="H112" s="219">
        <v>22.277000000000001</v>
      </c>
      <c r="I112" s="220"/>
      <c r="J112" s="221">
        <f>ROUND(I112*H112,2)</f>
        <v>0</v>
      </c>
      <c r="K112" s="217" t="s">
        <v>136</v>
      </c>
      <c r="L112" s="70"/>
      <c r="M112" s="222" t="s">
        <v>21</v>
      </c>
      <c r="N112" s="223" t="s">
        <v>43</v>
      </c>
      <c r="O112" s="45"/>
      <c r="P112" s="224">
        <f>O112*H112</f>
        <v>0</v>
      </c>
      <c r="Q112" s="224">
        <v>0.0043800000000000002</v>
      </c>
      <c r="R112" s="224">
        <f>Q112*H112</f>
        <v>0.097573260000000009</v>
      </c>
      <c r="S112" s="224">
        <v>0</v>
      </c>
      <c r="T112" s="225">
        <f>S112*H112</f>
        <v>0</v>
      </c>
      <c r="AR112" s="22" t="s">
        <v>137</v>
      </c>
      <c r="AT112" s="22" t="s">
        <v>132</v>
      </c>
      <c r="AU112" s="22" t="s">
        <v>82</v>
      </c>
      <c r="AY112" s="22" t="s">
        <v>129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22" t="s">
        <v>80</v>
      </c>
      <c r="BK112" s="226">
        <f>ROUND(I112*H112,2)</f>
        <v>0</v>
      </c>
      <c r="BL112" s="22" t="s">
        <v>137</v>
      </c>
      <c r="BM112" s="22" t="s">
        <v>171</v>
      </c>
    </row>
    <row r="113" s="1" customFormat="1">
      <c r="B113" s="44"/>
      <c r="C113" s="72"/>
      <c r="D113" s="227" t="s">
        <v>139</v>
      </c>
      <c r="E113" s="72"/>
      <c r="F113" s="228" t="s">
        <v>172</v>
      </c>
      <c r="G113" s="72"/>
      <c r="H113" s="72"/>
      <c r="I113" s="185"/>
      <c r="J113" s="72"/>
      <c r="K113" s="72"/>
      <c r="L113" s="70"/>
      <c r="M113" s="229"/>
      <c r="N113" s="45"/>
      <c r="O113" s="45"/>
      <c r="P113" s="45"/>
      <c r="Q113" s="45"/>
      <c r="R113" s="45"/>
      <c r="S113" s="45"/>
      <c r="T113" s="93"/>
      <c r="AT113" s="22" t="s">
        <v>139</v>
      </c>
      <c r="AU113" s="22" t="s">
        <v>82</v>
      </c>
    </row>
    <row r="114" s="11" customFormat="1">
      <c r="B114" s="230"/>
      <c r="C114" s="231"/>
      <c r="D114" s="227" t="s">
        <v>141</v>
      </c>
      <c r="E114" s="232" t="s">
        <v>21</v>
      </c>
      <c r="F114" s="233" t="s">
        <v>173</v>
      </c>
      <c r="G114" s="231"/>
      <c r="H114" s="234">
        <v>2.1000000000000001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141</v>
      </c>
      <c r="AU114" s="240" t="s">
        <v>82</v>
      </c>
      <c r="AV114" s="11" t="s">
        <v>82</v>
      </c>
      <c r="AW114" s="11" t="s">
        <v>35</v>
      </c>
      <c r="AX114" s="11" t="s">
        <v>72</v>
      </c>
      <c r="AY114" s="240" t="s">
        <v>129</v>
      </c>
    </row>
    <row r="115" s="11" customFormat="1">
      <c r="B115" s="230"/>
      <c r="C115" s="231"/>
      <c r="D115" s="227" t="s">
        <v>141</v>
      </c>
      <c r="E115" s="232" t="s">
        <v>21</v>
      </c>
      <c r="F115" s="233" t="s">
        <v>174</v>
      </c>
      <c r="G115" s="231"/>
      <c r="H115" s="234">
        <v>2.8849999999999998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141</v>
      </c>
      <c r="AU115" s="240" t="s">
        <v>82</v>
      </c>
      <c r="AV115" s="11" t="s">
        <v>82</v>
      </c>
      <c r="AW115" s="11" t="s">
        <v>35</v>
      </c>
      <c r="AX115" s="11" t="s">
        <v>72</v>
      </c>
      <c r="AY115" s="240" t="s">
        <v>129</v>
      </c>
    </row>
    <row r="116" s="11" customFormat="1">
      <c r="B116" s="230"/>
      <c r="C116" s="231"/>
      <c r="D116" s="227" t="s">
        <v>141</v>
      </c>
      <c r="E116" s="232" t="s">
        <v>21</v>
      </c>
      <c r="F116" s="233" t="s">
        <v>175</v>
      </c>
      <c r="G116" s="231"/>
      <c r="H116" s="234">
        <v>17.292000000000002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141</v>
      </c>
      <c r="AU116" s="240" t="s">
        <v>82</v>
      </c>
      <c r="AV116" s="11" t="s">
        <v>82</v>
      </c>
      <c r="AW116" s="11" t="s">
        <v>35</v>
      </c>
      <c r="AX116" s="11" t="s">
        <v>72</v>
      </c>
      <c r="AY116" s="240" t="s">
        <v>129</v>
      </c>
    </row>
    <row r="117" s="1" customFormat="1" ht="14.4" customHeight="1">
      <c r="B117" s="44"/>
      <c r="C117" s="215" t="s">
        <v>176</v>
      </c>
      <c r="D117" s="215" t="s">
        <v>132</v>
      </c>
      <c r="E117" s="216" t="s">
        <v>177</v>
      </c>
      <c r="F117" s="217" t="s">
        <v>178</v>
      </c>
      <c r="G117" s="218" t="s">
        <v>151</v>
      </c>
      <c r="H117" s="219">
        <v>22.277000000000001</v>
      </c>
      <c r="I117" s="220"/>
      <c r="J117" s="221">
        <f>ROUND(I117*H117,2)</f>
        <v>0</v>
      </c>
      <c r="K117" s="217" t="s">
        <v>136</v>
      </c>
      <c r="L117" s="70"/>
      <c r="M117" s="222" t="s">
        <v>21</v>
      </c>
      <c r="N117" s="223" t="s">
        <v>43</v>
      </c>
      <c r="O117" s="45"/>
      <c r="P117" s="224">
        <f>O117*H117</f>
        <v>0</v>
      </c>
      <c r="Q117" s="224">
        <v>0.0030000000000000001</v>
      </c>
      <c r="R117" s="224">
        <f>Q117*H117</f>
        <v>0.066831000000000002</v>
      </c>
      <c r="S117" s="224">
        <v>0</v>
      </c>
      <c r="T117" s="225">
        <f>S117*H117</f>
        <v>0</v>
      </c>
      <c r="AR117" s="22" t="s">
        <v>137</v>
      </c>
      <c r="AT117" s="22" t="s">
        <v>132</v>
      </c>
      <c r="AU117" s="22" t="s">
        <v>82</v>
      </c>
      <c r="AY117" s="22" t="s">
        <v>129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22" t="s">
        <v>80</v>
      </c>
      <c r="BK117" s="226">
        <f>ROUND(I117*H117,2)</f>
        <v>0</v>
      </c>
      <c r="BL117" s="22" t="s">
        <v>137</v>
      </c>
      <c r="BM117" s="22" t="s">
        <v>179</v>
      </c>
    </row>
    <row r="118" s="1" customFormat="1">
      <c r="B118" s="44"/>
      <c r="C118" s="72"/>
      <c r="D118" s="227" t="s">
        <v>139</v>
      </c>
      <c r="E118" s="72"/>
      <c r="F118" s="228" t="s">
        <v>180</v>
      </c>
      <c r="G118" s="72"/>
      <c r="H118" s="72"/>
      <c r="I118" s="185"/>
      <c r="J118" s="72"/>
      <c r="K118" s="72"/>
      <c r="L118" s="70"/>
      <c r="M118" s="229"/>
      <c r="N118" s="45"/>
      <c r="O118" s="45"/>
      <c r="P118" s="45"/>
      <c r="Q118" s="45"/>
      <c r="R118" s="45"/>
      <c r="S118" s="45"/>
      <c r="T118" s="93"/>
      <c r="AT118" s="22" t="s">
        <v>139</v>
      </c>
      <c r="AU118" s="22" t="s">
        <v>82</v>
      </c>
    </row>
    <row r="119" s="11" customFormat="1">
      <c r="B119" s="230"/>
      <c r="C119" s="231"/>
      <c r="D119" s="227" t="s">
        <v>141</v>
      </c>
      <c r="E119" s="232" t="s">
        <v>21</v>
      </c>
      <c r="F119" s="233" t="s">
        <v>173</v>
      </c>
      <c r="G119" s="231"/>
      <c r="H119" s="234">
        <v>2.1000000000000001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141</v>
      </c>
      <c r="AU119" s="240" t="s">
        <v>82</v>
      </c>
      <c r="AV119" s="11" t="s">
        <v>82</v>
      </c>
      <c r="AW119" s="11" t="s">
        <v>35</v>
      </c>
      <c r="AX119" s="11" t="s">
        <v>72</v>
      </c>
      <c r="AY119" s="240" t="s">
        <v>129</v>
      </c>
    </row>
    <row r="120" s="11" customFormat="1">
      <c r="B120" s="230"/>
      <c r="C120" s="231"/>
      <c r="D120" s="227" t="s">
        <v>141</v>
      </c>
      <c r="E120" s="232" t="s">
        <v>21</v>
      </c>
      <c r="F120" s="233" t="s">
        <v>174</v>
      </c>
      <c r="G120" s="231"/>
      <c r="H120" s="234">
        <v>2.8849999999999998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141</v>
      </c>
      <c r="AU120" s="240" t="s">
        <v>82</v>
      </c>
      <c r="AV120" s="11" t="s">
        <v>82</v>
      </c>
      <c r="AW120" s="11" t="s">
        <v>35</v>
      </c>
      <c r="AX120" s="11" t="s">
        <v>72</v>
      </c>
      <c r="AY120" s="240" t="s">
        <v>129</v>
      </c>
    </row>
    <row r="121" s="11" customFormat="1">
      <c r="B121" s="230"/>
      <c r="C121" s="231"/>
      <c r="D121" s="227" t="s">
        <v>141</v>
      </c>
      <c r="E121" s="232" t="s">
        <v>21</v>
      </c>
      <c r="F121" s="233" t="s">
        <v>175</v>
      </c>
      <c r="G121" s="231"/>
      <c r="H121" s="234">
        <v>17.292000000000002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141</v>
      </c>
      <c r="AU121" s="240" t="s">
        <v>82</v>
      </c>
      <c r="AV121" s="11" t="s">
        <v>82</v>
      </c>
      <c r="AW121" s="11" t="s">
        <v>35</v>
      </c>
      <c r="AX121" s="11" t="s">
        <v>72</v>
      </c>
      <c r="AY121" s="240" t="s">
        <v>129</v>
      </c>
    </row>
    <row r="122" s="1" customFormat="1" ht="14.4" customHeight="1">
      <c r="B122" s="44"/>
      <c r="C122" s="215" t="s">
        <v>181</v>
      </c>
      <c r="D122" s="215" t="s">
        <v>132</v>
      </c>
      <c r="E122" s="216" t="s">
        <v>182</v>
      </c>
      <c r="F122" s="217" t="s">
        <v>183</v>
      </c>
      <c r="G122" s="218" t="s">
        <v>151</v>
      </c>
      <c r="H122" s="219">
        <v>9.1799999999999997</v>
      </c>
      <c r="I122" s="220"/>
      <c r="J122" s="221">
        <f>ROUND(I122*H122,2)</f>
        <v>0</v>
      </c>
      <c r="K122" s="217" t="s">
        <v>136</v>
      </c>
      <c r="L122" s="70"/>
      <c r="M122" s="222" t="s">
        <v>21</v>
      </c>
      <c r="N122" s="223" t="s">
        <v>43</v>
      </c>
      <c r="O122" s="45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AR122" s="22" t="s">
        <v>137</v>
      </c>
      <c r="AT122" s="22" t="s">
        <v>132</v>
      </c>
      <c r="AU122" s="22" t="s">
        <v>82</v>
      </c>
      <c r="AY122" s="22" t="s">
        <v>129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22" t="s">
        <v>80</v>
      </c>
      <c r="BK122" s="226">
        <f>ROUND(I122*H122,2)</f>
        <v>0</v>
      </c>
      <c r="BL122" s="22" t="s">
        <v>137</v>
      </c>
      <c r="BM122" s="22" t="s">
        <v>184</v>
      </c>
    </row>
    <row r="123" s="1" customFormat="1">
      <c r="B123" s="44"/>
      <c r="C123" s="72"/>
      <c r="D123" s="227" t="s">
        <v>139</v>
      </c>
      <c r="E123" s="72"/>
      <c r="F123" s="228" t="s">
        <v>185</v>
      </c>
      <c r="G123" s="72"/>
      <c r="H123" s="72"/>
      <c r="I123" s="185"/>
      <c r="J123" s="72"/>
      <c r="K123" s="72"/>
      <c r="L123" s="70"/>
      <c r="M123" s="229"/>
      <c r="N123" s="45"/>
      <c r="O123" s="45"/>
      <c r="P123" s="45"/>
      <c r="Q123" s="45"/>
      <c r="R123" s="45"/>
      <c r="S123" s="45"/>
      <c r="T123" s="93"/>
      <c r="AT123" s="22" t="s">
        <v>139</v>
      </c>
      <c r="AU123" s="22" t="s">
        <v>82</v>
      </c>
    </row>
    <row r="124" s="11" customFormat="1">
      <c r="B124" s="230"/>
      <c r="C124" s="231"/>
      <c r="D124" s="227" t="s">
        <v>141</v>
      </c>
      <c r="E124" s="232" t="s">
        <v>21</v>
      </c>
      <c r="F124" s="233" t="s">
        <v>186</v>
      </c>
      <c r="G124" s="231"/>
      <c r="H124" s="234">
        <v>9.1799999999999997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141</v>
      </c>
      <c r="AU124" s="240" t="s">
        <v>82</v>
      </c>
      <c r="AV124" s="11" t="s">
        <v>82</v>
      </c>
      <c r="AW124" s="11" t="s">
        <v>35</v>
      </c>
      <c r="AX124" s="11" t="s">
        <v>72</v>
      </c>
      <c r="AY124" s="240" t="s">
        <v>129</v>
      </c>
    </row>
    <row r="125" s="1" customFormat="1" ht="22.8" customHeight="1">
      <c r="B125" s="44"/>
      <c r="C125" s="215" t="s">
        <v>187</v>
      </c>
      <c r="D125" s="215" t="s">
        <v>132</v>
      </c>
      <c r="E125" s="216" t="s">
        <v>188</v>
      </c>
      <c r="F125" s="217" t="s">
        <v>189</v>
      </c>
      <c r="G125" s="218" t="s">
        <v>151</v>
      </c>
      <c r="H125" s="219">
        <v>2.8799999999999999</v>
      </c>
      <c r="I125" s="220"/>
      <c r="J125" s="221">
        <f>ROUND(I125*H125,2)</f>
        <v>0</v>
      </c>
      <c r="K125" s="217" t="s">
        <v>136</v>
      </c>
      <c r="L125" s="70"/>
      <c r="M125" s="222" t="s">
        <v>21</v>
      </c>
      <c r="N125" s="223" t="s">
        <v>43</v>
      </c>
      <c r="O125" s="45"/>
      <c r="P125" s="224">
        <f>O125*H125</f>
        <v>0</v>
      </c>
      <c r="Q125" s="224">
        <v>0.0043800000000000002</v>
      </c>
      <c r="R125" s="224">
        <f>Q125*H125</f>
        <v>0.0126144</v>
      </c>
      <c r="S125" s="224">
        <v>0</v>
      </c>
      <c r="T125" s="225">
        <f>S125*H125</f>
        <v>0</v>
      </c>
      <c r="AR125" s="22" t="s">
        <v>137</v>
      </c>
      <c r="AT125" s="22" t="s">
        <v>132</v>
      </c>
      <c r="AU125" s="22" t="s">
        <v>82</v>
      </c>
      <c r="AY125" s="22" t="s">
        <v>129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22" t="s">
        <v>80</v>
      </c>
      <c r="BK125" s="226">
        <f>ROUND(I125*H125,2)</f>
        <v>0</v>
      </c>
      <c r="BL125" s="22" t="s">
        <v>137</v>
      </c>
      <c r="BM125" s="22" t="s">
        <v>190</v>
      </c>
    </row>
    <row r="126" s="1" customFormat="1">
      <c r="B126" s="44"/>
      <c r="C126" s="72"/>
      <c r="D126" s="227" t="s">
        <v>139</v>
      </c>
      <c r="E126" s="72"/>
      <c r="F126" s="228" t="s">
        <v>191</v>
      </c>
      <c r="G126" s="72"/>
      <c r="H126" s="72"/>
      <c r="I126" s="185"/>
      <c r="J126" s="72"/>
      <c r="K126" s="72"/>
      <c r="L126" s="70"/>
      <c r="M126" s="229"/>
      <c r="N126" s="45"/>
      <c r="O126" s="45"/>
      <c r="P126" s="45"/>
      <c r="Q126" s="45"/>
      <c r="R126" s="45"/>
      <c r="S126" s="45"/>
      <c r="T126" s="93"/>
      <c r="AT126" s="22" t="s">
        <v>139</v>
      </c>
      <c r="AU126" s="22" t="s">
        <v>82</v>
      </c>
    </row>
    <row r="127" s="11" customFormat="1">
      <c r="B127" s="230"/>
      <c r="C127" s="231"/>
      <c r="D127" s="227" t="s">
        <v>141</v>
      </c>
      <c r="E127" s="232" t="s">
        <v>21</v>
      </c>
      <c r="F127" s="233" t="s">
        <v>192</v>
      </c>
      <c r="G127" s="231"/>
      <c r="H127" s="234">
        <v>2.1000000000000001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141</v>
      </c>
      <c r="AU127" s="240" t="s">
        <v>82</v>
      </c>
      <c r="AV127" s="11" t="s">
        <v>82</v>
      </c>
      <c r="AW127" s="11" t="s">
        <v>35</v>
      </c>
      <c r="AX127" s="11" t="s">
        <v>72</v>
      </c>
      <c r="AY127" s="240" t="s">
        <v>129</v>
      </c>
    </row>
    <row r="128" s="11" customFormat="1">
      <c r="B128" s="230"/>
      <c r="C128" s="231"/>
      <c r="D128" s="227" t="s">
        <v>141</v>
      </c>
      <c r="E128" s="232" t="s">
        <v>21</v>
      </c>
      <c r="F128" s="233" t="s">
        <v>193</v>
      </c>
      <c r="G128" s="231"/>
      <c r="H128" s="234">
        <v>0.78000000000000003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141</v>
      </c>
      <c r="AU128" s="240" t="s">
        <v>82</v>
      </c>
      <c r="AV128" s="11" t="s">
        <v>82</v>
      </c>
      <c r="AW128" s="11" t="s">
        <v>35</v>
      </c>
      <c r="AX128" s="11" t="s">
        <v>72</v>
      </c>
      <c r="AY128" s="240" t="s">
        <v>129</v>
      </c>
    </row>
    <row r="129" s="1" customFormat="1" ht="22.8" customHeight="1">
      <c r="B129" s="44"/>
      <c r="C129" s="215" t="s">
        <v>194</v>
      </c>
      <c r="D129" s="215" t="s">
        <v>132</v>
      </c>
      <c r="E129" s="216" t="s">
        <v>195</v>
      </c>
      <c r="F129" s="217" t="s">
        <v>196</v>
      </c>
      <c r="G129" s="218" t="s">
        <v>157</v>
      </c>
      <c r="H129" s="219">
        <v>17.100000000000001</v>
      </c>
      <c r="I129" s="220"/>
      <c r="J129" s="221">
        <f>ROUND(I129*H129,2)</f>
        <v>0</v>
      </c>
      <c r="K129" s="217" t="s">
        <v>136</v>
      </c>
      <c r="L129" s="70"/>
      <c r="M129" s="222" t="s">
        <v>21</v>
      </c>
      <c r="N129" s="223" t="s">
        <v>43</v>
      </c>
      <c r="O129" s="45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AR129" s="22" t="s">
        <v>137</v>
      </c>
      <c r="AT129" s="22" t="s">
        <v>132</v>
      </c>
      <c r="AU129" s="22" t="s">
        <v>82</v>
      </c>
      <c r="AY129" s="22" t="s">
        <v>129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22" t="s">
        <v>80</v>
      </c>
      <c r="BK129" s="226">
        <f>ROUND(I129*H129,2)</f>
        <v>0</v>
      </c>
      <c r="BL129" s="22" t="s">
        <v>137</v>
      </c>
      <c r="BM129" s="22" t="s">
        <v>197</v>
      </c>
    </row>
    <row r="130" s="1" customFormat="1">
      <c r="B130" s="44"/>
      <c r="C130" s="72"/>
      <c r="D130" s="227" t="s">
        <v>139</v>
      </c>
      <c r="E130" s="72"/>
      <c r="F130" s="228" t="s">
        <v>198</v>
      </c>
      <c r="G130" s="72"/>
      <c r="H130" s="72"/>
      <c r="I130" s="185"/>
      <c r="J130" s="72"/>
      <c r="K130" s="72"/>
      <c r="L130" s="70"/>
      <c r="M130" s="229"/>
      <c r="N130" s="45"/>
      <c r="O130" s="45"/>
      <c r="P130" s="45"/>
      <c r="Q130" s="45"/>
      <c r="R130" s="45"/>
      <c r="S130" s="45"/>
      <c r="T130" s="93"/>
      <c r="AT130" s="22" t="s">
        <v>139</v>
      </c>
      <c r="AU130" s="22" t="s">
        <v>82</v>
      </c>
    </row>
    <row r="131" s="11" customFormat="1">
      <c r="B131" s="230"/>
      <c r="C131" s="231"/>
      <c r="D131" s="227" t="s">
        <v>141</v>
      </c>
      <c r="E131" s="232" t="s">
        <v>21</v>
      </c>
      <c r="F131" s="233" t="s">
        <v>199</v>
      </c>
      <c r="G131" s="231"/>
      <c r="H131" s="234">
        <v>7.7999999999999998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141</v>
      </c>
      <c r="AU131" s="240" t="s">
        <v>82</v>
      </c>
      <c r="AV131" s="11" t="s">
        <v>82</v>
      </c>
      <c r="AW131" s="11" t="s">
        <v>35</v>
      </c>
      <c r="AX131" s="11" t="s">
        <v>72</v>
      </c>
      <c r="AY131" s="240" t="s">
        <v>129</v>
      </c>
    </row>
    <row r="132" s="11" customFormat="1">
      <c r="B132" s="230"/>
      <c r="C132" s="231"/>
      <c r="D132" s="227" t="s">
        <v>141</v>
      </c>
      <c r="E132" s="232" t="s">
        <v>21</v>
      </c>
      <c r="F132" s="233" t="s">
        <v>200</v>
      </c>
      <c r="G132" s="231"/>
      <c r="H132" s="234">
        <v>9.3000000000000007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141</v>
      </c>
      <c r="AU132" s="240" t="s">
        <v>82</v>
      </c>
      <c r="AV132" s="11" t="s">
        <v>82</v>
      </c>
      <c r="AW132" s="11" t="s">
        <v>35</v>
      </c>
      <c r="AX132" s="11" t="s">
        <v>72</v>
      </c>
      <c r="AY132" s="240" t="s">
        <v>129</v>
      </c>
    </row>
    <row r="133" s="1" customFormat="1" ht="22.8" customHeight="1">
      <c r="B133" s="44"/>
      <c r="C133" s="241" t="s">
        <v>201</v>
      </c>
      <c r="D133" s="241" t="s">
        <v>202</v>
      </c>
      <c r="E133" s="242" t="s">
        <v>203</v>
      </c>
      <c r="F133" s="243" t="s">
        <v>204</v>
      </c>
      <c r="G133" s="244" t="s">
        <v>157</v>
      </c>
      <c r="H133" s="245">
        <v>17.954999999999998</v>
      </c>
      <c r="I133" s="246"/>
      <c r="J133" s="247">
        <f>ROUND(I133*H133,2)</f>
        <v>0</v>
      </c>
      <c r="K133" s="243" t="s">
        <v>136</v>
      </c>
      <c r="L133" s="248"/>
      <c r="M133" s="249" t="s">
        <v>21</v>
      </c>
      <c r="N133" s="250" t="s">
        <v>43</v>
      </c>
      <c r="O133" s="45"/>
      <c r="P133" s="224">
        <f>O133*H133</f>
        <v>0</v>
      </c>
      <c r="Q133" s="224">
        <v>4.0000000000000003E-05</v>
      </c>
      <c r="R133" s="224">
        <f>Q133*H133</f>
        <v>0.0007182</v>
      </c>
      <c r="S133" s="224">
        <v>0</v>
      </c>
      <c r="T133" s="225">
        <f>S133*H133</f>
        <v>0</v>
      </c>
      <c r="AR133" s="22" t="s">
        <v>181</v>
      </c>
      <c r="AT133" s="22" t="s">
        <v>202</v>
      </c>
      <c r="AU133" s="22" t="s">
        <v>82</v>
      </c>
      <c r="AY133" s="22" t="s">
        <v>129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22" t="s">
        <v>80</v>
      </c>
      <c r="BK133" s="226">
        <f>ROUND(I133*H133,2)</f>
        <v>0</v>
      </c>
      <c r="BL133" s="22" t="s">
        <v>137</v>
      </c>
      <c r="BM133" s="22" t="s">
        <v>205</v>
      </c>
    </row>
    <row r="134" s="1" customFormat="1">
      <c r="B134" s="44"/>
      <c r="C134" s="72"/>
      <c r="D134" s="227" t="s">
        <v>139</v>
      </c>
      <c r="E134" s="72"/>
      <c r="F134" s="228" t="s">
        <v>204</v>
      </c>
      <c r="G134" s="72"/>
      <c r="H134" s="72"/>
      <c r="I134" s="185"/>
      <c r="J134" s="72"/>
      <c r="K134" s="72"/>
      <c r="L134" s="70"/>
      <c r="M134" s="229"/>
      <c r="N134" s="45"/>
      <c r="O134" s="45"/>
      <c r="P134" s="45"/>
      <c r="Q134" s="45"/>
      <c r="R134" s="45"/>
      <c r="S134" s="45"/>
      <c r="T134" s="93"/>
      <c r="AT134" s="22" t="s">
        <v>139</v>
      </c>
      <c r="AU134" s="22" t="s">
        <v>82</v>
      </c>
    </row>
    <row r="135" s="11" customFormat="1">
      <c r="B135" s="230"/>
      <c r="C135" s="231"/>
      <c r="D135" s="227" t="s">
        <v>141</v>
      </c>
      <c r="E135" s="231"/>
      <c r="F135" s="233" t="s">
        <v>206</v>
      </c>
      <c r="G135" s="231"/>
      <c r="H135" s="234">
        <v>17.954999999999998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141</v>
      </c>
      <c r="AU135" s="240" t="s">
        <v>82</v>
      </c>
      <c r="AV135" s="11" t="s">
        <v>82</v>
      </c>
      <c r="AW135" s="11" t="s">
        <v>6</v>
      </c>
      <c r="AX135" s="11" t="s">
        <v>80</v>
      </c>
      <c r="AY135" s="240" t="s">
        <v>129</v>
      </c>
    </row>
    <row r="136" s="1" customFormat="1" ht="22.8" customHeight="1">
      <c r="B136" s="44"/>
      <c r="C136" s="215" t="s">
        <v>207</v>
      </c>
      <c r="D136" s="215" t="s">
        <v>132</v>
      </c>
      <c r="E136" s="216" t="s">
        <v>208</v>
      </c>
      <c r="F136" s="217" t="s">
        <v>209</v>
      </c>
      <c r="G136" s="218" t="s">
        <v>157</v>
      </c>
      <c r="H136" s="219">
        <v>17.100000000000001</v>
      </c>
      <c r="I136" s="220"/>
      <c r="J136" s="221">
        <f>ROUND(I136*H136,2)</f>
        <v>0</v>
      </c>
      <c r="K136" s="217" t="s">
        <v>136</v>
      </c>
      <c r="L136" s="70"/>
      <c r="M136" s="222" t="s">
        <v>21</v>
      </c>
      <c r="N136" s="223" t="s">
        <v>43</v>
      </c>
      <c r="O136" s="4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AR136" s="22" t="s">
        <v>137</v>
      </c>
      <c r="AT136" s="22" t="s">
        <v>132</v>
      </c>
      <c r="AU136" s="22" t="s">
        <v>82</v>
      </c>
      <c r="AY136" s="22" t="s">
        <v>129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22" t="s">
        <v>80</v>
      </c>
      <c r="BK136" s="226">
        <f>ROUND(I136*H136,2)</f>
        <v>0</v>
      </c>
      <c r="BL136" s="22" t="s">
        <v>137</v>
      </c>
      <c r="BM136" s="22" t="s">
        <v>210</v>
      </c>
    </row>
    <row r="137" s="1" customFormat="1">
      <c r="B137" s="44"/>
      <c r="C137" s="72"/>
      <c r="D137" s="227" t="s">
        <v>139</v>
      </c>
      <c r="E137" s="72"/>
      <c r="F137" s="228" t="s">
        <v>211</v>
      </c>
      <c r="G137" s="72"/>
      <c r="H137" s="72"/>
      <c r="I137" s="185"/>
      <c r="J137" s="72"/>
      <c r="K137" s="72"/>
      <c r="L137" s="70"/>
      <c r="M137" s="229"/>
      <c r="N137" s="45"/>
      <c r="O137" s="45"/>
      <c r="P137" s="45"/>
      <c r="Q137" s="45"/>
      <c r="R137" s="45"/>
      <c r="S137" s="45"/>
      <c r="T137" s="93"/>
      <c r="AT137" s="22" t="s">
        <v>139</v>
      </c>
      <c r="AU137" s="22" t="s">
        <v>82</v>
      </c>
    </row>
    <row r="138" s="12" customFormat="1">
      <c r="B138" s="251"/>
      <c r="C138" s="252"/>
      <c r="D138" s="227" t="s">
        <v>141</v>
      </c>
      <c r="E138" s="253" t="s">
        <v>21</v>
      </c>
      <c r="F138" s="254" t="s">
        <v>212</v>
      </c>
      <c r="G138" s="252"/>
      <c r="H138" s="253" t="s">
        <v>21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141</v>
      </c>
      <c r="AU138" s="260" t="s">
        <v>82</v>
      </c>
      <c r="AV138" s="12" t="s">
        <v>80</v>
      </c>
      <c r="AW138" s="12" t="s">
        <v>35</v>
      </c>
      <c r="AX138" s="12" t="s">
        <v>72</v>
      </c>
      <c r="AY138" s="260" t="s">
        <v>129</v>
      </c>
    </row>
    <row r="139" s="11" customFormat="1">
      <c r="B139" s="230"/>
      <c r="C139" s="231"/>
      <c r="D139" s="227" t="s">
        <v>141</v>
      </c>
      <c r="E139" s="232" t="s">
        <v>21</v>
      </c>
      <c r="F139" s="233" t="s">
        <v>213</v>
      </c>
      <c r="G139" s="231"/>
      <c r="H139" s="234">
        <v>15.6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141</v>
      </c>
      <c r="AU139" s="240" t="s">
        <v>82</v>
      </c>
      <c r="AV139" s="11" t="s">
        <v>82</v>
      </c>
      <c r="AW139" s="11" t="s">
        <v>35</v>
      </c>
      <c r="AX139" s="11" t="s">
        <v>72</v>
      </c>
      <c r="AY139" s="240" t="s">
        <v>129</v>
      </c>
    </row>
    <row r="140" s="11" customFormat="1">
      <c r="B140" s="230"/>
      <c r="C140" s="231"/>
      <c r="D140" s="227" t="s">
        <v>141</v>
      </c>
      <c r="E140" s="232" t="s">
        <v>21</v>
      </c>
      <c r="F140" s="233" t="s">
        <v>214</v>
      </c>
      <c r="G140" s="231"/>
      <c r="H140" s="234">
        <v>1.5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141</v>
      </c>
      <c r="AU140" s="240" t="s">
        <v>82</v>
      </c>
      <c r="AV140" s="11" t="s">
        <v>82</v>
      </c>
      <c r="AW140" s="11" t="s">
        <v>35</v>
      </c>
      <c r="AX140" s="11" t="s">
        <v>72</v>
      </c>
      <c r="AY140" s="240" t="s">
        <v>129</v>
      </c>
    </row>
    <row r="141" s="1" customFormat="1" ht="14.4" customHeight="1">
      <c r="B141" s="44"/>
      <c r="C141" s="241" t="s">
        <v>215</v>
      </c>
      <c r="D141" s="241" t="s">
        <v>202</v>
      </c>
      <c r="E141" s="242" t="s">
        <v>216</v>
      </c>
      <c r="F141" s="243" t="s">
        <v>217</v>
      </c>
      <c r="G141" s="244" t="s">
        <v>157</v>
      </c>
      <c r="H141" s="245">
        <v>13.859999999999999</v>
      </c>
      <c r="I141" s="246"/>
      <c r="J141" s="247">
        <f>ROUND(I141*H141,2)</f>
        <v>0</v>
      </c>
      <c r="K141" s="243" t="s">
        <v>136</v>
      </c>
      <c r="L141" s="248"/>
      <c r="M141" s="249" t="s">
        <v>21</v>
      </c>
      <c r="N141" s="250" t="s">
        <v>43</v>
      </c>
      <c r="O141" s="45"/>
      <c r="P141" s="224">
        <f>O141*H141</f>
        <v>0</v>
      </c>
      <c r="Q141" s="224">
        <v>3.0000000000000001E-05</v>
      </c>
      <c r="R141" s="224">
        <f>Q141*H141</f>
        <v>0.00041579999999999997</v>
      </c>
      <c r="S141" s="224">
        <v>0</v>
      </c>
      <c r="T141" s="225">
        <f>S141*H141</f>
        <v>0</v>
      </c>
      <c r="AR141" s="22" t="s">
        <v>181</v>
      </c>
      <c r="AT141" s="22" t="s">
        <v>202</v>
      </c>
      <c r="AU141" s="22" t="s">
        <v>82</v>
      </c>
      <c r="AY141" s="22" t="s">
        <v>129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22" t="s">
        <v>80</v>
      </c>
      <c r="BK141" s="226">
        <f>ROUND(I141*H141,2)</f>
        <v>0</v>
      </c>
      <c r="BL141" s="22" t="s">
        <v>137</v>
      </c>
      <c r="BM141" s="22" t="s">
        <v>218</v>
      </c>
    </row>
    <row r="142" s="1" customFormat="1">
      <c r="B142" s="44"/>
      <c r="C142" s="72"/>
      <c r="D142" s="227" t="s">
        <v>139</v>
      </c>
      <c r="E142" s="72"/>
      <c r="F142" s="228" t="s">
        <v>217</v>
      </c>
      <c r="G142" s="72"/>
      <c r="H142" s="72"/>
      <c r="I142" s="185"/>
      <c r="J142" s="72"/>
      <c r="K142" s="72"/>
      <c r="L142" s="70"/>
      <c r="M142" s="229"/>
      <c r="N142" s="45"/>
      <c r="O142" s="45"/>
      <c r="P142" s="45"/>
      <c r="Q142" s="45"/>
      <c r="R142" s="45"/>
      <c r="S142" s="45"/>
      <c r="T142" s="93"/>
      <c r="AT142" s="22" t="s">
        <v>139</v>
      </c>
      <c r="AU142" s="22" t="s">
        <v>82</v>
      </c>
    </row>
    <row r="143" s="12" customFormat="1">
      <c r="B143" s="251"/>
      <c r="C143" s="252"/>
      <c r="D143" s="227" t="s">
        <v>141</v>
      </c>
      <c r="E143" s="253" t="s">
        <v>21</v>
      </c>
      <c r="F143" s="254" t="s">
        <v>212</v>
      </c>
      <c r="G143" s="252"/>
      <c r="H143" s="253" t="s">
        <v>21</v>
      </c>
      <c r="I143" s="255"/>
      <c r="J143" s="252"/>
      <c r="K143" s="252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141</v>
      </c>
      <c r="AU143" s="260" t="s">
        <v>82</v>
      </c>
      <c r="AV143" s="12" t="s">
        <v>80</v>
      </c>
      <c r="AW143" s="12" t="s">
        <v>35</v>
      </c>
      <c r="AX143" s="12" t="s">
        <v>72</v>
      </c>
      <c r="AY143" s="260" t="s">
        <v>129</v>
      </c>
    </row>
    <row r="144" s="11" customFormat="1">
      <c r="B144" s="230"/>
      <c r="C144" s="231"/>
      <c r="D144" s="227" t="s">
        <v>141</v>
      </c>
      <c r="E144" s="232" t="s">
        <v>21</v>
      </c>
      <c r="F144" s="233" t="s">
        <v>219</v>
      </c>
      <c r="G144" s="231"/>
      <c r="H144" s="234">
        <v>13.199999999999999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141</v>
      </c>
      <c r="AU144" s="240" t="s">
        <v>82</v>
      </c>
      <c r="AV144" s="11" t="s">
        <v>82</v>
      </c>
      <c r="AW144" s="11" t="s">
        <v>35</v>
      </c>
      <c r="AX144" s="11" t="s">
        <v>72</v>
      </c>
      <c r="AY144" s="240" t="s">
        <v>129</v>
      </c>
    </row>
    <row r="145" s="11" customFormat="1">
      <c r="B145" s="230"/>
      <c r="C145" s="231"/>
      <c r="D145" s="227" t="s">
        <v>141</v>
      </c>
      <c r="E145" s="231"/>
      <c r="F145" s="233" t="s">
        <v>220</v>
      </c>
      <c r="G145" s="231"/>
      <c r="H145" s="234">
        <v>13.859999999999999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141</v>
      </c>
      <c r="AU145" s="240" t="s">
        <v>82</v>
      </c>
      <c r="AV145" s="11" t="s">
        <v>82</v>
      </c>
      <c r="AW145" s="11" t="s">
        <v>6</v>
      </c>
      <c r="AX145" s="11" t="s">
        <v>80</v>
      </c>
      <c r="AY145" s="240" t="s">
        <v>129</v>
      </c>
    </row>
    <row r="146" s="1" customFormat="1" ht="14.4" customHeight="1">
      <c r="B146" s="44"/>
      <c r="C146" s="241" t="s">
        <v>221</v>
      </c>
      <c r="D146" s="241" t="s">
        <v>202</v>
      </c>
      <c r="E146" s="242" t="s">
        <v>222</v>
      </c>
      <c r="F146" s="243" t="s">
        <v>223</v>
      </c>
      <c r="G146" s="244" t="s">
        <v>157</v>
      </c>
      <c r="H146" s="245">
        <v>2.52</v>
      </c>
      <c r="I146" s="246"/>
      <c r="J146" s="247">
        <f>ROUND(I146*H146,2)</f>
        <v>0</v>
      </c>
      <c r="K146" s="243" t="s">
        <v>136</v>
      </c>
      <c r="L146" s="248"/>
      <c r="M146" s="249" t="s">
        <v>21</v>
      </c>
      <c r="N146" s="250" t="s">
        <v>43</v>
      </c>
      <c r="O146" s="45"/>
      <c r="P146" s="224">
        <f>O146*H146</f>
        <v>0</v>
      </c>
      <c r="Q146" s="224">
        <v>0.00029999999999999997</v>
      </c>
      <c r="R146" s="224">
        <f>Q146*H146</f>
        <v>0.00075599999999999994</v>
      </c>
      <c r="S146" s="224">
        <v>0</v>
      </c>
      <c r="T146" s="225">
        <f>S146*H146</f>
        <v>0</v>
      </c>
      <c r="AR146" s="22" t="s">
        <v>181</v>
      </c>
      <c r="AT146" s="22" t="s">
        <v>202</v>
      </c>
      <c r="AU146" s="22" t="s">
        <v>82</v>
      </c>
      <c r="AY146" s="22" t="s">
        <v>129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22" t="s">
        <v>80</v>
      </c>
      <c r="BK146" s="226">
        <f>ROUND(I146*H146,2)</f>
        <v>0</v>
      </c>
      <c r="BL146" s="22" t="s">
        <v>137</v>
      </c>
      <c r="BM146" s="22" t="s">
        <v>224</v>
      </c>
    </row>
    <row r="147" s="1" customFormat="1">
      <c r="B147" s="44"/>
      <c r="C147" s="72"/>
      <c r="D147" s="227" t="s">
        <v>139</v>
      </c>
      <c r="E147" s="72"/>
      <c r="F147" s="228" t="s">
        <v>223</v>
      </c>
      <c r="G147" s="72"/>
      <c r="H147" s="72"/>
      <c r="I147" s="185"/>
      <c r="J147" s="72"/>
      <c r="K147" s="72"/>
      <c r="L147" s="70"/>
      <c r="M147" s="229"/>
      <c r="N147" s="45"/>
      <c r="O147" s="45"/>
      <c r="P147" s="45"/>
      <c r="Q147" s="45"/>
      <c r="R147" s="45"/>
      <c r="S147" s="45"/>
      <c r="T147" s="93"/>
      <c r="AT147" s="22" t="s">
        <v>139</v>
      </c>
      <c r="AU147" s="22" t="s">
        <v>82</v>
      </c>
    </row>
    <row r="148" s="12" customFormat="1">
      <c r="B148" s="251"/>
      <c r="C148" s="252"/>
      <c r="D148" s="227" t="s">
        <v>141</v>
      </c>
      <c r="E148" s="253" t="s">
        <v>21</v>
      </c>
      <c r="F148" s="254" t="s">
        <v>225</v>
      </c>
      <c r="G148" s="252"/>
      <c r="H148" s="253" t="s">
        <v>21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141</v>
      </c>
      <c r="AU148" s="260" t="s">
        <v>82</v>
      </c>
      <c r="AV148" s="12" t="s">
        <v>80</v>
      </c>
      <c r="AW148" s="12" t="s">
        <v>35</v>
      </c>
      <c r="AX148" s="12" t="s">
        <v>72</v>
      </c>
      <c r="AY148" s="260" t="s">
        <v>129</v>
      </c>
    </row>
    <row r="149" s="11" customFormat="1">
      <c r="B149" s="230"/>
      <c r="C149" s="231"/>
      <c r="D149" s="227" t="s">
        <v>141</v>
      </c>
      <c r="E149" s="232" t="s">
        <v>21</v>
      </c>
      <c r="F149" s="233" t="s">
        <v>226</v>
      </c>
      <c r="G149" s="231"/>
      <c r="H149" s="234">
        <v>2.3999999999999999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141</v>
      </c>
      <c r="AU149" s="240" t="s">
        <v>82</v>
      </c>
      <c r="AV149" s="11" t="s">
        <v>82</v>
      </c>
      <c r="AW149" s="11" t="s">
        <v>35</v>
      </c>
      <c r="AX149" s="11" t="s">
        <v>72</v>
      </c>
      <c r="AY149" s="240" t="s">
        <v>129</v>
      </c>
    </row>
    <row r="150" s="11" customFormat="1">
      <c r="B150" s="230"/>
      <c r="C150" s="231"/>
      <c r="D150" s="227" t="s">
        <v>141</v>
      </c>
      <c r="E150" s="231"/>
      <c r="F150" s="233" t="s">
        <v>227</v>
      </c>
      <c r="G150" s="231"/>
      <c r="H150" s="234">
        <v>2.52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141</v>
      </c>
      <c r="AU150" s="240" t="s">
        <v>82</v>
      </c>
      <c r="AV150" s="11" t="s">
        <v>82</v>
      </c>
      <c r="AW150" s="11" t="s">
        <v>6</v>
      </c>
      <c r="AX150" s="11" t="s">
        <v>80</v>
      </c>
      <c r="AY150" s="240" t="s">
        <v>129</v>
      </c>
    </row>
    <row r="151" s="1" customFormat="1" ht="14.4" customHeight="1">
      <c r="B151" s="44"/>
      <c r="C151" s="241" t="s">
        <v>10</v>
      </c>
      <c r="D151" s="241" t="s">
        <v>202</v>
      </c>
      <c r="E151" s="242" t="s">
        <v>228</v>
      </c>
      <c r="F151" s="243" t="s">
        <v>229</v>
      </c>
      <c r="G151" s="244" t="s">
        <v>157</v>
      </c>
      <c r="H151" s="245">
        <v>1.575</v>
      </c>
      <c r="I151" s="246"/>
      <c r="J151" s="247">
        <f>ROUND(I151*H151,2)</f>
        <v>0</v>
      </c>
      <c r="K151" s="243" t="s">
        <v>136</v>
      </c>
      <c r="L151" s="248"/>
      <c r="M151" s="249" t="s">
        <v>21</v>
      </c>
      <c r="N151" s="250" t="s">
        <v>43</v>
      </c>
      <c r="O151" s="45"/>
      <c r="P151" s="224">
        <f>O151*H151</f>
        <v>0</v>
      </c>
      <c r="Q151" s="224">
        <v>0.00020000000000000001</v>
      </c>
      <c r="R151" s="224">
        <f>Q151*H151</f>
        <v>0.00031500000000000001</v>
      </c>
      <c r="S151" s="224">
        <v>0</v>
      </c>
      <c r="T151" s="225">
        <f>S151*H151</f>
        <v>0</v>
      </c>
      <c r="AR151" s="22" t="s">
        <v>181</v>
      </c>
      <c r="AT151" s="22" t="s">
        <v>202</v>
      </c>
      <c r="AU151" s="22" t="s">
        <v>82</v>
      </c>
      <c r="AY151" s="22" t="s">
        <v>129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22" t="s">
        <v>80</v>
      </c>
      <c r="BK151" s="226">
        <f>ROUND(I151*H151,2)</f>
        <v>0</v>
      </c>
      <c r="BL151" s="22" t="s">
        <v>137</v>
      </c>
      <c r="BM151" s="22" t="s">
        <v>230</v>
      </c>
    </row>
    <row r="152" s="1" customFormat="1">
      <c r="B152" s="44"/>
      <c r="C152" s="72"/>
      <c r="D152" s="227" t="s">
        <v>139</v>
      </c>
      <c r="E152" s="72"/>
      <c r="F152" s="228" t="s">
        <v>229</v>
      </c>
      <c r="G152" s="72"/>
      <c r="H152" s="72"/>
      <c r="I152" s="185"/>
      <c r="J152" s="72"/>
      <c r="K152" s="72"/>
      <c r="L152" s="70"/>
      <c r="M152" s="229"/>
      <c r="N152" s="45"/>
      <c r="O152" s="45"/>
      <c r="P152" s="45"/>
      <c r="Q152" s="45"/>
      <c r="R152" s="45"/>
      <c r="S152" s="45"/>
      <c r="T152" s="93"/>
      <c r="AT152" s="22" t="s">
        <v>139</v>
      </c>
      <c r="AU152" s="22" t="s">
        <v>82</v>
      </c>
    </row>
    <row r="153" s="11" customFormat="1">
      <c r="B153" s="230"/>
      <c r="C153" s="231"/>
      <c r="D153" s="227" t="s">
        <v>141</v>
      </c>
      <c r="E153" s="232" t="s">
        <v>21</v>
      </c>
      <c r="F153" s="233" t="s">
        <v>214</v>
      </c>
      <c r="G153" s="231"/>
      <c r="H153" s="234">
        <v>1.5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141</v>
      </c>
      <c r="AU153" s="240" t="s">
        <v>82</v>
      </c>
      <c r="AV153" s="11" t="s">
        <v>82</v>
      </c>
      <c r="AW153" s="11" t="s">
        <v>35</v>
      </c>
      <c r="AX153" s="11" t="s">
        <v>72</v>
      </c>
      <c r="AY153" s="240" t="s">
        <v>129</v>
      </c>
    </row>
    <row r="154" s="11" customFormat="1">
      <c r="B154" s="230"/>
      <c r="C154" s="231"/>
      <c r="D154" s="227" t="s">
        <v>141</v>
      </c>
      <c r="E154" s="231"/>
      <c r="F154" s="233" t="s">
        <v>231</v>
      </c>
      <c r="G154" s="231"/>
      <c r="H154" s="234">
        <v>1.575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141</v>
      </c>
      <c r="AU154" s="240" t="s">
        <v>82</v>
      </c>
      <c r="AV154" s="11" t="s">
        <v>82</v>
      </c>
      <c r="AW154" s="11" t="s">
        <v>6</v>
      </c>
      <c r="AX154" s="11" t="s">
        <v>80</v>
      </c>
      <c r="AY154" s="240" t="s">
        <v>129</v>
      </c>
    </row>
    <row r="155" s="1" customFormat="1" ht="22.8" customHeight="1">
      <c r="B155" s="44"/>
      <c r="C155" s="215" t="s">
        <v>232</v>
      </c>
      <c r="D155" s="215" t="s">
        <v>132</v>
      </c>
      <c r="E155" s="216" t="s">
        <v>233</v>
      </c>
      <c r="F155" s="217" t="s">
        <v>234</v>
      </c>
      <c r="G155" s="218" t="s">
        <v>151</v>
      </c>
      <c r="H155" s="219">
        <v>2.8799999999999999</v>
      </c>
      <c r="I155" s="220"/>
      <c r="J155" s="221">
        <f>ROUND(I155*H155,2)</f>
        <v>0</v>
      </c>
      <c r="K155" s="217" t="s">
        <v>136</v>
      </c>
      <c r="L155" s="70"/>
      <c r="M155" s="222" t="s">
        <v>21</v>
      </c>
      <c r="N155" s="223" t="s">
        <v>43</v>
      </c>
      <c r="O155" s="45"/>
      <c r="P155" s="224">
        <f>O155*H155</f>
        <v>0</v>
      </c>
      <c r="Q155" s="224">
        <v>0.0022799999999999999</v>
      </c>
      <c r="R155" s="224">
        <f>Q155*H155</f>
        <v>0.0065663999999999991</v>
      </c>
      <c r="S155" s="224">
        <v>0</v>
      </c>
      <c r="T155" s="225">
        <f>S155*H155</f>
        <v>0</v>
      </c>
      <c r="AR155" s="22" t="s">
        <v>137</v>
      </c>
      <c r="AT155" s="22" t="s">
        <v>132</v>
      </c>
      <c r="AU155" s="22" t="s">
        <v>82</v>
      </c>
      <c r="AY155" s="22" t="s">
        <v>129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22" t="s">
        <v>80</v>
      </c>
      <c r="BK155" s="226">
        <f>ROUND(I155*H155,2)</f>
        <v>0</v>
      </c>
      <c r="BL155" s="22" t="s">
        <v>137</v>
      </c>
      <c r="BM155" s="22" t="s">
        <v>235</v>
      </c>
    </row>
    <row r="156" s="1" customFormat="1">
      <c r="B156" s="44"/>
      <c r="C156" s="72"/>
      <c r="D156" s="227" t="s">
        <v>139</v>
      </c>
      <c r="E156" s="72"/>
      <c r="F156" s="228" t="s">
        <v>236</v>
      </c>
      <c r="G156" s="72"/>
      <c r="H156" s="72"/>
      <c r="I156" s="185"/>
      <c r="J156" s="72"/>
      <c r="K156" s="72"/>
      <c r="L156" s="70"/>
      <c r="M156" s="229"/>
      <c r="N156" s="45"/>
      <c r="O156" s="45"/>
      <c r="P156" s="45"/>
      <c r="Q156" s="45"/>
      <c r="R156" s="45"/>
      <c r="S156" s="45"/>
      <c r="T156" s="93"/>
      <c r="AT156" s="22" t="s">
        <v>139</v>
      </c>
      <c r="AU156" s="22" t="s">
        <v>82</v>
      </c>
    </row>
    <row r="157" s="1" customFormat="1">
      <c r="B157" s="44"/>
      <c r="C157" s="72"/>
      <c r="D157" s="227" t="s">
        <v>237</v>
      </c>
      <c r="E157" s="72"/>
      <c r="F157" s="261" t="s">
        <v>238</v>
      </c>
      <c r="G157" s="72"/>
      <c r="H157" s="72"/>
      <c r="I157" s="185"/>
      <c r="J157" s="72"/>
      <c r="K157" s="72"/>
      <c r="L157" s="70"/>
      <c r="M157" s="229"/>
      <c r="N157" s="45"/>
      <c r="O157" s="45"/>
      <c r="P157" s="45"/>
      <c r="Q157" s="45"/>
      <c r="R157" s="45"/>
      <c r="S157" s="45"/>
      <c r="T157" s="93"/>
      <c r="AT157" s="22" t="s">
        <v>237</v>
      </c>
      <c r="AU157" s="22" t="s">
        <v>82</v>
      </c>
    </row>
    <row r="158" s="11" customFormat="1">
      <c r="B158" s="230"/>
      <c r="C158" s="231"/>
      <c r="D158" s="227" t="s">
        <v>141</v>
      </c>
      <c r="E158" s="232" t="s">
        <v>21</v>
      </c>
      <c r="F158" s="233" t="s">
        <v>192</v>
      </c>
      <c r="G158" s="231"/>
      <c r="H158" s="234">
        <v>2.1000000000000001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141</v>
      </c>
      <c r="AU158" s="240" t="s">
        <v>82</v>
      </c>
      <c r="AV158" s="11" t="s">
        <v>82</v>
      </c>
      <c r="AW158" s="11" t="s">
        <v>35</v>
      </c>
      <c r="AX158" s="11" t="s">
        <v>72</v>
      </c>
      <c r="AY158" s="240" t="s">
        <v>129</v>
      </c>
    </row>
    <row r="159" s="11" customFormat="1">
      <c r="B159" s="230"/>
      <c r="C159" s="231"/>
      <c r="D159" s="227" t="s">
        <v>141</v>
      </c>
      <c r="E159" s="232" t="s">
        <v>21</v>
      </c>
      <c r="F159" s="233" t="s">
        <v>193</v>
      </c>
      <c r="G159" s="231"/>
      <c r="H159" s="234">
        <v>0.78000000000000003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141</v>
      </c>
      <c r="AU159" s="240" t="s">
        <v>82</v>
      </c>
      <c r="AV159" s="11" t="s">
        <v>82</v>
      </c>
      <c r="AW159" s="11" t="s">
        <v>35</v>
      </c>
      <c r="AX159" s="11" t="s">
        <v>72</v>
      </c>
      <c r="AY159" s="240" t="s">
        <v>129</v>
      </c>
    </row>
    <row r="160" s="1" customFormat="1" ht="22.8" customHeight="1">
      <c r="B160" s="44"/>
      <c r="C160" s="215" t="s">
        <v>239</v>
      </c>
      <c r="D160" s="215" t="s">
        <v>132</v>
      </c>
      <c r="E160" s="216" t="s">
        <v>240</v>
      </c>
      <c r="F160" s="217" t="s">
        <v>241</v>
      </c>
      <c r="G160" s="218" t="s">
        <v>151</v>
      </c>
      <c r="H160" s="219">
        <v>2.8500000000000001</v>
      </c>
      <c r="I160" s="220"/>
      <c r="J160" s="221">
        <f>ROUND(I160*H160,2)</f>
        <v>0</v>
      </c>
      <c r="K160" s="217" t="s">
        <v>136</v>
      </c>
      <c r="L160" s="70"/>
      <c r="M160" s="222" t="s">
        <v>21</v>
      </c>
      <c r="N160" s="223" t="s">
        <v>43</v>
      </c>
      <c r="O160" s="4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AR160" s="22" t="s">
        <v>137</v>
      </c>
      <c r="AT160" s="22" t="s">
        <v>132</v>
      </c>
      <c r="AU160" s="22" t="s">
        <v>82</v>
      </c>
      <c r="AY160" s="22" t="s">
        <v>129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22" t="s">
        <v>80</v>
      </c>
      <c r="BK160" s="226">
        <f>ROUND(I160*H160,2)</f>
        <v>0</v>
      </c>
      <c r="BL160" s="22" t="s">
        <v>137</v>
      </c>
      <c r="BM160" s="22" t="s">
        <v>242</v>
      </c>
    </row>
    <row r="161" s="1" customFormat="1">
      <c r="B161" s="44"/>
      <c r="C161" s="72"/>
      <c r="D161" s="227" t="s">
        <v>139</v>
      </c>
      <c r="E161" s="72"/>
      <c r="F161" s="228" t="s">
        <v>243</v>
      </c>
      <c r="G161" s="72"/>
      <c r="H161" s="72"/>
      <c r="I161" s="185"/>
      <c r="J161" s="72"/>
      <c r="K161" s="72"/>
      <c r="L161" s="70"/>
      <c r="M161" s="229"/>
      <c r="N161" s="45"/>
      <c r="O161" s="45"/>
      <c r="P161" s="45"/>
      <c r="Q161" s="45"/>
      <c r="R161" s="45"/>
      <c r="S161" s="45"/>
      <c r="T161" s="93"/>
      <c r="AT161" s="22" t="s">
        <v>139</v>
      </c>
      <c r="AU161" s="22" t="s">
        <v>82</v>
      </c>
    </row>
    <row r="162" s="11" customFormat="1">
      <c r="B162" s="230"/>
      <c r="C162" s="231"/>
      <c r="D162" s="227" t="s">
        <v>141</v>
      </c>
      <c r="E162" s="232" t="s">
        <v>21</v>
      </c>
      <c r="F162" s="233" t="s">
        <v>244</v>
      </c>
      <c r="G162" s="231"/>
      <c r="H162" s="234">
        <v>2.8500000000000001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141</v>
      </c>
      <c r="AU162" s="240" t="s">
        <v>82</v>
      </c>
      <c r="AV162" s="11" t="s">
        <v>82</v>
      </c>
      <c r="AW162" s="11" t="s">
        <v>35</v>
      </c>
      <c r="AX162" s="11" t="s">
        <v>72</v>
      </c>
      <c r="AY162" s="240" t="s">
        <v>129</v>
      </c>
    </row>
    <row r="163" s="1" customFormat="1" ht="22.8" customHeight="1">
      <c r="B163" s="44"/>
      <c r="C163" s="215" t="s">
        <v>245</v>
      </c>
      <c r="D163" s="215" t="s">
        <v>132</v>
      </c>
      <c r="E163" s="216" t="s">
        <v>246</v>
      </c>
      <c r="F163" s="217" t="s">
        <v>247</v>
      </c>
      <c r="G163" s="218" t="s">
        <v>151</v>
      </c>
      <c r="H163" s="219">
        <v>0.98999999999999999</v>
      </c>
      <c r="I163" s="220"/>
      <c r="J163" s="221">
        <f>ROUND(I163*H163,2)</f>
        <v>0</v>
      </c>
      <c r="K163" s="217" t="s">
        <v>136</v>
      </c>
      <c r="L163" s="70"/>
      <c r="M163" s="222" t="s">
        <v>21</v>
      </c>
      <c r="N163" s="223" t="s">
        <v>43</v>
      </c>
      <c r="O163" s="45"/>
      <c r="P163" s="224">
        <f>O163*H163</f>
        <v>0</v>
      </c>
      <c r="Q163" s="224">
        <v>0.105</v>
      </c>
      <c r="R163" s="224">
        <f>Q163*H163</f>
        <v>0.10395</v>
      </c>
      <c r="S163" s="224">
        <v>0</v>
      </c>
      <c r="T163" s="225">
        <f>S163*H163</f>
        <v>0</v>
      </c>
      <c r="AR163" s="22" t="s">
        <v>137</v>
      </c>
      <c r="AT163" s="22" t="s">
        <v>132</v>
      </c>
      <c r="AU163" s="22" t="s">
        <v>82</v>
      </c>
      <c r="AY163" s="22" t="s">
        <v>129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22" t="s">
        <v>80</v>
      </c>
      <c r="BK163" s="226">
        <f>ROUND(I163*H163,2)</f>
        <v>0</v>
      </c>
      <c r="BL163" s="22" t="s">
        <v>137</v>
      </c>
      <c r="BM163" s="22" t="s">
        <v>248</v>
      </c>
    </row>
    <row r="164" s="1" customFormat="1">
      <c r="B164" s="44"/>
      <c r="C164" s="72"/>
      <c r="D164" s="227" t="s">
        <v>139</v>
      </c>
      <c r="E164" s="72"/>
      <c r="F164" s="228" t="s">
        <v>249</v>
      </c>
      <c r="G164" s="72"/>
      <c r="H164" s="72"/>
      <c r="I164" s="185"/>
      <c r="J164" s="72"/>
      <c r="K164" s="72"/>
      <c r="L164" s="70"/>
      <c r="M164" s="229"/>
      <c r="N164" s="45"/>
      <c r="O164" s="45"/>
      <c r="P164" s="45"/>
      <c r="Q164" s="45"/>
      <c r="R164" s="45"/>
      <c r="S164" s="45"/>
      <c r="T164" s="93"/>
      <c r="AT164" s="22" t="s">
        <v>139</v>
      </c>
      <c r="AU164" s="22" t="s">
        <v>82</v>
      </c>
    </row>
    <row r="165" s="11" customFormat="1">
      <c r="B165" s="230"/>
      <c r="C165" s="231"/>
      <c r="D165" s="227" t="s">
        <v>141</v>
      </c>
      <c r="E165" s="232" t="s">
        <v>21</v>
      </c>
      <c r="F165" s="233" t="s">
        <v>250</v>
      </c>
      <c r="G165" s="231"/>
      <c r="H165" s="234">
        <v>0.98999999999999999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141</v>
      </c>
      <c r="AU165" s="240" t="s">
        <v>82</v>
      </c>
      <c r="AV165" s="11" t="s">
        <v>82</v>
      </c>
      <c r="AW165" s="11" t="s">
        <v>35</v>
      </c>
      <c r="AX165" s="11" t="s">
        <v>72</v>
      </c>
      <c r="AY165" s="240" t="s">
        <v>129</v>
      </c>
    </row>
    <row r="166" s="10" customFormat="1" ht="29.88" customHeight="1">
      <c r="B166" s="199"/>
      <c r="C166" s="200"/>
      <c r="D166" s="201" t="s">
        <v>71</v>
      </c>
      <c r="E166" s="213" t="s">
        <v>187</v>
      </c>
      <c r="F166" s="213" t="s">
        <v>251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P167+P179+P189</f>
        <v>0</v>
      </c>
      <c r="Q166" s="207"/>
      <c r="R166" s="208">
        <f>R167+R179+R189</f>
        <v>0.038323820000000001</v>
      </c>
      <c r="S166" s="207"/>
      <c r="T166" s="209">
        <f>T167+T179+T189</f>
        <v>0.46188499999999999</v>
      </c>
      <c r="AR166" s="210" t="s">
        <v>80</v>
      </c>
      <c r="AT166" s="211" t="s">
        <v>71</v>
      </c>
      <c r="AU166" s="211" t="s">
        <v>80</v>
      </c>
      <c r="AY166" s="210" t="s">
        <v>129</v>
      </c>
      <c r="BK166" s="212">
        <f>BK167+BK179+BK189</f>
        <v>0</v>
      </c>
    </row>
    <row r="167" s="10" customFormat="1" ht="14.88" customHeight="1">
      <c r="B167" s="199"/>
      <c r="C167" s="200"/>
      <c r="D167" s="201" t="s">
        <v>71</v>
      </c>
      <c r="E167" s="213" t="s">
        <v>252</v>
      </c>
      <c r="F167" s="213" t="s">
        <v>253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SUM(P168:P178)</f>
        <v>0</v>
      </c>
      <c r="Q167" s="207"/>
      <c r="R167" s="208">
        <f>SUM(R168:R178)</f>
        <v>0.0051285000000000002</v>
      </c>
      <c r="S167" s="207"/>
      <c r="T167" s="209">
        <f>SUM(T168:T178)</f>
        <v>0</v>
      </c>
      <c r="AR167" s="210" t="s">
        <v>80</v>
      </c>
      <c r="AT167" s="211" t="s">
        <v>71</v>
      </c>
      <c r="AU167" s="211" t="s">
        <v>82</v>
      </c>
      <c r="AY167" s="210" t="s">
        <v>129</v>
      </c>
      <c r="BK167" s="212">
        <f>SUM(BK168:BK178)</f>
        <v>0</v>
      </c>
    </row>
    <row r="168" s="1" customFormat="1" ht="22.8" customHeight="1">
      <c r="B168" s="44"/>
      <c r="C168" s="215" t="s">
        <v>254</v>
      </c>
      <c r="D168" s="215" t="s">
        <v>132</v>
      </c>
      <c r="E168" s="216" t="s">
        <v>255</v>
      </c>
      <c r="F168" s="217" t="s">
        <v>256</v>
      </c>
      <c r="G168" s="218" t="s">
        <v>151</v>
      </c>
      <c r="H168" s="219">
        <v>25</v>
      </c>
      <c r="I168" s="220"/>
      <c r="J168" s="221">
        <f>ROUND(I168*H168,2)</f>
        <v>0</v>
      </c>
      <c r="K168" s="217" t="s">
        <v>136</v>
      </c>
      <c r="L168" s="70"/>
      <c r="M168" s="222" t="s">
        <v>21</v>
      </c>
      <c r="N168" s="223" t="s">
        <v>43</v>
      </c>
      <c r="O168" s="45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AR168" s="22" t="s">
        <v>137</v>
      </c>
      <c r="AT168" s="22" t="s">
        <v>132</v>
      </c>
      <c r="AU168" s="22" t="s">
        <v>130</v>
      </c>
      <c r="AY168" s="22" t="s">
        <v>129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22" t="s">
        <v>80</v>
      </c>
      <c r="BK168" s="226">
        <f>ROUND(I168*H168,2)</f>
        <v>0</v>
      </c>
      <c r="BL168" s="22" t="s">
        <v>137</v>
      </c>
      <c r="BM168" s="22" t="s">
        <v>257</v>
      </c>
    </row>
    <row r="169" s="1" customFormat="1">
      <c r="B169" s="44"/>
      <c r="C169" s="72"/>
      <c r="D169" s="227" t="s">
        <v>139</v>
      </c>
      <c r="E169" s="72"/>
      <c r="F169" s="228" t="s">
        <v>258</v>
      </c>
      <c r="G169" s="72"/>
      <c r="H169" s="72"/>
      <c r="I169" s="185"/>
      <c r="J169" s="72"/>
      <c r="K169" s="72"/>
      <c r="L169" s="70"/>
      <c r="M169" s="229"/>
      <c r="N169" s="45"/>
      <c r="O169" s="45"/>
      <c r="P169" s="45"/>
      <c r="Q169" s="45"/>
      <c r="R169" s="45"/>
      <c r="S169" s="45"/>
      <c r="T169" s="93"/>
      <c r="AT169" s="22" t="s">
        <v>139</v>
      </c>
      <c r="AU169" s="22" t="s">
        <v>130</v>
      </c>
    </row>
    <row r="170" s="11" customFormat="1">
      <c r="B170" s="230"/>
      <c r="C170" s="231"/>
      <c r="D170" s="227" t="s">
        <v>141</v>
      </c>
      <c r="E170" s="232" t="s">
        <v>21</v>
      </c>
      <c r="F170" s="233" t="s">
        <v>259</v>
      </c>
      <c r="G170" s="231"/>
      <c r="H170" s="234">
        <v>25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141</v>
      </c>
      <c r="AU170" s="240" t="s">
        <v>130</v>
      </c>
      <c r="AV170" s="11" t="s">
        <v>82</v>
      </c>
      <c r="AW170" s="11" t="s">
        <v>35</v>
      </c>
      <c r="AX170" s="11" t="s">
        <v>72</v>
      </c>
      <c r="AY170" s="240" t="s">
        <v>129</v>
      </c>
    </row>
    <row r="171" s="1" customFormat="1" ht="22.8" customHeight="1">
      <c r="B171" s="44"/>
      <c r="C171" s="215" t="s">
        <v>260</v>
      </c>
      <c r="D171" s="215" t="s">
        <v>132</v>
      </c>
      <c r="E171" s="216" t="s">
        <v>261</v>
      </c>
      <c r="F171" s="217" t="s">
        <v>262</v>
      </c>
      <c r="G171" s="218" t="s">
        <v>151</v>
      </c>
      <c r="H171" s="219">
        <v>500</v>
      </c>
      <c r="I171" s="220"/>
      <c r="J171" s="221">
        <f>ROUND(I171*H171,2)</f>
        <v>0</v>
      </c>
      <c r="K171" s="217" t="s">
        <v>136</v>
      </c>
      <c r="L171" s="70"/>
      <c r="M171" s="222" t="s">
        <v>21</v>
      </c>
      <c r="N171" s="223" t="s">
        <v>43</v>
      </c>
      <c r="O171" s="4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AR171" s="22" t="s">
        <v>137</v>
      </c>
      <c r="AT171" s="22" t="s">
        <v>132</v>
      </c>
      <c r="AU171" s="22" t="s">
        <v>130</v>
      </c>
      <c r="AY171" s="22" t="s">
        <v>129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22" t="s">
        <v>80</v>
      </c>
      <c r="BK171" s="226">
        <f>ROUND(I171*H171,2)</f>
        <v>0</v>
      </c>
      <c r="BL171" s="22" t="s">
        <v>137</v>
      </c>
      <c r="BM171" s="22" t="s">
        <v>263</v>
      </c>
    </row>
    <row r="172" s="1" customFormat="1">
      <c r="B172" s="44"/>
      <c r="C172" s="72"/>
      <c r="D172" s="227" t="s">
        <v>139</v>
      </c>
      <c r="E172" s="72"/>
      <c r="F172" s="228" t="s">
        <v>264</v>
      </c>
      <c r="G172" s="72"/>
      <c r="H172" s="72"/>
      <c r="I172" s="185"/>
      <c r="J172" s="72"/>
      <c r="K172" s="72"/>
      <c r="L172" s="70"/>
      <c r="M172" s="229"/>
      <c r="N172" s="45"/>
      <c r="O172" s="45"/>
      <c r="P172" s="45"/>
      <c r="Q172" s="45"/>
      <c r="R172" s="45"/>
      <c r="S172" s="45"/>
      <c r="T172" s="93"/>
      <c r="AT172" s="22" t="s">
        <v>139</v>
      </c>
      <c r="AU172" s="22" t="s">
        <v>130</v>
      </c>
    </row>
    <row r="173" s="11" customFormat="1">
      <c r="B173" s="230"/>
      <c r="C173" s="231"/>
      <c r="D173" s="227" t="s">
        <v>141</v>
      </c>
      <c r="E173" s="231"/>
      <c r="F173" s="233" t="s">
        <v>265</v>
      </c>
      <c r="G173" s="231"/>
      <c r="H173" s="234">
        <v>500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141</v>
      </c>
      <c r="AU173" s="240" t="s">
        <v>130</v>
      </c>
      <c r="AV173" s="11" t="s">
        <v>82</v>
      </c>
      <c r="AW173" s="11" t="s">
        <v>6</v>
      </c>
      <c r="AX173" s="11" t="s">
        <v>80</v>
      </c>
      <c r="AY173" s="240" t="s">
        <v>129</v>
      </c>
    </row>
    <row r="174" s="1" customFormat="1" ht="22.8" customHeight="1">
      <c r="B174" s="44"/>
      <c r="C174" s="215" t="s">
        <v>9</v>
      </c>
      <c r="D174" s="215" t="s">
        <v>132</v>
      </c>
      <c r="E174" s="216" t="s">
        <v>266</v>
      </c>
      <c r="F174" s="217" t="s">
        <v>267</v>
      </c>
      <c r="G174" s="218" t="s">
        <v>151</v>
      </c>
      <c r="H174" s="219">
        <v>25</v>
      </c>
      <c r="I174" s="220"/>
      <c r="J174" s="221">
        <f>ROUND(I174*H174,2)</f>
        <v>0</v>
      </c>
      <c r="K174" s="217" t="s">
        <v>136</v>
      </c>
      <c r="L174" s="70"/>
      <c r="M174" s="222" t="s">
        <v>21</v>
      </c>
      <c r="N174" s="223" t="s">
        <v>43</v>
      </c>
      <c r="O174" s="4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AR174" s="22" t="s">
        <v>137</v>
      </c>
      <c r="AT174" s="22" t="s">
        <v>132</v>
      </c>
      <c r="AU174" s="22" t="s">
        <v>130</v>
      </c>
      <c r="AY174" s="22" t="s">
        <v>129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22" t="s">
        <v>80</v>
      </c>
      <c r="BK174" s="226">
        <f>ROUND(I174*H174,2)</f>
        <v>0</v>
      </c>
      <c r="BL174" s="22" t="s">
        <v>137</v>
      </c>
      <c r="BM174" s="22" t="s">
        <v>268</v>
      </c>
    </row>
    <row r="175" s="1" customFormat="1">
      <c r="B175" s="44"/>
      <c r="C175" s="72"/>
      <c r="D175" s="227" t="s">
        <v>139</v>
      </c>
      <c r="E175" s="72"/>
      <c r="F175" s="228" t="s">
        <v>269</v>
      </c>
      <c r="G175" s="72"/>
      <c r="H175" s="72"/>
      <c r="I175" s="185"/>
      <c r="J175" s="72"/>
      <c r="K175" s="72"/>
      <c r="L175" s="70"/>
      <c r="M175" s="229"/>
      <c r="N175" s="45"/>
      <c r="O175" s="45"/>
      <c r="P175" s="45"/>
      <c r="Q175" s="45"/>
      <c r="R175" s="45"/>
      <c r="S175" s="45"/>
      <c r="T175" s="93"/>
      <c r="AT175" s="22" t="s">
        <v>139</v>
      </c>
      <c r="AU175" s="22" t="s">
        <v>130</v>
      </c>
    </row>
    <row r="176" s="1" customFormat="1" ht="22.8" customHeight="1">
      <c r="B176" s="44"/>
      <c r="C176" s="215" t="s">
        <v>270</v>
      </c>
      <c r="D176" s="215" t="s">
        <v>132</v>
      </c>
      <c r="E176" s="216" t="s">
        <v>271</v>
      </c>
      <c r="F176" s="217" t="s">
        <v>272</v>
      </c>
      <c r="G176" s="218" t="s">
        <v>151</v>
      </c>
      <c r="H176" s="219">
        <v>39.450000000000003</v>
      </c>
      <c r="I176" s="220"/>
      <c r="J176" s="221">
        <f>ROUND(I176*H176,2)</f>
        <v>0</v>
      </c>
      <c r="K176" s="217" t="s">
        <v>136</v>
      </c>
      <c r="L176" s="70"/>
      <c r="M176" s="222" t="s">
        <v>21</v>
      </c>
      <c r="N176" s="223" t="s">
        <v>43</v>
      </c>
      <c r="O176" s="45"/>
      <c r="P176" s="224">
        <f>O176*H176</f>
        <v>0</v>
      </c>
      <c r="Q176" s="224">
        <v>0.00012999999999999999</v>
      </c>
      <c r="R176" s="224">
        <f>Q176*H176</f>
        <v>0.0051285000000000002</v>
      </c>
      <c r="S176" s="224">
        <v>0</v>
      </c>
      <c r="T176" s="225">
        <f>S176*H176</f>
        <v>0</v>
      </c>
      <c r="AR176" s="22" t="s">
        <v>137</v>
      </c>
      <c r="AT176" s="22" t="s">
        <v>132</v>
      </c>
      <c r="AU176" s="22" t="s">
        <v>130</v>
      </c>
      <c r="AY176" s="22" t="s">
        <v>129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22" t="s">
        <v>80</v>
      </c>
      <c r="BK176" s="226">
        <f>ROUND(I176*H176,2)</f>
        <v>0</v>
      </c>
      <c r="BL176" s="22" t="s">
        <v>137</v>
      </c>
      <c r="BM176" s="22" t="s">
        <v>273</v>
      </c>
    </row>
    <row r="177" s="1" customFormat="1">
      <c r="B177" s="44"/>
      <c r="C177" s="72"/>
      <c r="D177" s="227" t="s">
        <v>139</v>
      </c>
      <c r="E177" s="72"/>
      <c r="F177" s="228" t="s">
        <v>274</v>
      </c>
      <c r="G177" s="72"/>
      <c r="H177" s="72"/>
      <c r="I177" s="185"/>
      <c r="J177" s="72"/>
      <c r="K177" s="72"/>
      <c r="L177" s="70"/>
      <c r="M177" s="229"/>
      <c r="N177" s="45"/>
      <c r="O177" s="45"/>
      <c r="P177" s="45"/>
      <c r="Q177" s="45"/>
      <c r="R177" s="45"/>
      <c r="S177" s="45"/>
      <c r="T177" s="93"/>
      <c r="AT177" s="22" t="s">
        <v>139</v>
      </c>
      <c r="AU177" s="22" t="s">
        <v>130</v>
      </c>
    </row>
    <row r="178" s="11" customFormat="1">
      <c r="B178" s="230"/>
      <c r="C178" s="231"/>
      <c r="D178" s="227" t="s">
        <v>141</v>
      </c>
      <c r="E178" s="232" t="s">
        <v>21</v>
      </c>
      <c r="F178" s="233" t="s">
        <v>275</v>
      </c>
      <c r="G178" s="231"/>
      <c r="H178" s="234">
        <v>39.450000000000003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141</v>
      </c>
      <c r="AU178" s="240" t="s">
        <v>130</v>
      </c>
      <c r="AV178" s="11" t="s">
        <v>82</v>
      </c>
      <c r="AW178" s="11" t="s">
        <v>35</v>
      </c>
      <c r="AX178" s="11" t="s">
        <v>72</v>
      </c>
      <c r="AY178" s="240" t="s">
        <v>129</v>
      </c>
    </row>
    <row r="179" s="10" customFormat="1" ht="22.32" customHeight="1">
      <c r="B179" s="199"/>
      <c r="C179" s="200"/>
      <c r="D179" s="201" t="s">
        <v>71</v>
      </c>
      <c r="E179" s="213" t="s">
        <v>276</v>
      </c>
      <c r="F179" s="213" t="s">
        <v>277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SUM(P180:P188)</f>
        <v>0</v>
      </c>
      <c r="Q179" s="207"/>
      <c r="R179" s="208">
        <f>SUM(R180:R188)</f>
        <v>0.03319532</v>
      </c>
      <c r="S179" s="207"/>
      <c r="T179" s="209">
        <f>SUM(T180:T188)</f>
        <v>0</v>
      </c>
      <c r="AR179" s="210" t="s">
        <v>80</v>
      </c>
      <c r="AT179" s="211" t="s">
        <v>71</v>
      </c>
      <c r="AU179" s="211" t="s">
        <v>82</v>
      </c>
      <c r="AY179" s="210" t="s">
        <v>129</v>
      </c>
      <c r="BK179" s="212">
        <f>SUM(BK180:BK188)</f>
        <v>0</v>
      </c>
    </row>
    <row r="180" s="1" customFormat="1" ht="22.8" customHeight="1">
      <c r="B180" s="44"/>
      <c r="C180" s="215" t="s">
        <v>278</v>
      </c>
      <c r="D180" s="215" t="s">
        <v>132</v>
      </c>
      <c r="E180" s="216" t="s">
        <v>279</v>
      </c>
      <c r="F180" s="217" t="s">
        <v>280</v>
      </c>
      <c r="G180" s="218" t="s">
        <v>151</v>
      </c>
      <c r="H180" s="219">
        <v>44.883000000000003</v>
      </c>
      <c r="I180" s="220"/>
      <c r="J180" s="221">
        <f>ROUND(I180*H180,2)</f>
        <v>0</v>
      </c>
      <c r="K180" s="217" t="s">
        <v>136</v>
      </c>
      <c r="L180" s="70"/>
      <c r="M180" s="222" t="s">
        <v>21</v>
      </c>
      <c r="N180" s="223" t="s">
        <v>43</v>
      </c>
      <c r="O180" s="45"/>
      <c r="P180" s="224">
        <f>O180*H180</f>
        <v>0</v>
      </c>
      <c r="Q180" s="224">
        <v>4.0000000000000003E-05</v>
      </c>
      <c r="R180" s="224">
        <f>Q180*H180</f>
        <v>0.0017953200000000002</v>
      </c>
      <c r="S180" s="224">
        <v>0</v>
      </c>
      <c r="T180" s="225">
        <f>S180*H180</f>
        <v>0</v>
      </c>
      <c r="AR180" s="22" t="s">
        <v>137</v>
      </c>
      <c r="AT180" s="22" t="s">
        <v>132</v>
      </c>
      <c r="AU180" s="22" t="s">
        <v>130</v>
      </c>
      <c r="AY180" s="22" t="s">
        <v>129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22" t="s">
        <v>80</v>
      </c>
      <c r="BK180" s="226">
        <f>ROUND(I180*H180,2)</f>
        <v>0</v>
      </c>
      <c r="BL180" s="22" t="s">
        <v>137</v>
      </c>
      <c r="BM180" s="22" t="s">
        <v>281</v>
      </c>
    </row>
    <row r="181" s="1" customFormat="1">
      <c r="B181" s="44"/>
      <c r="C181" s="72"/>
      <c r="D181" s="227" t="s">
        <v>139</v>
      </c>
      <c r="E181" s="72"/>
      <c r="F181" s="228" t="s">
        <v>282</v>
      </c>
      <c r="G181" s="72"/>
      <c r="H181" s="72"/>
      <c r="I181" s="185"/>
      <c r="J181" s="72"/>
      <c r="K181" s="72"/>
      <c r="L181" s="70"/>
      <c r="M181" s="229"/>
      <c r="N181" s="45"/>
      <c r="O181" s="45"/>
      <c r="P181" s="45"/>
      <c r="Q181" s="45"/>
      <c r="R181" s="45"/>
      <c r="S181" s="45"/>
      <c r="T181" s="93"/>
      <c r="AT181" s="22" t="s">
        <v>139</v>
      </c>
      <c r="AU181" s="22" t="s">
        <v>130</v>
      </c>
    </row>
    <row r="182" s="11" customFormat="1">
      <c r="B182" s="230"/>
      <c r="C182" s="231"/>
      <c r="D182" s="227" t="s">
        <v>141</v>
      </c>
      <c r="E182" s="232" t="s">
        <v>21</v>
      </c>
      <c r="F182" s="233" t="s">
        <v>283</v>
      </c>
      <c r="G182" s="231"/>
      <c r="H182" s="234">
        <v>44.883000000000003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141</v>
      </c>
      <c r="AU182" s="240" t="s">
        <v>130</v>
      </c>
      <c r="AV182" s="11" t="s">
        <v>82</v>
      </c>
      <c r="AW182" s="11" t="s">
        <v>35</v>
      </c>
      <c r="AX182" s="11" t="s">
        <v>72</v>
      </c>
      <c r="AY182" s="240" t="s">
        <v>129</v>
      </c>
    </row>
    <row r="183" s="1" customFormat="1" ht="22.8" customHeight="1">
      <c r="B183" s="44"/>
      <c r="C183" s="215" t="s">
        <v>284</v>
      </c>
      <c r="D183" s="215" t="s">
        <v>132</v>
      </c>
      <c r="E183" s="216" t="s">
        <v>285</v>
      </c>
      <c r="F183" s="217" t="s">
        <v>286</v>
      </c>
      <c r="G183" s="218" t="s">
        <v>145</v>
      </c>
      <c r="H183" s="219">
        <v>1</v>
      </c>
      <c r="I183" s="220"/>
      <c r="J183" s="221">
        <f>ROUND(I183*H183,2)</f>
        <v>0</v>
      </c>
      <c r="K183" s="217" t="s">
        <v>136</v>
      </c>
      <c r="L183" s="70"/>
      <c r="M183" s="222" t="s">
        <v>21</v>
      </c>
      <c r="N183" s="223" t="s">
        <v>43</v>
      </c>
      <c r="O183" s="45"/>
      <c r="P183" s="224">
        <f>O183*H183</f>
        <v>0</v>
      </c>
      <c r="Q183" s="224">
        <v>0.023400000000000001</v>
      </c>
      <c r="R183" s="224">
        <f>Q183*H183</f>
        <v>0.023400000000000001</v>
      </c>
      <c r="S183" s="224">
        <v>0</v>
      </c>
      <c r="T183" s="225">
        <f>S183*H183</f>
        <v>0</v>
      </c>
      <c r="AR183" s="22" t="s">
        <v>137</v>
      </c>
      <c r="AT183" s="22" t="s">
        <v>132</v>
      </c>
      <c r="AU183" s="22" t="s">
        <v>130</v>
      </c>
      <c r="AY183" s="22" t="s">
        <v>129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22" t="s">
        <v>80</v>
      </c>
      <c r="BK183" s="226">
        <f>ROUND(I183*H183,2)</f>
        <v>0</v>
      </c>
      <c r="BL183" s="22" t="s">
        <v>137</v>
      </c>
      <c r="BM183" s="22" t="s">
        <v>287</v>
      </c>
    </row>
    <row r="184" s="1" customFormat="1">
      <c r="B184" s="44"/>
      <c r="C184" s="72"/>
      <c r="D184" s="227" t="s">
        <v>139</v>
      </c>
      <c r="E184" s="72"/>
      <c r="F184" s="228" t="s">
        <v>288</v>
      </c>
      <c r="G184" s="72"/>
      <c r="H184" s="72"/>
      <c r="I184" s="185"/>
      <c r="J184" s="72"/>
      <c r="K184" s="72"/>
      <c r="L184" s="70"/>
      <c r="M184" s="229"/>
      <c r="N184" s="45"/>
      <c r="O184" s="45"/>
      <c r="P184" s="45"/>
      <c r="Q184" s="45"/>
      <c r="R184" s="45"/>
      <c r="S184" s="45"/>
      <c r="T184" s="93"/>
      <c r="AT184" s="22" t="s">
        <v>139</v>
      </c>
      <c r="AU184" s="22" t="s">
        <v>130</v>
      </c>
    </row>
    <row r="185" s="11" customFormat="1">
      <c r="B185" s="230"/>
      <c r="C185" s="231"/>
      <c r="D185" s="227" t="s">
        <v>141</v>
      </c>
      <c r="E185" s="232" t="s">
        <v>21</v>
      </c>
      <c r="F185" s="233" t="s">
        <v>289</v>
      </c>
      <c r="G185" s="231"/>
      <c r="H185" s="234">
        <v>1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141</v>
      </c>
      <c r="AU185" s="240" t="s">
        <v>130</v>
      </c>
      <c r="AV185" s="11" t="s">
        <v>82</v>
      </c>
      <c r="AW185" s="11" t="s">
        <v>35</v>
      </c>
      <c r="AX185" s="11" t="s">
        <v>72</v>
      </c>
      <c r="AY185" s="240" t="s">
        <v>129</v>
      </c>
    </row>
    <row r="186" s="1" customFormat="1" ht="14.4" customHeight="1">
      <c r="B186" s="44"/>
      <c r="C186" s="241" t="s">
        <v>290</v>
      </c>
      <c r="D186" s="241" t="s">
        <v>202</v>
      </c>
      <c r="E186" s="242" t="s">
        <v>291</v>
      </c>
      <c r="F186" s="243" t="s">
        <v>292</v>
      </c>
      <c r="G186" s="244" t="s">
        <v>145</v>
      </c>
      <c r="H186" s="245">
        <v>1</v>
      </c>
      <c r="I186" s="246"/>
      <c r="J186" s="247">
        <f>ROUND(I186*H186,2)</f>
        <v>0</v>
      </c>
      <c r="K186" s="243" t="s">
        <v>136</v>
      </c>
      <c r="L186" s="248"/>
      <c r="M186" s="249" t="s">
        <v>21</v>
      </c>
      <c r="N186" s="250" t="s">
        <v>43</v>
      </c>
      <c r="O186" s="45"/>
      <c r="P186" s="224">
        <f>O186*H186</f>
        <v>0</v>
      </c>
      <c r="Q186" s="224">
        <v>0.0080000000000000002</v>
      </c>
      <c r="R186" s="224">
        <f>Q186*H186</f>
        <v>0.0080000000000000002</v>
      </c>
      <c r="S186" s="224">
        <v>0</v>
      </c>
      <c r="T186" s="225">
        <f>S186*H186</f>
        <v>0</v>
      </c>
      <c r="AR186" s="22" t="s">
        <v>181</v>
      </c>
      <c r="AT186" s="22" t="s">
        <v>202</v>
      </c>
      <c r="AU186" s="22" t="s">
        <v>130</v>
      </c>
      <c r="AY186" s="22" t="s">
        <v>129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22" t="s">
        <v>80</v>
      </c>
      <c r="BK186" s="226">
        <f>ROUND(I186*H186,2)</f>
        <v>0</v>
      </c>
      <c r="BL186" s="22" t="s">
        <v>137</v>
      </c>
      <c r="BM186" s="22" t="s">
        <v>293</v>
      </c>
    </row>
    <row r="187" s="1" customFormat="1">
      <c r="B187" s="44"/>
      <c r="C187" s="72"/>
      <c r="D187" s="227" t="s">
        <v>139</v>
      </c>
      <c r="E187" s="72"/>
      <c r="F187" s="228" t="s">
        <v>292</v>
      </c>
      <c r="G187" s="72"/>
      <c r="H187" s="72"/>
      <c r="I187" s="185"/>
      <c r="J187" s="72"/>
      <c r="K187" s="72"/>
      <c r="L187" s="70"/>
      <c r="M187" s="229"/>
      <c r="N187" s="45"/>
      <c r="O187" s="45"/>
      <c r="P187" s="45"/>
      <c r="Q187" s="45"/>
      <c r="R187" s="45"/>
      <c r="S187" s="45"/>
      <c r="T187" s="93"/>
      <c r="AT187" s="22" t="s">
        <v>139</v>
      </c>
      <c r="AU187" s="22" t="s">
        <v>130</v>
      </c>
    </row>
    <row r="188" s="1" customFormat="1">
      <c r="B188" s="44"/>
      <c r="C188" s="72"/>
      <c r="D188" s="227" t="s">
        <v>237</v>
      </c>
      <c r="E188" s="72"/>
      <c r="F188" s="261" t="s">
        <v>294</v>
      </c>
      <c r="G188" s="72"/>
      <c r="H188" s="72"/>
      <c r="I188" s="185"/>
      <c r="J188" s="72"/>
      <c r="K188" s="72"/>
      <c r="L188" s="70"/>
      <c r="M188" s="229"/>
      <c r="N188" s="45"/>
      <c r="O188" s="45"/>
      <c r="P188" s="45"/>
      <c r="Q188" s="45"/>
      <c r="R188" s="45"/>
      <c r="S188" s="45"/>
      <c r="T188" s="93"/>
      <c r="AT188" s="22" t="s">
        <v>237</v>
      </c>
      <c r="AU188" s="22" t="s">
        <v>130</v>
      </c>
    </row>
    <row r="189" s="10" customFormat="1" ht="22.32" customHeight="1">
      <c r="B189" s="199"/>
      <c r="C189" s="200"/>
      <c r="D189" s="201" t="s">
        <v>71</v>
      </c>
      <c r="E189" s="213" t="s">
        <v>295</v>
      </c>
      <c r="F189" s="213" t="s">
        <v>296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SUM(P190:P202)</f>
        <v>0</v>
      </c>
      <c r="Q189" s="207"/>
      <c r="R189" s="208">
        <f>SUM(R190:R202)</f>
        <v>0</v>
      </c>
      <c r="S189" s="207"/>
      <c r="T189" s="209">
        <f>SUM(T190:T202)</f>
        <v>0.46188499999999999</v>
      </c>
      <c r="AR189" s="210" t="s">
        <v>80</v>
      </c>
      <c r="AT189" s="211" t="s">
        <v>71</v>
      </c>
      <c r="AU189" s="211" t="s">
        <v>82</v>
      </c>
      <c r="AY189" s="210" t="s">
        <v>129</v>
      </c>
      <c r="BK189" s="212">
        <f>SUM(BK190:BK202)</f>
        <v>0</v>
      </c>
    </row>
    <row r="190" s="1" customFormat="1" ht="22.8" customHeight="1">
      <c r="B190" s="44"/>
      <c r="C190" s="215" t="s">
        <v>297</v>
      </c>
      <c r="D190" s="215" t="s">
        <v>132</v>
      </c>
      <c r="E190" s="216" t="s">
        <v>298</v>
      </c>
      <c r="F190" s="217" t="s">
        <v>299</v>
      </c>
      <c r="G190" s="218" t="s">
        <v>151</v>
      </c>
      <c r="H190" s="219">
        <v>0.629</v>
      </c>
      <c r="I190" s="220"/>
      <c r="J190" s="221">
        <f>ROUND(I190*H190,2)</f>
        <v>0</v>
      </c>
      <c r="K190" s="217" t="s">
        <v>136</v>
      </c>
      <c r="L190" s="70"/>
      <c r="M190" s="222" t="s">
        <v>21</v>
      </c>
      <c r="N190" s="223" t="s">
        <v>43</v>
      </c>
      <c r="O190" s="45"/>
      <c r="P190" s="224">
        <f>O190*H190</f>
        <v>0</v>
      </c>
      <c r="Q190" s="224">
        <v>0</v>
      </c>
      <c r="R190" s="224">
        <f>Q190*H190</f>
        <v>0</v>
      </c>
      <c r="S190" s="224">
        <v>0.035000000000000003</v>
      </c>
      <c r="T190" s="225">
        <f>S190*H190</f>
        <v>0.022015000000000003</v>
      </c>
      <c r="AR190" s="22" t="s">
        <v>137</v>
      </c>
      <c r="AT190" s="22" t="s">
        <v>132</v>
      </c>
      <c r="AU190" s="22" t="s">
        <v>130</v>
      </c>
      <c r="AY190" s="22" t="s">
        <v>129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22" t="s">
        <v>80</v>
      </c>
      <c r="BK190" s="226">
        <f>ROUND(I190*H190,2)</f>
        <v>0</v>
      </c>
      <c r="BL190" s="22" t="s">
        <v>137</v>
      </c>
      <c r="BM190" s="22" t="s">
        <v>300</v>
      </c>
    </row>
    <row r="191" s="1" customFormat="1">
      <c r="B191" s="44"/>
      <c r="C191" s="72"/>
      <c r="D191" s="227" t="s">
        <v>139</v>
      </c>
      <c r="E191" s="72"/>
      <c r="F191" s="228" t="s">
        <v>301</v>
      </c>
      <c r="G191" s="72"/>
      <c r="H191" s="72"/>
      <c r="I191" s="185"/>
      <c r="J191" s="72"/>
      <c r="K191" s="72"/>
      <c r="L191" s="70"/>
      <c r="M191" s="229"/>
      <c r="N191" s="45"/>
      <c r="O191" s="45"/>
      <c r="P191" s="45"/>
      <c r="Q191" s="45"/>
      <c r="R191" s="45"/>
      <c r="S191" s="45"/>
      <c r="T191" s="93"/>
      <c r="AT191" s="22" t="s">
        <v>139</v>
      </c>
      <c r="AU191" s="22" t="s">
        <v>130</v>
      </c>
    </row>
    <row r="192" s="11" customFormat="1">
      <c r="B192" s="230"/>
      <c r="C192" s="231"/>
      <c r="D192" s="227" t="s">
        <v>141</v>
      </c>
      <c r="E192" s="232" t="s">
        <v>21</v>
      </c>
      <c r="F192" s="233" t="s">
        <v>302</v>
      </c>
      <c r="G192" s="231"/>
      <c r="H192" s="234">
        <v>0.629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141</v>
      </c>
      <c r="AU192" s="240" t="s">
        <v>130</v>
      </c>
      <c r="AV192" s="11" t="s">
        <v>82</v>
      </c>
      <c r="AW192" s="11" t="s">
        <v>35</v>
      </c>
      <c r="AX192" s="11" t="s">
        <v>72</v>
      </c>
      <c r="AY192" s="240" t="s">
        <v>129</v>
      </c>
    </row>
    <row r="193" s="1" customFormat="1" ht="14.4" customHeight="1">
      <c r="B193" s="44"/>
      <c r="C193" s="215" t="s">
        <v>303</v>
      </c>
      <c r="D193" s="215" t="s">
        <v>132</v>
      </c>
      <c r="E193" s="216" t="s">
        <v>304</v>
      </c>
      <c r="F193" s="217" t="s">
        <v>305</v>
      </c>
      <c r="G193" s="218" t="s">
        <v>145</v>
      </c>
      <c r="H193" s="219">
        <v>2</v>
      </c>
      <c r="I193" s="220"/>
      <c r="J193" s="221">
        <f>ROUND(I193*H193,2)</f>
        <v>0</v>
      </c>
      <c r="K193" s="217" t="s">
        <v>136</v>
      </c>
      <c r="L193" s="70"/>
      <c r="M193" s="222" t="s">
        <v>21</v>
      </c>
      <c r="N193" s="223" t="s">
        <v>43</v>
      </c>
      <c r="O193" s="45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AR193" s="22" t="s">
        <v>137</v>
      </c>
      <c r="AT193" s="22" t="s">
        <v>132</v>
      </c>
      <c r="AU193" s="22" t="s">
        <v>130</v>
      </c>
      <c r="AY193" s="22" t="s">
        <v>129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22" t="s">
        <v>80</v>
      </c>
      <c r="BK193" s="226">
        <f>ROUND(I193*H193,2)</f>
        <v>0</v>
      </c>
      <c r="BL193" s="22" t="s">
        <v>137</v>
      </c>
      <c r="BM193" s="22" t="s">
        <v>306</v>
      </c>
    </row>
    <row r="194" s="1" customFormat="1">
      <c r="B194" s="44"/>
      <c r="C194" s="72"/>
      <c r="D194" s="227" t="s">
        <v>139</v>
      </c>
      <c r="E194" s="72"/>
      <c r="F194" s="228" t="s">
        <v>307</v>
      </c>
      <c r="G194" s="72"/>
      <c r="H194" s="72"/>
      <c r="I194" s="185"/>
      <c r="J194" s="72"/>
      <c r="K194" s="72"/>
      <c r="L194" s="70"/>
      <c r="M194" s="229"/>
      <c r="N194" s="45"/>
      <c r="O194" s="45"/>
      <c r="P194" s="45"/>
      <c r="Q194" s="45"/>
      <c r="R194" s="45"/>
      <c r="S194" s="45"/>
      <c r="T194" s="93"/>
      <c r="AT194" s="22" t="s">
        <v>139</v>
      </c>
      <c r="AU194" s="22" t="s">
        <v>130</v>
      </c>
    </row>
    <row r="195" s="11" customFormat="1">
      <c r="B195" s="230"/>
      <c r="C195" s="231"/>
      <c r="D195" s="227" t="s">
        <v>141</v>
      </c>
      <c r="E195" s="232" t="s">
        <v>21</v>
      </c>
      <c r="F195" s="233" t="s">
        <v>308</v>
      </c>
      <c r="G195" s="231"/>
      <c r="H195" s="234">
        <v>2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141</v>
      </c>
      <c r="AU195" s="240" t="s">
        <v>130</v>
      </c>
      <c r="AV195" s="11" t="s">
        <v>82</v>
      </c>
      <c r="AW195" s="11" t="s">
        <v>35</v>
      </c>
      <c r="AX195" s="11" t="s">
        <v>72</v>
      </c>
      <c r="AY195" s="240" t="s">
        <v>129</v>
      </c>
    </row>
    <row r="196" s="1" customFormat="1" ht="22.8" customHeight="1">
      <c r="B196" s="44"/>
      <c r="C196" s="215" t="s">
        <v>309</v>
      </c>
      <c r="D196" s="215" t="s">
        <v>132</v>
      </c>
      <c r="E196" s="216" t="s">
        <v>310</v>
      </c>
      <c r="F196" s="217" t="s">
        <v>311</v>
      </c>
      <c r="G196" s="218" t="s">
        <v>151</v>
      </c>
      <c r="H196" s="219">
        <v>5.3700000000000001</v>
      </c>
      <c r="I196" s="220"/>
      <c r="J196" s="221">
        <f>ROUND(I196*H196,2)</f>
        <v>0</v>
      </c>
      <c r="K196" s="217" t="s">
        <v>136</v>
      </c>
      <c r="L196" s="70"/>
      <c r="M196" s="222" t="s">
        <v>21</v>
      </c>
      <c r="N196" s="223" t="s">
        <v>43</v>
      </c>
      <c r="O196" s="45"/>
      <c r="P196" s="224">
        <f>O196*H196</f>
        <v>0</v>
      </c>
      <c r="Q196" s="224">
        <v>0</v>
      </c>
      <c r="R196" s="224">
        <f>Q196*H196</f>
        <v>0</v>
      </c>
      <c r="S196" s="224">
        <v>0.050999999999999997</v>
      </c>
      <c r="T196" s="225">
        <f>S196*H196</f>
        <v>0.27387</v>
      </c>
      <c r="AR196" s="22" t="s">
        <v>137</v>
      </c>
      <c r="AT196" s="22" t="s">
        <v>132</v>
      </c>
      <c r="AU196" s="22" t="s">
        <v>130</v>
      </c>
      <c r="AY196" s="22" t="s">
        <v>129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22" t="s">
        <v>80</v>
      </c>
      <c r="BK196" s="226">
        <f>ROUND(I196*H196,2)</f>
        <v>0</v>
      </c>
      <c r="BL196" s="22" t="s">
        <v>137</v>
      </c>
      <c r="BM196" s="22" t="s">
        <v>312</v>
      </c>
    </row>
    <row r="197" s="1" customFormat="1">
      <c r="B197" s="44"/>
      <c r="C197" s="72"/>
      <c r="D197" s="227" t="s">
        <v>139</v>
      </c>
      <c r="E197" s="72"/>
      <c r="F197" s="228" t="s">
        <v>313</v>
      </c>
      <c r="G197" s="72"/>
      <c r="H197" s="72"/>
      <c r="I197" s="185"/>
      <c r="J197" s="72"/>
      <c r="K197" s="72"/>
      <c r="L197" s="70"/>
      <c r="M197" s="229"/>
      <c r="N197" s="45"/>
      <c r="O197" s="45"/>
      <c r="P197" s="45"/>
      <c r="Q197" s="45"/>
      <c r="R197" s="45"/>
      <c r="S197" s="45"/>
      <c r="T197" s="93"/>
      <c r="AT197" s="22" t="s">
        <v>139</v>
      </c>
      <c r="AU197" s="22" t="s">
        <v>130</v>
      </c>
    </row>
    <row r="198" s="11" customFormat="1">
      <c r="B198" s="230"/>
      <c r="C198" s="231"/>
      <c r="D198" s="227" t="s">
        <v>141</v>
      </c>
      <c r="E198" s="232" t="s">
        <v>21</v>
      </c>
      <c r="F198" s="233" t="s">
        <v>314</v>
      </c>
      <c r="G198" s="231"/>
      <c r="H198" s="234">
        <v>3.1499999999999999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141</v>
      </c>
      <c r="AU198" s="240" t="s">
        <v>130</v>
      </c>
      <c r="AV198" s="11" t="s">
        <v>82</v>
      </c>
      <c r="AW198" s="11" t="s">
        <v>35</v>
      </c>
      <c r="AX198" s="11" t="s">
        <v>72</v>
      </c>
      <c r="AY198" s="240" t="s">
        <v>129</v>
      </c>
    </row>
    <row r="199" s="11" customFormat="1">
      <c r="B199" s="230"/>
      <c r="C199" s="231"/>
      <c r="D199" s="227" t="s">
        <v>141</v>
      </c>
      <c r="E199" s="232" t="s">
        <v>21</v>
      </c>
      <c r="F199" s="233" t="s">
        <v>315</v>
      </c>
      <c r="G199" s="231"/>
      <c r="H199" s="234">
        <v>2.2200000000000002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141</v>
      </c>
      <c r="AU199" s="240" t="s">
        <v>130</v>
      </c>
      <c r="AV199" s="11" t="s">
        <v>82</v>
      </c>
      <c r="AW199" s="11" t="s">
        <v>35</v>
      </c>
      <c r="AX199" s="11" t="s">
        <v>72</v>
      </c>
      <c r="AY199" s="240" t="s">
        <v>129</v>
      </c>
    </row>
    <row r="200" s="1" customFormat="1" ht="14.4" customHeight="1">
      <c r="B200" s="44"/>
      <c r="C200" s="215" t="s">
        <v>316</v>
      </c>
      <c r="D200" s="215" t="s">
        <v>132</v>
      </c>
      <c r="E200" s="216" t="s">
        <v>317</v>
      </c>
      <c r="F200" s="217" t="s">
        <v>318</v>
      </c>
      <c r="G200" s="218" t="s">
        <v>151</v>
      </c>
      <c r="H200" s="219">
        <v>2</v>
      </c>
      <c r="I200" s="220"/>
      <c r="J200" s="221">
        <f>ROUND(I200*H200,2)</f>
        <v>0</v>
      </c>
      <c r="K200" s="217" t="s">
        <v>136</v>
      </c>
      <c r="L200" s="70"/>
      <c r="M200" s="222" t="s">
        <v>21</v>
      </c>
      <c r="N200" s="223" t="s">
        <v>43</v>
      </c>
      <c r="O200" s="45"/>
      <c r="P200" s="224">
        <f>O200*H200</f>
        <v>0</v>
      </c>
      <c r="Q200" s="224">
        <v>0</v>
      </c>
      <c r="R200" s="224">
        <f>Q200*H200</f>
        <v>0</v>
      </c>
      <c r="S200" s="224">
        <v>0.083000000000000004</v>
      </c>
      <c r="T200" s="225">
        <f>S200*H200</f>
        <v>0.16600000000000001</v>
      </c>
      <c r="AR200" s="22" t="s">
        <v>137</v>
      </c>
      <c r="AT200" s="22" t="s">
        <v>132</v>
      </c>
      <c r="AU200" s="22" t="s">
        <v>130</v>
      </c>
      <c r="AY200" s="22" t="s">
        <v>129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22" t="s">
        <v>80</v>
      </c>
      <c r="BK200" s="226">
        <f>ROUND(I200*H200,2)</f>
        <v>0</v>
      </c>
      <c r="BL200" s="22" t="s">
        <v>137</v>
      </c>
      <c r="BM200" s="22" t="s">
        <v>319</v>
      </c>
    </row>
    <row r="201" s="1" customFormat="1">
      <c r="B201" s="44"/>
      <c r="C201" s="72"/>
      <c r="D201" s="227" t="s">
        <v>139</v>
      </c>
      <c r="E201" s="72"/>
      <c r="F201" s="228" t="s">
        <v>320</v>
      </c>
      <c r="G201" s="72"/>
      <c r="H201" s="72"/>
      <c r="I201" s="185"/>
      <c r="J201" s="72"/>
      <c r="K201" s="72"/>
      <c r="L201" s="70"/>
      <c r="M201" s="229"/>
      <c r="N201" s="45"/>
      <c r="O201" s="45"/>
      <c r="P201" s="45"/>
      <c r="Q201" s="45"/>
      <c r="R201" s="45"/>
      <c r="S201" s="45"/>
      <c r="T201" s="93"/>
      <c r="AT201" s="22" t="s">
        <v>139</v>
      </c>
      <c r="AU201" s="22" t="s">
        <v>130</v>
      </c>
    </row>
    <row r="202" s="11" customFormat="1">
      <c r="B202" s="230"/>
      <c r="C202" s="231"/>
      <c r="D202" s="227" t="s">
        <v>141</v>
      </c>
      <c r="E202" s="232" t="s">
        <v>21</v>
      </c>
      <c r="F202" s="233" t="s">
        <v>321</v>
      </c>
      <c r="G202" s="231"/>
      <c r="H202" s="234">
        <v>2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141</v>
      </c>
      <c r="AU202" s="240" t="s">
        <v>130</v>
      </c>
      <c r="AV202" s="11" t="s">
        <v>82</v>
      </c>
      <c r="AW202" s="11" t="s">
        <v>35</v>
      </c>
      <c r="AX202" s="11" t="s">
        <v>72</v>
      </c>
      <c r="AY202" s="240" t="s">
        <v>129</v>
      </c>
    </row>
    <row r="203" s="10" customFormat="1" ht="29.88" customHeight="1">
      <c r="B203" s="199"/>
      <c r="C203" s="200"/>
      <c r="D203" s="201" t="s">
        <v>71</v>
      </c>
      <c r="E203" s="213" t="s">
        <v>322</v>
      </c>
      <c r="F203" s="213" t="s">
        <v>323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SUM(P204:P212)</f>
        <v>0</v>
      </c>
      <c r="Q203" s="207"/>
      <c r="R203" s="208">
        <f>SUM(R204:R212)</f>
        <v>0</v>
      </c>
      <c r="S203" s="207"/>
      <c r="T203" s="209">
        <f>SUM(T204:T212)</f>
        <v>0</v>
      </c>
      <c r="AR203" s="210" t="s">
        <v>80</v>
      </c>
      <c r="AT203" s="211" t="s">
        <v>71</v>
      </c>
      <c r="AU203" s="211" t="s">
        <v>80</v>
      </c>
      <c r="AY203" s="210" t="s">
        <v>129</v>
      </c>
      <c r="BK203" s="212">
        <f>SUM(BK204:BK212)</f>
        <v>0</v>
      </c>
    </row>
    <row r="204" s="1" customFormat="1" ht="22.8" customHeight="1">
      <c r="B204" s="44"/>
      <c r="C204" s="215" t="s">
        <v>324</v>
      </c>
      <c r="D204" s="215" t="s">
        <v>132</v>
      </c>
      <c r="E204" s="216" t="s">
        <v>325</v>
      </c>
      <c r="F204" s="217" t="s">
        <v>326</v>
      </c>
      <c r="G204" s="218" t="s">
        <v>327</v>
      </c>
      <c r="H204" s="219">
        <v>1.139</v>
      </c>
      <c r="I204" s="220"/>
      <c r="J204" s="221">
        <f>ROUND(I204*H204,2)</f>
        <v>0</v>
      </c>
      <c r="K204" s="217" t="s">
        <v>136</v>
      </c>
      <c r="L204" s="70"/>
      <c r="M204" s="222" t="s">
        <v>21</v>
      </c>
      <c r="N204" s="223" t="s">
        <v>43</v>
      </c>
      <c r="O204" s="45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AR204" s="22" t="s">
        <v>137</v>
      </c>
      <c r="AT204" s="22" t="s">
        <v>132</v>
      </c>
      <c r="AU204" s="22" t="s">
        <v>82</v>
      </c>
      <c r="AY204" s="22" t="s">
        <v>129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22" t="s">
        <v>80</v>
      </c>
      <c r="BK204" s="226">
        <f>ROUND(I204*H204,2)</f>
        <v>0</v>
      </c>
      <c r="BL204" s="22" t="s">
        <v>137</v>
      </c>
      <c r="BM204" s="22" t="s">
        <v>328</v>
      </c>
    </row>
    <row r="205" s="1" customFormat="1">
      <c r="B205" s="44"/>
      <c r="C205" s="72"/>
      <c r="D205" s="227" t="s">
        <v>139</v>
      </c>
      <c r="E205" s="72"/>
      <c r="F205" s="228" t="s">
        <v>329</v>
      </c>
      <c r="G205" s="72"/>
      <c r="H205" s="72"/>
      <c r="I205" s="185"/>
      <c r="J205" s="72"/>
      <c r="K205" s="72"/>
      <c r="L205" s="70"/>
      <c r="M205" s="229"/>
      <c r="N205" s="45"/>
      <c r="O205" s="45"/>
      <c r="P205" s="45"/>
      <c r="Q205" s="45"/>
      <c r="R205" s="45"/>
      <c r="S205" s="45"/>
      <c r="T205" s="93"/>
      <c r="AT205" s="22" t="s">
        <v>139</v>
      </c>
      <c r="AU205" s="22" t="s">
        <v>82</v>
      </c>
    </row>
    <row r="206" s="1" customFormat="1" ht="22.8" customHeight="1">
      <c r="B206" s="44"/>
      <c r="C206" s="215" t="s">
        <v>330</v>
      </c>
      <c r="D206" s="215" t="s">
        <v>132</v>
      </c>
      <c r="E206" s="216" t="s">
        <v>331</v>
      </c>
      <c r="F206" s="217" t="s">
        <v>332</v>
      </c>
      <c r="G206" s="218" t="s">
        <v>327</v>
      </c>
      <c r="H206" s="219">
        <v>1.139</v>
      </c>
      <c r="I206" s="220"/>
      <c r="J206" s="221">
        <f>ROUND(I206*H206,2)</f>
        <v>0</v>
      </c>
      <c r="K206" s="217" t="s">
        <v>136</v>
      </c>
      <c r="L206" s="70"/>
      <c r="M206" s="222" t="s">
        <v>21</v>
      </c>
      <c r="N206" s="223" t="s">
        <v>43</v>
      </c>
      <c r="O206" s="45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AR206" s="22" t="s">
        <v>137</v>
      </c>
      <c r="AT206" s="22" t="s">
        <v>132</v>
      </c>
      <c r="AU206" s="22" t="s">
        <v>82</v>
      </c>
      <c r="AY206" s="22" t="s">
        <v>129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22" t="s">
        <v>80</v>
      </c>
      <c r="BK206" s="226">
        <f>ROUND(I206*H206,2)</f>
        <v>0</v>
      </c>
      <c r="BL206" s="22" t="s">
        <v>137</v>
      </c>
      <c r="BM206" s="22" t="s">
        <v>333</v>
      </c>
    </row>
    <row r="207" s="1" customFormat="1">
      <c r="B207" s="44"/>
      <c r="C207" s="72"/>
      <c r="D207" s="227" t="s">
        <v>139</v>
      </c>
      <c r="E207" s="72"/>
      <c r="F207" s="228" t="s">
        <v>334</v>
      </c>
      <c r="G207" s="72"/>
      <c r="H207" s="72"/>
      <c r="I207" s="185"/>
      <c r="J207" s="72"/>
      <c r="K207" s="72"/>
      <c r="L207" s="70"/>
      <c r="M207" s="229"/>
      <c r="N207" s="45"/>
      <c r="O207" s="45"/>
      <c r="P207" s="45"/>
      <c r="Q207" s="45"/>
      <c r="R207" s="45"/>
      <c r="S207" s="45"/>
      <c r="T207" s="93"/>
      <c r="AT207" s="22" t="s">
        <v>139</v>
      </c>
      <c r="AU207" s="22" t="s">
        <v>82</v>
      </c>
    </row>
    <row r="208" s="1" customFormat="1" ht="22.8" customHeight="1">
      <c r="B208" s="44"/>
      <c r="C208" s="215" t="s">
        <v>335</v>
      </c>
      <c r="D208" s="215" t="s">
        <v>132</v>
      </c>
      <c r="E208" s="216" t="s">
        <v>336</v>
      </c>
      <c r="F208" s="217" t="s">
        <v>337</v>
      </c>
      <c r="G208" s="218" t="s">
        <v>327</v>
      </c>
      <c r="H208" s="219">
        <v>10.250999999999999</v>
      </c>
      <c r="I208" s="220"/>
      <c r="J208" s="221">
        <f>ROUND(I208*H208,2)</f>
        <v>0</v>
      </c>
      <c r="K208" s="217" t="s">
        <v>136</v>
      </c>
      <c r="L208" s="70"/>
      <c r="M208" s="222" t="s">
        <v>21</v>
      </c>
      <c r="N208" s="223" t="s">
        <v>43</v>
      </c>
      <c r="O208" s="4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AR208" s="22" t="s">
        <v>137</v>
      </c>
      <c r="AT208" s="22" t="s">
        <v>132</v>
      </c>
      <c r="AU208" s="22" t="s">
        <v>82</v>
      </c>
      <c r="AY208" s="22" t="s">
        <v>129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22" t="s">
        <v>80</v>
      </c>
      <c r="BK208" s="226">
        <f>ROUND(I208*H208,2)</f>
        <v>0</v>
      </c>
      <c r="BL208" s="22" t="s">
        <v>137</v>
      </c>
      <c r="BM208" s="22" t="s">
        <v>338</v>
      </c>
    </row>
    <row r="209" s="1" customFormat="1">
      <c r="B209" s="44"/>
      <c r="C209" s="72"/>
      <c r="D209" s="227" t="s">
        <v>139</v>
      </c>
      <c r="E209" s="72"/>
      <c r="F209" s="228" t="s">
        <v>339</v>
      </c>
      <c r="G209" s="72"/>
      <c r="H209" s="72"/>
      <c r="I209" s="185"/>
      <c r="J209" s="72"/>
      <c r="K209" s="72"/>
      <c r="L209" s="70"/>
      <c r="M209" s="229"/>
      <c r="N209" s="45"/>
      <c r="O209" s="45"/>
      <c r="P209" s="45"/>
      <c r="Q209" s="45"/>
      <c r="R209" s="45"/>
      <c r="S209" s="45"/>
      <c r="T209" s="93"/>
      <c r="AT209" s="22" t="s">
        <v>139</v>
      </c>
      <c r="AU209" s="22" t="s">
        <v>82</v>
      </c>
    </row>
    <row r="210" s="11" customFormat="1">
      <c r="B210" s="230"/>
      <c r="C210" s="231"/>
      <c r="D210" s="227" t="s">
        <v>141</v>
      </c>
      <c r="E210" s="231"/>
      <c r="F210" s="233" t="s">
        <v>340</v>
      </c>
      <c r="G210" s="231"/>
      <c r="H210" s="234">
        <v>10.250999999999999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141</v>
      </c>
      <c r="AU210" s="240" t="s">
        <v>82</v>
      </c>
      <c r="AV210" s="11" t="s">
        <v>82</v>
      </c>
      <c r="AW210" s="11" t="s">
        <v>6</v>
      </c>
      <c r="AX210" s="11" t="s">
        <v>80</v>
      </c>
      <c r="AY210" s="240" t="s">
        <v>129</v>
      </c>
    </row>
    <row r="211" s="1" customFormat="1" ht="22.8" customHeight="1">
      <c r="B211" s="44"/>
      <c r="C211" s="215" t="s">
        <v>341</v>
      </c>
      <c r="D211" s="215" t="s">
        <v>132</v>
      </c>
      <c r="E211" s="216" t="s">
        <v>342</v>
      </c>
      <c r="F211" s="217" t="s">
        <v>343</v>
      </c>
      <c r="G211" s="218" t="s">
        <v>327</v>
      </c>
      <c r="H211" s="219">
        <v>1.139</v>
      </c>
      <c r="I211" s="220"/>
      <c r="J211" s="221">
        <f>ROUND(I211*H211,2)</f>
        <v>0</v>
      </c>
      <c r="K211" s="217" t="s">
        <v>136</v>
      </c>
      <c r="L211" s="70"/>
      <c r="M211" s="222" t="s">
        <v>21</v>
      </c>
      <c r="N211" s="223" t="s">
        <v>43</v>
      </c>
      <c r="O211" s="45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AR211" s="22" t="s">
        <v>137</v>
      </c>
      <c r="AT211" s="22" t="s">
        <v>132</v>
      </c>
      <c r="AU211" s="22" t="s">
        <v>82</v>
      </c>
      <c r="AY211" s="22" t="s">
        <v>129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22" t="s">
        <v>80</v>
      </c>
      <c r="BK211" s="226">
        <f>ROUND(I211*H211,2)</f>
        <v>0</v>
      </c>
      <c r="BL211" s="22" t="s">
        <v>137</v>
      </c>
      <c r="BM211" s="22" t="s">
        <v>344</v>
      </c>
    </row>
    <row r="212" s="1" customFormat="1">
      <c r="B212" s="44"/>
      <c r="C212" s="72"/>
      <c r="D212" s="227" t="s">
        <v>139</v>
      </c>
      <c r="E212" s="72"/>
      <c r="F212" s="228" t="s">
        <v>345</v>
      </c>
      <c r="G212" s="72"/>
      <c r="H212" s="72"/>
      <c r="I212" s="185"/>
      <c r="J212" s="72"/>
      <c r="K212" s="72"/>
      <c r="L212" s="70"/>
      <c r="M212" s="229"/>
      <c r="N212" s="45"/>
      <c r="O212" s="45"/>
      <c r="P212" s="45"/>
      <c r="Q212" s="45"/>
      <c r="R212" s="45"/>
      <c r="S212" s="45"/>
      <c r="T212" s="93"/>
      <c r="AT212" s="22" t="s">
        <v>139</v>
      </c>
      <c r="AU212" s="22" t="s">
        <v>82</v>
      </c>
    </row>
    <row r="213" s="10" customFormat="1" ht="29.88" customHeight="1">
      <c r="B213" s="199"/>
      <c r="C213" s="200"/>
      <c r="D213" s="201" t="s">
        <v>71</v>
      </c>
      <c r="E213" s="213" t="s">
        <v>346</v>
      </c>
      <c r="F213" s="213" t="s">
        <v>347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SUM(P214:P215)</f>
        <v>0</v>
      </c>
      <c r="Q213" s="207"/>
      <c r="R213" s="208">
        <f>SUM(R214:R215)</f>
        <v>0</v>
      </c>
      <c r="S213" s="207"/>
      <c r="T213" s="209">
        <f>SUM(T214:T215)</f>
        <v>0</v>
      </c>
      <c r="AR213" s="210" t="s">
        <v>80</v>
      </c>
      <c r="AT213" s="211" t="s">
        <v>71</v>
      </c>
      <c r="AU213" s="211" t="s">
        <v>80</v>
      </c>
      <c r="AY213" s="210" t="s">
        <v>129</v>
      </c>
      <c r="BK213" s="212">
        <f>SUM(BK214:BK215)</f>
        <v>0</v>
      </c>
    </row>
    <row r="214" s="1" customFormat="1" ht="14.4" customHeight="1">
      <c r="B214" s="44"/>
      <c r="C214" s="215" t="s">
        <v>348</v>
      </c>
      <c r="D214" s="215" t="s">
        <v>132</v>
      </c>
      <c r="E214" s="216" t="s">
        <v>349</v>
      </c>
      <c r="F214" s="217" t="s">
        <v>350</v>
      </c>
      <c r="G214" s="218" t="s">
        <v>327</v>
      </c>
      <c r="H214" s="219">
        <v>2.097</v>
      </c>
      <c r="I214" s="220"/>
      <c r="J214" s="221">
        <f>ROUND(I214*H214,2)</f>
        <v>0</v>
      </c>
      <c r="K214" s="217" t="s">
        <v>136</v>
      </c>
      <c r="L214" s="70"/>
      <c r="M214" s="222" t="s">
        <v>21</v>
      </c>
      <c r="N214" s="223" t="s">
        <v>43</v>
      </c>
      <c r="O214" s="45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AR214" s="22" t="s">
        <v>137</v>
      </c>
      <c r="AT214" s="22" t="s">
        <v>132</v>
      </c>
      <c r="AU214" s="22" t="s">
        <v>82</v>
      </c>
      <c r="AY214" s="22" t="s">
        <v>129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22" t="s">
        <v>80</v>
      </c>
      <c r="BK214" s="226">
        <f>ROUND(I214*H214,2)</f>
        <v>0</v>
      </c>
      <c r="BL214" s="22" t="s">
        <v>137</v>
      </c>
      <c r="BM214" s="22" t="s">
        <v>351</v>
      </c>
    </row>
    <row r="215" s="1" customFormat="1">
      <c r="B215" s="44"/>
      <c r="C215" s="72"/>
      <c r="D215" s="227" t="s">
        <v>139</v>
      </c>
      <c r="E215" s="72"/>
      <c r="F215" s="228" t="s">
        <v>352</v>
      </c>
      <c r="G215" s="72"/>
      <c r="H215" s="72"/>
      <c r="I215" s="185"/>
      <c r="J215" s="72"/>
      <c r="K215" s="72"/>
      <c r="L215" s="70"/>
      <c r="M215" s="229"/>
      <c r="N215" s="45"/>
      <c r="O215" s="45"/>
      <c r="P215" s="45"/>
      <c r="Q215" s="45"/>
      <c r="R215" s="45"/>
      <c r="S215" s="45"/>
      <c r="T215" s="93"/>
      <c r="AT215" s="22" t="s">
        <v>139</v>
      </c>
      <c r="AU215" s="22" t="s">
        <v>82</v>
      </c>
    </row>
    <row r="216" s="10" customFormat="1" ht="37.44" customHeight="1">
      <c r="B216" s="199"/>
      <c r="C216" s="200"/>
      <c r="D216" s="201" t="s">
        <v>71</v>
      </c>
      <c r="E216" s="202" t="s">
        <v>353</v>
      </c>
      <c r="F216" s="202" t="s">
        <v>354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P217+P234+P242+P274+P282</f>
        <v>0</v>
      </c>
      <c r="Q216" s="207"/>
      <c r="R216" s="208">
        <f>R217+R234+R242+R274+R282</f>
        <v>0.65213167999999999</v>
      </c>
      <c r="S216" s="207"/>
      <c r="T216" s="209">
        <f>T217+T234+T242+T274+T282</f>
        <v>0.67711874999999999</v>
      </c>
      <c r="AR216" s="210" t="s">
        <v>82</v>
      </c>
      <c r="AT216" s="211" t="s">
        <v>71</v>
      </c>
      <c r="AU216" s="211" t="s">
        <v>72</v>
      </c>
      <c r="AY216" s="210" t="s">
        <v>129</v>
      </c>
      <c r="BK216" s="212">
        <f>BK217+BK234+BK242+BK274+BK282</f>
        <v>0</v>
      </c>
    </row>
    <row r="217" s="10" customFormat="1" ht="19.92" customHeight="1">
      <c r="B217" s="199"/>
      <c r="C217" s="200"/>
      <c r="D217" s="201" t="s">
        <v>71</v>
      </c>
      <c r="E217" s="213" t="s">
        <v>355</v>
      </c>
      <c r="F217" s="213" t="s">
        <v>356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SUM(P218:P233)</f>
        <v>0</v>
      </c>
      <c r="Q217" s="207"/>
      <c r="R217" s="208">
        <f>SUM(R218:R233)</f>
        <v>0.5121791</v>
      </c>
      <c r="S217" s="207"/>
      <c r="T217" s="209">
        <f>SUM(T218:T233)</f>
        <v>0.61711875000000005</v>
      </c>
      <c r="AR217" s="210" t="s">
        <v>82</v>
      </c>
      <c r="AT217" s="211" t="s">
        <v>71</v>
      </c>
      <c r="AU217" s="211" t="s">
        <v>80</v>
      </c>
      <c r="AY217" s="210" t="s">
        <v>129</v>
      </c>
      <c r="BK217" s="212">
        <f>SUM(BK218:BK233)</f>
        <v>0</v>
      </c>
    </row>
    <row r="218" s="1" customFormat="1" ht="22.8" customHeight="1">
      <c r="B218" s="44"/>
      <c r="C218" s="215" t="s">
        <v>357</v>
      </c>
      <c r="D218" s="215" t="s">
        <v>132</v>
      </c>
      <c r="E218" s="216" t="s">
        <v>358</v>
      </c>
      <c r="F218" s="217" t="s">
        <v>359</v>
      </c>
      <c r="G218" s="218" t="s">
        <v>151</v>
      </c>
      <c r="H218" s="219">
        <v>35.774999999999999</v>
      </c>
      <c r="I218" s="220"/>
      <c r="J218" s="221">
        <f>ROUND(I218*H218,2)</f>
        <v>0</v>
      </c>
      <c r="K218" s="217" t="s">
        <v>136</v>
      </c>
      <c r="L218" s="70"/>
      <c r="M218" s="222" t="s">
        <v>21</v>
      </c>
      <c r="N218" s="223" t="s">
        <v>43</v>
      </c>
      <c r="O218" s="45"/>
      <c r="P218" s="224">
        <f>O218*H218</f>
        <v>0</v>
      </c>
      <c r="Q218" s="224">
        <v>0.01379</v>
      </c>
      <c r="R218" s="224">
        <f>Q218*H218</f>
        <v>0.49333725</v>
      </c>
      <c r="S218" s="224">
        <v>0</v>
      </c>
      <c r="T218" s="225">
        <f>S218*H218</f>
        <v>0</v>
      </c>
      <c r="AR218" s="22" t="s">
        <v>232</v>
      </c>
      <c r="AT218" s="22" t="s">
        <v>132</v>
      </c>
      <c r="AU218" s="22" t="s">
        <v>82</v>
      </c>
      <c r="AY218" s="22" t="s">
        <v>129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22" t="s">
        <v>80</v>
      </c>
      <c r="BK218" s="226">
        <f>ROUND(I218*H218,2)</f>
        <v>0</v>
      </c>
      <c r="BL218" s="22" t="s">
        <v>232</v>
      </c>
      <c r="BM218" s="22" t="s">
        <v>360</v>
      </c>
    </row>
    <row r="219" s="1" customFormat="1">
      <c r="B219" s="44"/>
      <c r="C219" s="72"/>
      <c r="D219" s="227" t="s">
        <v>139</v>
      </c>
      <c r="E219" s="72"/>
      <c r="F219" s="228" t="s">
        <v>361</v>
      </c>
      <c r="G219" s="72"/>
      <c r="H219" s="72"/>
      <c r="I219" s="185"/>
      <c r="J219" s="72"/>
      <c r="K219" s="72"/>
      <c r="L219" s="70"/>
      <c r="M219" s="229"/>
      <c r="N219" s="45"/>
      <c r="O219" s="45"/>
      <c r="P219" s="45"/>
      <c r="Q219" s="45"/>
      <c r="R219" s="45"/>
      <c r="S219" s="45"/>
      <c r="T219" s="93"/>
      <c r="AT219" s="22" t="s">
        <v>139</v>
      </c>
      <c r="AU219" s="22" t="s">
        <v>82</v>
      </c>
    </row>
    <row r="220" s="11" customFormat="1">
      <c r="B220" s="230"/>
      <c r="C220" s="231"/>
      <c r="D220" s="227" t="s">
        <v>141</v>
      </c>
      <c r="E220" s="232" t="s">
        <v>21</v>
      </c>
      <c r="F220" s="233" t="s">
        <v>362</v>
      </c>
      <c r="G220" s="231"/>
      <c r="H220" s="234">
        <v>35.774999999999999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141</v>
      </c>
      <c r="AU220" s="240" t="s">
        <v>82</v>
      </c>
      <c r="AV220" s="11" t="s">
        <v>82</v>
      </c>
      <c r="AW220" s="11" t="s">
        <v>35</v>
      </c>
      <c r="AX220" s="11" t="s">
        <v>72</v>
      </c>
      <c r="AY220" s="240" t="s">
        <v>129</v>
      </c>
    </row>
    <row r="221" s="1" customFormat="1" ht="14.4" customHeight="1">
      <c r="B221" s="44"/>
      <c r="C221" s="215" t="s">
        <v>363</v>
      </c>
      <c r="D221" s="215" t="s">
        <v>132</v>
      </c>
      <c r="E221" s="216" t="s">
        <v>364</v>
      </c>
      <c r="F221" s="217" t="s">
        <v>365</v>
      </c>
      <c r="G221" s="218" t="s">
        <v>157</v>
      </c>
      <c r="H221" s="219">
        <v>24.309999999999999</v>
      </c>
      <c r="I221" s="220"/>
      <c r="J221" s="221">
        <f>ROUND(I221*H221,2)</f>
        <v>0</v>
      </c>
      <c r="K221" s="217" t="s">
        <v>136</v>
      </c>
      <c r="L221" s="70"/>
      <c r="M221" s="222" t="s">
        <v>21</v>
      </c>
      <c r="N221" s="223" t="s">
        <v>43</v>
      </c>
      <c r="O221" s="45"/>
      <c r="P221" s="224">
        <f>O221*H221</f>
        <v>0</v>
      </c>
      <c r="Q221" s="224">
        <v>0.00025999999999999998</v>
      </c>
      <c r="R221" s="224">
        <f>Q221*H221</f>
        <v>0.0063205999999999991</v>
      </c>
      <c r="S221" s="224">
        <v>0</v>
      </c>
      <c r="T221" s="225">
        <f>S221*H221</f>
        <v>0</v>
      </c>
      <c r="AR221" s="22" t="s">
        <v>232</v>
      </c>
      <c r="AT221" s="22" t="s">
        <v>132</v>
      </c>
      <c r="AU221" s="22" t="s">
        <v>82</v>
      </c>
      <c r="AY221" s="22" t="s">
        <v>129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22" t="s">
        <v>80</v>
      </c>
      <c r="BK221" s="226">
        <f>ROUND(I221*H221,2)</f>
        <v>0</v>
      </c>
      <c r="BL221" s="22" t="s">
        <v>232</v>
      </c>
      <c r="BM221" s="22" t="s">
        <v>366</v>
      </c>
    </row>
    <row r="222" s="1" customFormat="1">
      <c r="B222" s="44"/>
      <c r="C222" s="72"/>
      <c r="D222" s="227" t="s">
        <v>139</v>
      </c>
      <c r="E222" s="72"/>
      <c r="F222" s="228" t="s">
        <v>367</v>
      </c>
      <c r="G222" s="72"/>
      <c r="H222" s="72"/>
      <c r="I222" s="185"/>
      <c r="J222" s="72"/>
      <c r="K222" s="72"/>
      <c r="L222" s="70"/>
      <c r="M222" s="229"/>
      <c r="N222" s="45"/>
      <c r="O222" s="45"/>
      <c r="P222" s="45"/>
      <c r="Q222" s="45"/>
      <c r="R222" s="45"/>
      <c r="S222" s="45"/>
      <c r="T222" s="93"/>
      <c r="AT222" s="22" t="s">
        <v>139</v>
      </c>
      <c r="AU222" s="22" t="s">
        <v>82</v>
      </c>
    </row>
    <row r="223" s="11" customFormat="1">
      <c r="B223" s="230"/>
      <c r="C223" s="231"/>
      <c r="D223" s="227" t="s">
        <v>141</v>
      </c>
      <c r="E223" s="232" t="s">
        <v>21</v>
      </c>
      <c r="F223" s="233" t="s">
        <v>368</v>
      </c>
      <c r="G223" s="231"/>
      <c r="H223" s="234">
        <v>24.309999999999999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141</v>
      </c>
      <c r="AU223" s="240" t="s">
        <v>82</v>
      </c>
      <c r="AV223" s="11" t="s">
        <v>82</v>
      </c>
      <c r="AW223" s="11" t="s">
        <v>35</v>
      </c>
      <c r="AX223" s="11" t="s">
        <v>72</v>
      </c>
      <c r="AY223" s="240" t="s">
        <v>129</v>
      </c>
    </row>
    <row r="224" s="1" customFormat="1" ht="14.4" customHeight="1">
      <c r="B224" s="44"/>
      <c r="C224" s="215" t="s">
        <v>369</v>
      </c>
      <c r="D224" s="215" t="s">
        <v>132</v>
      </c>
      <c r="E224" s="216" t="s">
        <v>370</v>
      </c>
      <c r="F224" s="217" t="s">
        <v>371</v>
      </c>
      <c r="G224" s="218" t="s">
        <v>151</v>
      </c>
      <c r="H224" s="219">
        <v>35.774999999999999</v>
      </c>
      <c r="I224" s="220"/>
      <c r="J224" s="221">
        <f>ROUND(I224*H224,2)</f>
        <v>0</v>
      </c>
      <c r="K224" s="217" t="s">
        <v>136</v>
      </c>
      <c r="L224" s="70"/>
      <c r="M224" s="222" t="s">
        <v>21</v>
      </c>
      <c r="N224" s="223" t="s">
        <v>43</v>
      </c>
      <c r="O224" s="45"/>
      <c r="P224" s="224">
        <f>O224*H224</f>
        <v>0</v>
      </c>
      <c r="Q224" s="224">
        <v>0.00010000000000000001</v>
      </c>
      <c r="R224" s="224">
        <f>Q224*H224</f>
        <v>0.0035775</v>
      </c>
      <c r="S224" s="224">
        <v>0</v>
      </c>
      <c r="T224" s="225">
        <f>S224*H224</f>
        <v>0</v>
      </c>
      <c r="AR224" s="22" t="s">
        <v>232</v>
      </c>
      <c r="AT224" s="22" t="s">
        <v>132</v>
      </c>
      <c r="AU224" s="22" t="s">
        <v>82</v>
      </c>
      <c r="AY224" s="22" t="s">
        <v>129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22" t="s">
        <v>80</v>
      </c>
      <c r="BK224" s="226">
        <f>ROUND(I224*H224,2)</f>
        <v>0</v>
      </c>
      <c r="BL224" s="22" t="s">
        <v>232</v>
      </c>
      <c r="BM224" s="22" t="s">
        <v>372</v>
      </c>
    </row>
    <row r="225" s="1" customFormat="1">
      <c r="B225" s="44"/>
      <c r="C225" s="72"/>
      <c r="D225" s="227" t="s">
        <v>139</v>
      </c>
      <c r="E225" s="72"/>
      <c r="F225" s="228" t="s">
        <v>373</v>
      </c>
      <c r="G225" s="72"/>
      <c r="H225" s="72"/>
      <c r="I225" s="185"/>
      <c r="J225" s="72"/>
      <c r="K225" s="72"/>
      <c r="L225" s="70"/>
      <c r="M225" s="229"/>
      <c r="N225" s="45"/>
      <c r="O225" s="45"/>
      <c r="P225" s="45"/>
      <c r="Q225" s="45"/>
      <c r="R225" s="45"/>
      <c r="S225" s="45"/>
      <c r="T225" s="93"/>
      <c r="AT225" s="22" t="s">
        <v>139</v>
      </c>
      <c r="AU225" s="22" t="s">
        <v>82</v>
      </c>
    </row>
    <row r="226" s="11" customFormat="1">
      <c r="B226" s="230"/>
      <c r="C226" s="231"/>
      <c r="D226" s="227" t="s">
        <v>141</v>
      </c>
      <c r="E226" s="232" t="s">
        <v>21</v>
      </c>
      <c r="F226" s="233" t="s">
        <v>362</v>
      </c>
      <c r="G226" s="231"/>
      <c r="H226" s="234">
        <v>35.774999999999999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141</v>
      </c>
      <c r="AU226" s="240" t="s">
        <v>82</v>
      </c>
      <c r="AV226" s="11" t="s">
        <v>82</v>
      </c>
      <c r="AW226" s="11" t="s">
        <v>35</v>
      </c>
      <c r="AX226" s="11" t="s">
        <v>72</v>
      </c>
      <c r="AY226" s="240" t="s">
        <v>129</v>
      </c>
    </row>
    <row r="227" s="1" customFormat="1" ht="14.4" customHeight="1">
      <c r="B227" s="44"/>
      <c r="C227" s="215" t="s">
        <v>374</v>
      </c>
      <c r="D227" s="215" t="s">
        <v>132</v>
      </c>
      <c r="E227" s="216" t="s">
        <v>375</v>
      </c>
      <c r="F227" s="217" t="s">
        <v>376</v>
      </c>
      <c r="G227" s="218" t="s">
        <v>151</v>
      </c>
      <c r="H227" s="219">
        <v>35.774999999999999</v>
      </c>
      <c r="I227" s="220"/>
      <c r="J227" s="221">
        <f>ROUND(I227*H227,2)</f>
        <v>0</v>
      </c>
      <c r="K227" s="217" t="s">
        <v>136</v>
      </c>
      <c r="L227" s="70"/>
      <c r="M227" s="222" t="s">
        <v>21</v>
      </c>
      <c r="N227" s="223" t="s">
        <v>43</v>
      </c>
      <c r="O227" s="45"/>
      <c r="P227" s="224">
        <f>O227*H227</f>
        <v>0</v>
      </c>
      <c r="Q227" s="224">
        <v>0.00025000000000000001</v>
      </c>
      <c r="R227" s="224">
        <f>Q227*H227</f>
        <v>0.0089437500000000003</v>
      </c>
      <c r="S227" s="224">
        <v>0</v>
      </c>
      <c r="T227" s="225">
        <f>S227*H227</f>
        <v>0</v>
      </c>
      <c r="AR227" s="22" t="s">
        <v>232</v>
      </c>
      <c r="AT227" s="22" t="s">
        <v>132</v>
      </c>
      <c r="AU227" s="22" t="s">
        <v>82</v>
      </c>
      <c r="AY227" s="22" t="s">
        <v>129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22" t="s">
        <v>80</v>
      </c>
      <c r="BK227" s="226">
        <f>ROUND(I227*H227,2)</f>
        <v>0</v>
      </c>
      <c r="BL227" s="22" t="s">
        <v>232</v>
      </c>
      <c r="BM227" s="22" t="s">
        <v>377</v>
      </c>
    </row>
    <row r="228" s="1" customFormat="1">
      <c r="B228" s="44"/>
      <c r="C228" s="72"/>
      <c r="D228" s="227" t="s">
        <v>139</v>
      </c>
      <c r="E228" s="72"/>
      <c r="F228" s="228" t="s">
        <v>378</v>
      </c>
      <c r="G228" s="72"/>
      <c r="H228" s="72"/>
      <c r="I228" s="185"/>
      <c r="J228" s="72"/>
      <c r="K228" s="72"/>
      <c r="L228" s="70"/>
      <c r="M228" s="229"/>
      <c r="N228" s="45"/>
      <c r="O228" s="45"/>
      <c r="P228" s="45"/>
      <c r="Q228" s="45"/>
      <c r="R228" s="45"/>
      <c r="S228" s="45"/>
      <c r="T228" s="93"/>
      <c r="AT228" s="22" t="s">
        <v>139</v>
      </c>
      <c r="AU228" s="22" t="s">
        <v>82</v>
      </c>
    </row>
    <row r="229" s="1" customFormat="1" ht="22.8" customHeight="1">
      <c r="B229" s="44"/>
      <c r="C229" s="215" t="s">
        <v>379</v>
      </c>
      <c r="D229" s="215" t="s">
        <v>132</v>
      </c>
      <c r="E229" s="216" t="s">
        <v>380</v>
      </c>
      <c r="F229" s="217" t="s">
        <v>381</v>
      </c>
      <c r="G229" s="218" t="s">
        <v>151</v>
      </c>
      <c r="H229" s="219">
        <v>35.774999999999999</v>
      </c>
      <c r="I229" s="220"/>
      <c r="J229" s="221">
        <f>ROUND(I229*H229,2)</f>
        <v>0</v>
      </c>
      <c r="K229" s="217" t="s">
        <v>136</v>
      </c>
      <c r="L229" s="70"/>
      <c r="M229" s="222" t="s">
        <v>21</v>
      </c>
      <c r="N229" s="223" t="s">
        <v>43</v>
      </c>
      <c r="O229" s="45"/>
      <c r="P229" s="224">
        <f>O229*H229</f>
        <v>0</v>
      </c>
      <c r="Q229" s="224">
        <v>0</v>
      </c>
      <c r="R229" s="224">
        <f>Q229*H229</f>
        <v>0</v>
      </c>
      <c r="S229" s="224">
        <v>0.017250000000000001</v>
      </c>
      <c r="T229" s="225">
        <f>S229*H229</f>
        <v>0.61711875000000005</v>
      </c>
      <c r="AR229" s="22" t="s">
        <v>232</v>
      </c>
      <c r="AT229" s="22" t="s">
        <v>132</v>
      </c>
      <c r="AU229" s="22" t="s">
        <v>82</v>
      </c>
      <c r="AY229" s="22" t="s">
        <v>129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22" t="s">
        <v>80</v>
      </c>
      <c r="BK229" s="226">
        <f>ROUND(I229*H229,2)</f>
        <v>0</v>
      </c>
      <c r="BL229" s="22" t="s">
        <v>232</v>
      </c>
      <c r="BM229" s="22" t="s">
        <v>382</v>
      </c>
    </row>
    <row r="230" s="1" customFormat="1">
      <c r="B230" s="44"/>
      <c r="C230" s="72"/>
      <c r="D230" s="227" t="s">
        <v>139</v>
      </c>
      <c r="E230" s="72"/>
      <c r="F230" s="228" t="s">
        <v>383</v>
      </c>
      <c r="G230" s="72"/>
      <c r="H230" s="72"/>
      <c r="I230" s="185"/>
      <c r="J230" s="72"/>
      <c r="K230" s="72"/>
      <c r="L230" s="70"/>
      <c r="M230" s="229"/>
      <c r="N230" s="45"/>
      <c r="O230" s="45"/>
      <c r="P230" s="45"/>
      <c r="Q230" s="45"/>
      <c r="R230" s="45"/>
      <c r="S230" s="45"/>
      <c r="T230" s="93"/>
      <c r="AT230" s="22" t="s">
        <v>139</v>
      </c>
      <c r="AU230" s="22" t="s">
        <v>82</v>
      </c>
    </row>
    <row r="231" s="11" customFormat="1">
      <c r="B231" s="230"/>
      <c r="C231" s="231"/>
      <c r="D231" s="227" t="s">
        <v>141</v>
      </c>
      <c r="E231" s="232" t="s">
        <v>21</v>
      </c>
      <c r="F231" s="233" t="s">
        <v>384</v>
      </c>
      <c r="G231" s="231"/>
      <c r="H231" s="234">
        <v>35.774999999999999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141</v>
      </c>
      <c r="AU231" s="240" t="s">
        <v>82</v>
      </c>
      <c r="AV231" s="11" t="s">
        <v>82</v>
      </c>
      <c r="AW231" s="11" t="s">
        <v>35</v>
      </c>
      <c r="AX231" s="11" t="s">
        <v>72</v>
      </c>
      <c r="AY231" s="240" t="s">
        <v>129</v>
      </c>
    </row>
    <row r="232" s="1" customFormat="1" ht="22.8" customHeight="1">
      <c r="B232" s="44"/>
      <c r="C232" s="215" t="s">
        <v>385</v>
      </c>
      <c r="D232" s="215" t="s">
        <v>132</v>
      </c>
      <c r="E232" s="216" t="s">
        <v>386</v>
      </c>
      <c r="F232" s="217" t="s">
        <v>387</v>
      </c>
      <c r="G232" s="218" t="s">
        <v>327</v>
      </c>
      <c r="H232" s="219">
        <v>0.51200000000000001</v>
      </c>
      <c r="I232" s="220"/>
      <c r="J232" s="221">
        <f>ROUND(I232*H232,2)</f>
        <v>0</v>
      </c>
      <c r="K232" s="217" t="s">
        <v>136</v>
      </c>
      <c r="L232" s="70"/>
      <c r="M232" s="222" t="s">
        <v>21</v>
      </c>
      <c r="N232" s="223" t="s">
        <v>43</v>
      </c>
      <c r="O232" s="45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AR232" s="22" t="s">
        <v>232</v>
      </c>
      <c r="AT232" s="22" t="s">
        <v>132</v>
      </c>
      <c r="AU232" s="22" t="s">
        <v>82</v>
      </c>
      <c r="AY232" s="22" t="s">
        <v>129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22" t="s">
        <v>80</v>
      </c>
      <c r="BK232" s="226">
        <f>ROUND(I232*H232,2)</f>
        <v>0</v>
      </c>
      <c r="BL232" s="22" t="s">
        <v>232</v>
      </c>
      <c r="BM232" s="22" t="s">
        <v>388</v>
      </c>
    </row>
    <row r="233" s="1" customFormat="1">
      <c r="B233" s="44"/>
      <c r="C233" s="72"/>
      <c r="D233" s="227" t="s">
        <v>139</v>
      </c>
      <c r="E233" s="72"/>
      <c r="F233" s="228" t="s">
        <v>389</v>
      </c>
      <c r="G233" s="72"/>
      <c r="H233" s="72"/>
      <c r="I233" s="185"/>
      <c r="J233" s="72"/>
      <c r="K233" s="72"/>
      <c r="L233" s="70"/>
      <c r="M233" s="229"/>
      <c r="N233" s="45"/>
      <c r="O233" s="45"/>
      <c r="P233" s="45"/>
      <c r="Q233" s="45"/>
      <c r="R233" s="45"/>
      <c r="S233" s="45"/>
      <c r="T233" s="93"/>
      <c r="AT233" s="22" t="s">
        <v>139</v>
      </c>
      <c r="AU233" s="22" t="s">
        <v>82</v>
      </c>
    </row>
    <row r="234" s="10" customFormat="1" ht="29.88" customHeight="1">
      <c r="B234" s="199"/>
      <c r="C234" s="200"/>
      <c r="D234" s="201" t="s">
        <v>71</v>
      </c>
      <c r="E234" s="213" t="s">
        <v>390</v>
      </c>
      <c r="F234" s="213" t="s">
        <v>391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SUM(P235:P241)</f>
        <v>0</v>
      </c>
      <c r="Q234" s="207"/>
      <c r="R234" s="208">
        <f>SUM(R235:R241)</f>
        <v>0.00075000000000000002</v>
      </c>
      <c r="S234" s="207"/>
      <c r="T234" s="209">
        <f>SUM(T235:T241)</f>
        <v>0</v>
      </c>
      <c r="AR234" s="210" t="s">
        <v>82</v>
      </c>
      <c r="AT234" s="211" t="s">
        <v>71</v>
      </c>
      <c r="AU234" s="211" t="s">
        <v>80</v>
      </c>
      <c r="AY234" s="210" t="s">
        <v>129</v>
      </c>
      <c r="BK234" s="212">
        <f>SUM(BK235:BK241)</f>
        <v>0</v>
      </c>
    </row>
    <row r="235" s="1" customFormat="1" ht="22.8" customHeight="1">
      <c r="B235" s="44"/>
      <c r="C235" s="215" t="s">
        <v>392</v>
      </c>
      <c r="D235" s="215" t="s">
        <v>132</v>
      </c>
      <c r="E235" s="216" t="s">
        <v>393</v>
      </c>
      <c r="F235" s="217" t="s">
        <v>394</v>
      </c>
      <c r="G235" s="218" t="s">
        <v>157</v>
      </c>
      <c r="H235" s="219">
        <v>1.5</v>
      </c>
      <c r="I235" s="220"/>
      <c r="J235" s="221">
        <f>ROUND(I235*H235,2)</f>
        <v>0</v>
      </c>
      <c r="K235" s="217" t="s">
        <v>136</v>
      </c>
      <c r="L235" s="70"/>
      <c r="M235" s="222" t="s">
        <v>21</v>
      </c>
      <c r="N235" s="223" t="s">
        <v>43</v>
      </c>
      <c r="O235" s="45"/>
      <c r="P235" s="224">
        <f>O235*H235</f>
        <v>0</v>
      </c>
      <c r="Q235" s="224">
        <v>0.00050000000000000001</v>
      </c>
      <c r="R235" s="224">
        <f>Q235*H235</f>
        <v>0.00075000000000000002</v>
      </c>
      <c r="S235" s="224">
        <v>0</v>
      </c>
      <c r="T235" s="225">
        <f>S235*H235</f>
        <v>0</v>
      </c>
      <c r="AR235" s="22" t="s">
        <v>232</v>
      </c>
      <c r="AT235" s="22" t="s">
        <v>132</v>
      </c>
      <c r="AU235" s="22" t="s">
        <v>82</v>
      </c>
      <c r="AY235" s="22" t="s">
        <v>129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22" t="s">
        <v>80</v>
      </c>
      <c r="BK235" s="226">
        <f>ROUND(I235*H235,2)</f>
        <v>0</v>
      </c>
      <c r="BL235" s="22" t="s">
        <v>232</v>
      </c>
      <c r="BM235" s="22" t="s">
        <v>395</v>
      </c>
    </row>
    <row r="236" s="1" customFormat="1">
      <c r="B236" s="44"/>
      <c r="C236" s="72"/>
      <c r="D236" s="227" t="s">
        <v>139</v>
      </c>
      <c r="E236" s="72"/>
      <c r="F236" s="228" t="s">
        <v>396</v>
      </c>
      <c r="G236" s="72"/>
      <c r="H236" s="72"/>
      <c r="I236" s="185"/>
      <c r="J236" s="72"/>
      <c r="K236" s="72"/>
      <c r="L236" s="70"/>
      <c r="M236" s="229"/>
      <c r="N236" s="45"/>
      <c r="O236" s="45"/>
      <c r="P236" s="45"/>
      <c r="Q236" s="45"/>
      <c r="R236" s="45"/>
      <c r="S236" s="45"/>
      <c r="T236" s="93"/>
      <c r="AT236" s="22" t="s">
        <v>139</v>
      </c>
      <c r="AU236" s="22" t="s">
        <v>82</v>
      </c>
    </row>
    <row r="237" s="11" customFormat="1">
      <c r="B237" s="230"/>
      <c r="C237" s="231"/>
      <c r="D237" s="227" t="s">
        <v>141</v>
      </c>
      <c r="E237" s="232" t="s">
        <v>21</v>
      </c>
      <c r="F237" s="233" t="s">
        <v>397</v>
      </c>
      <c r="G237" s="231"/>
      <c r="H237" s="234">
        <v>1.5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141</v>
      </c>
      <c r="AU237" s="240" t="s">
        <v>82</v>
      </c>
      <c r="AV237" s="11" t="s">
        <v>82</v>
      </c>
      <c r="AW237" s="11" t="s">
        <v>35</v>
      </c>
      <c r="AX237" s="11" t="s">
        <v>72</v>
      </c>
      <c r="AY237" s="240" t="s">
        <v>129</v>
      </c>
    </row>
    <row r="238" s="1" customFormat="1" ht="22.8" customHeight="1">
      <c r="B238" s="44"/>
      <c r="C238" s="215" t="s">
        <v>398</v>
      </c>
      <c r="D238" s="215" t="s">
        <v>132</v>
      </c>
      <c r="E238" s="216" t="s">
        <v>399</v>
      </c>
      <c r="F238" s="217" t="s">
        <v>400</v>
      </c>
      <c r="G238" s="218" t="s">
        <v>145</v>
      </c>
      <c r="H238" s="219">
        <v>2</v>
      </c>
      <c r="I238" s="220"/>
      <c r="J238" s="221">
        <f>ROUND(I238*H238,2)</f>
        <v>0</v>
      </c>
      <c r="K238" s="217" t="s">
        <v>136</v>
      </c>
      <c r="L238" s="70"/>
      <c r="M238" s="222" t="s">
        <v>21</v>
      </c>
      <c r="N238" s="223" t="s">
        <v>43</v>
      </c>
      <c r="O238" s="45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AR238" s="22" t="s">
        <v>232</v>
      </c>
      <c r="AT238" s="22" t="s">
        <v>132</v>
      </c>
      <c r="AU238" s="22" t="s">
        <v>82</v>
      </c>
      <c r="AY238" s="22" t="s">
        <v>129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22" t="s">
        <v>80</v>
      </c>
      <c r="BK238" s="226">
        <f>ROUND(I238*H238,2)</f>
        <v>0</v>
      </c>
      <c r="BL238" s="22" t="s">
        <v>232</v>
      </c>
      <c r="BM238" s="22" t="s">
        <v>401</v>
      </c>
    </row>
    <row r="239" s="1" customFormat="1">
      <c r="B239" s="44"/>
      <c r="C239" s="72"/>
      <c r="D239" s="227" t="s">
        <v>139</v>
      </c>
      <c r="E239" s="72"/>
      <c r="F239" s="228" t="s">
        <v>402</v>
      </c>
      <c r="G239" s="72"/>
      <c r="H239" s="72"/>
      <c r="I239" s="185"/>
      <c r="J239" s="72"/>
      <c r="K239" s="72"/>
      <c r="L239" s="70"/>
      <c r="M239" s="229"/>
      <c r="N239" s="45"/>
      <c r="O239" s="45"/>
      <c r="P239" s="45"/>
      <c r="Q239" s="45"/>
      <c r="R239" s="45"/>
      <c r="S239" s="45"/>
      <c r="T239" s="93"/>
      <c r="AT239" s="22" t="s">
        <v>139</v>
      </c>
      <c r="AU239" s="22" t="s">
        <v>82</v>
      </c>
    </row>
    <row r="240" s="1" customFormat="1" ht="22.8" customHeight="1">
      <c r="B240" s="44"/>
      <c r="C240" s="215" t="s">
        <v>403</v>
      </c>
      <c r="D240" s="215" t="s">
        <v>132</v>
      </c>
      <c r="E240" s="216" t="s">
        <v>404</v>
      </c>
      <c r="F240" s="217" t="s">
        <v>405</v>
      </c>
      <c r="G240" s="218" t="s">
        <v>327</v>
      </c>
      <c r="H240" s="219">
        <v>0.001</v>
      </c>
      <c r="I240" s="220"/>
      <c r="J240" s="221">
        <f>ROUND(I240*H240,2)</f>
        <v>0</v>
      </c>
      <c r="K240" s="217" t="s">
        <v>136</v>
      </c>
      <c r="L240" s="70"/>
      <c r="M240" s="222" t="s">
        <v>21</v>
      </c>
      <c r="N240" s="223" t="s">
        <v>43</v>
      </c>
      <c r="O240" s="45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AR240" s="22" t="s">
        <v>232</v>
      </c>
      <c r="AT240" s="22" t="s">
        <v>132</v>
      </c>
      <c r="AU240" s="22" t="s">
        <v>82</v>
      </c>
      <c r="AY240" s="22" t="s">
        <v>129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22" t="s">
        <v>80</v>
      </c>
      <c r="BK240" s="226">
        <f>ROUND(I240*H240,2)</f>
        <v>0</v>
      </c>
      <c r="BL240" s="22" t="s">
        <v>232</v>
      </c>
      <c r="BM240" s="22" t="s">
        <v>406</v>
      </c>
    </row>
    <row r="241" s="1" customFormat="1">
      <c r="B241" s="44"/>
      <c r="C241" s="72"/>
      <c r="D241" s="227" t="s">
        <v>139</v>
      </c>
      <c r="E241" s="72"/>
      <c r="F241" s="228" t="s">
        <v>407</v>
      </c>
      <c r="G241" s="72"/>
      <c r="H241" s="72"/>
      <c r="I241" s="185"/>
      <c r="J241" s="72"/>
      <c r="K241" s="72"/>
      <c r="L241" s="70"/>
      <c r="M241" s="229"/>
      <c r="N241" s="45"/>
      <c r="O241" s="45"/>
      <c r="P241" s="45"/>
      <c r="Q241" s="45"/>
      <c r="R241" s="45"/>
      <c r="S241" s="45"/>
      <c r="T241" s="93"/>
      <c r="AT241" s="22" t="s">
        <v>139</v>
      </c>
      <c r="AU241" s="22" t="s">
        <v>82</v>
      </c>
    </row>
    <row r="242" s="10" customFormat="1" ht="29.88" customHeight="1">
      <c r="B242" s="199"/>
      <c r="C242" s="200"/>
      <c r="D242" s="201" t="s">
        <v>71</v>
      </c>
      <c r="E242" s="213" t="s">
        <v>408</v>
      </c>
      <c r="F242" s="213" t="s">
        <v>409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SUM(P243:P273)</f>
        <v>0</v>
      </c>
      <c r="Q242" s="207"/>
      <c r="R242" s="208">
        <f>SUM(R243:R273)</f>
        <v>0.083630700000000002</v>
      </c>
      <c r="S242" s="207"/>
      <c r="T242" s="209">
        <f>SUM(T243:T273)</f>
        <v>0</v>
      </c>
      <c r="AR242" s="210" t="s">
        <v>82</v>
      </c>
      <c r="AT242" s="211" t="s">
        <v>71</v>
      </c>
      <c r="AU242" s="211" t="s">
        <v>80</v>
      </c>
      <c r="AY242" s="210" t="s">
        <v>129</v>
      </c>
      <c r="BK242" s="212">
        <f>SUM(BK243:BK273)</f>
        <v>0</v>
      </c>
    </row>
    <row r="243" s="1" customFormat="1" ht="22.8" customHeight="1">
      <c r="B243" s="44"/>
      <c r="C243" s="215" t="s">
        <v>410</v>
      </c>
      <c r="D243" s="215" t="s">
        <v>132</v>
      </c>
      <c r="E243" s="216" t="s">
        <v>411</v>
      </c>
      <c r="F243" s="217" t="s">
        <v>412</v>
      </c>
      <c r="G243" s="218" t="s">
        <v>151</v>
      </c>
      <c r="H243" s="219">
        <v>2.2200000000000002</v>
      </c>
      <c r="I243" s="220"/>
      <c r="J243" s="221">
        <f>ROUND(I243*H243,2)</f>
        <v>0</v>
      </c>
      <c r="K243" s="217" t="s">
        <v>21</v>
      </c>
      <c r="L243" s="70"/>
      <c r="M243" s="222" t="s">
        <v>21</v>
      </c>
      <c r="N243" s="223" t="s">
        <v>43</v>
      </c>
      <c r="O243" s="45"/>
      <c r="P243" s="224">
        <f>O243*H243</f>
        <v>0</v>
      </c>
      <c r="Q243" s="224">
        <v>0.00025999999999999998</v>
      </c>
      <c r="R243" s="224">
        <f>Q243*H243</f>
        <v>0.00057720000000000004</v>
      </c>
      <c r="S243" s="224">
        <v>0</v>
      </c>
      <c r="T243" s="225">
        <f>S243*H243</f>
        <v>0</v>
      </c>
      <c r="AR243" s="22" t="s">
        <v>232</v>
      </c>
      <c r="AT243" s="22" t="s">
        <v>132</v>
      </c>
      <c r="AU243" s="22" t="s">
        <v>82</v>
      </c>
      <c r="AY243" s="22" t="s">
        <v>129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22" t="s">
        <v>80</v>
      </c>
      <c r="BK243" s="226">
        <f>ROUND(I243*H243,2)</f>
        <v>0</v>
      </c>
      <c r="BL243" s="22" t="s">
        <v>232</v>
      </c>
      <c r="BM243" s="22" t="s">
        <v>413</v>
      </c>
    </row>
    <row r="244" s="1" customFormat="1">
      <c r="B244" s="44"/>
      <c r="C244" s="72"/>
      <c r="D244" s="227" t="s">
        <v>139</v>
      </c>
      <c r="E244" s="72"/>
      <c r="F244" s="228" t="s">
        <v>414</v>
      </c>
      <c r="G244" s="72"/>
      <c r="H244" s="72"/>
      <c r="I244" s="185"/>
      <c r="J244" s="72"/>
      <c r="K244" s="72"/>
      <c r="L244" s="70"/>
      <c r="M244" s="229"/>
      <c r="N244" s="45"/>
      <c r="O244" s="45"/>
      <c r="P244" s="45"/>
      <c r="Q244" s="45"/>
      <c r="R244" s="45"/>
      <c r="S244" s="45"/>
      <c r="T244" s="93"/>
      <c r="AT244" s="22" t="s">
        <v>139</v>
      </c>
      <c r="AU244" s="22" t="s">
        <v>82</v>
      </c>
    </row>
    <row r="245" s="11" customFormat="1">
      <c r="B245" s="230"/>
      <c r="C245" s="231"/>
      <c r="D245" s="227" t="s">
        <v>141</v>
      </c>
      <c r="E245" s="232" t="s">
        <v>21</v>
      </c>
      <c r="F245" s="233" t="s">
        <v>415</v>
      </c>
      <c r="G245" s="231"/>
      <c r="H245" s="234">
        <v>2.2200000000000002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141</v>
      </c>
      <c r="AU245" s="240" t="s">
        <v>82</v>
      </c>
      <c r="AV245" s="11" t="s">
        <v>82</v>
      </c>
      <c r="AW245" s="11" t="s">
        <v>35</v>
      </c>
      <c r="AX245" s="11" t="s">
        <v>72</v>
      </c>
      <c r="AY245" s="240" t="s">
        <v>129</v>
      </c>
    </row>
    <row r="246" s="1" customFormat="1" ht="22.8" customHeight="1">
      <c r="B246" s="44"/>
      <c r="C246" s="241" t="s">
        <v>416</v>
      </c>
      <c r="D246" s="241" t="s">
        <v>202</v>
      </c>
      <c r="E246" s="242" t="s">
        <v>417</v>
      </c>
      <c r="F246" s="243" t="s">
        <v>418</v>
      </c>
      <c r="G246" s="244" t="s">
        <v>145</v>
      </c>
      <c r="H246" s="245">
        <v>1</v>
      </c>
      <c r="I246" s="246"/>
      <c r="J246" s="247">
        <f>ROUND(I246*H246,2)</f>
        <v>0</v>
      </c>
      <c r="K246" s="243" t="s">
        <v>21</v>
      </c>
      <c r="L246" s="248"/>
      <c r="M246" s="249" t="s">
        <v>21</v>
      </c>
      <c r="N246" s="250" t="s">
        <v>43</v>
      </c>
      <c r="O246" s="45"/>
      <c r="P246" s="224">
        <f>O246*H246</f>
        <v>0</v>
      </c>
      <c r="Q246" s="224">
        <v>0.038800000000000001</v>
      </c>
      <c r="R246" s="224">
        <f>Q246*H246</f>
        <v>0.038800000000000001</v>
      </c>
      <c r="S246" s="224">
        <v>0</v>
      </c>
      <c r="T246" s="225">
        <f>S246*H246</f>
        <v>0</v>
      </c>
      <c r="AR246" s="22" t="s">
        <v>335</v>
      </c>
      <c r="AT246" s="22" t="s">
        <v>202</v>
      </c>
      <c r="AU246" s="22" t="s">
        <v>82</v>
      </c>
      <c r="AY246" s="22" t="s">
        <v>129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22" t="s">
        <v>80</v>
      </c>
      <c r="BK246" s="226">
        <f>ROUND(I246*H246,2)</f>
        <v>0</v>
      </c>
      <c r="BL246" s="22" t="s">
        <v>232</v>
      </c>
      <c r="BM246" s="22" t="s">
        <v>419</v>
      </c>
    </row>
    <row r="247" s="1" customFormat="1">
      <c r="B247" s="44"/>
      <c r="C247" s="72"/>
      <c r="D247" s="227" t="s">
        <v>139</v>
      </c>
      <c r="E247" s="72"/>
      <c r="F247" s="228" t="s">
        <v>420</v>
      </c>
      <c r="G247" s="72"/>
      <c r="H247" s="72"/>
      <c r="I247" s="185"/>
      <c r="J247" s="72"/>
      <c r="K247" s="72"/>
      <c r="L247" s="70"/>
      <c r="M247" s="229"/>
      <c r="N247" s="45"/>
      <c r="O247" s="45"/>
      <c r="P247" s="45"/>
      <c r="Q247" s="45"/>
      <c r="R247" s="45"/>
      <c r="S247" s="45"/>
      <c r="T247" s="93"/>
      <c r="AT247" s="22" t="s">
        <v>139</v>
      </c>
      <c r="AU247" s="22" t="s">
        <v>82</v>
      </c>
    </row>
    <row r="248" s="1" customFormat="1">
      <c r="B248" s="44"/>
      <c r="C248" s="72"/>
      <c r="D248" s="227" t="s">
        <v>237</v>
      </c>
      <c r="E248" s="72"/>
      <c r="F248" s="261" t="s">
        <v>421</v>
      </c>
      <c r="G248" s="72"/>
      <c r="H248" s="72"/>
      <c r="I248" s="185"/>
      <c r="J248" s="72"/>
      <c r="K248" s="72"/>
      <c r="L248" s="70"/>
      <c r="M248" s="229"/>
      <c r="N248" s="45"/>
      <c r="O248" s="45"/>
      <c r="P248" s="45"/>
      <c r="Q248" s="45"/>
      <c r="R248" s="45"/>
      <c r="S248" s="45"/>
      <c r="T248" s="93"/>
      <c r="AT248" s="22" t="s">
        <v>237</v>
      </c>
      <c r="AU248" s="22" t="s">
        <v>82</v>
      </c>
    </row>
    <row r="249" s="11" customFormat="1">
      <c r="B249" s="230"/>
      <c r="C249" s="231"/>
      <c r="D249" s="227" t="s">
        <v>141</v>
      </c>
      <c r="E249" s="232" t="s">
        <v>21</v>
      </c>
      <c r="F249" s="233" t="s">
        <v>422</v>
      </c>
      <c r="G249" s="231"/>
      <c r="H249" s="234">
        <v>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141</v>
      </c>
      <c r="AU249" s="240" t="s">
        <v>82</v>
      </c>
      <c r="AV249" s="11" t="s">
        <v>82</v>
      </c>
      <c r="AW249" s="11" t="s">
        <v>35</v>
      </c>
      <c r="AX249" s="11" t="s">
        <v>72</v>
      </c>
      <c r="AY249" s="240" t="s">
        <v>129</v>
      </c>
    </row>
    <row r="250" s="1" customFormat="1" ht="22.8" customHeight="1">
      <c r="B250" s="44"/>
      <c r="C250" s="215" t="s">
        <v>423</v>
      </c>
      <c r="D250" s="215" t="s">
        <v>132</v>
      </c>
      <c r="E250" s="216" t="s">
        <v>424</v>
      </c>
      <c r="F250" s="217" t="s">
        <v>425</v>
      </c>
      <c r="G250" s="218" t="s">
        <v>151</v>
      </c>
      <c r="H250" s="219">
        <v>1.05</v>
      </c>
      <c r="I250" s="220"/>
      <c r="J250" s="221">
        <f>ROUND(I250*H250,2)</f>
        <v>0</v>
      </c>
      <c r="K250" s="217" t="s">
        <v>136</v>
      </c>
      <c r="L250" s="70"/>
      <c r="M250" s="222" t="s">
        <v>21</v>
      </c>
      <c r="N250" s="223" t="s">
        <v>43</v>
      </c>
      <c r="O250" s="45"/>
      <c r="P250" s="224">
        <f>O250*H250</f>
        <v>0</v>
      </c>
      <c r="Q250" s="224">
        <v>0.00027</v>
      </c>
      <c r="R250" s="224">
        <f>Q250*H250</f>
        <v>0.00028350000000000001</v>
      </c>
      <c r="S250" s="224">
        <v>0</v>
      </c>
      <c r="T250" s="225">
        <f>S250*H250</f>
        <v>0</v>
      </c>
      <c r="AR250" s="22" t="s">
        <v>232</v>
      </c>
      <c r="AT250" s="22" t="s">
        <v>132</v>
      </c>
      <c r="AU250" s="22" t="s">
        <v>82</v>
      </c>
      <c r="AY250" s="22" t="s">
        <v>129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22" t="s">
        <v>80</v>
      </c>
      <c r="BK250" s="226">
        <f>ROUND(I250*H250,2)</f>
        <v>0</v>
      </c>
      <c r="BL250" s="22" t="s">
        <v>232</v>
      </c>
      <c r="BM250" s="22" t="s">
        <v>426</v>
      </c>
    </row>
    <row r="251" s="1" customFormat="1">
      <c r="B251" s="44"/>
      <c r="C251" s="72"/>
      <c r="D251" s="227" t="s">
        <v>139</v>
      </c>
      <c r="E251" s="72"/>
      <c r="F251" s="228" t="s">
        <v>427</v>
      </c>
      <c r="G251" s="72"/>
      <c r="H251" s="72"/>
      <c r="I251" s="185"/>
      <c r="J251" s="72"/>
      <c r="K251" s="72"/>
      <c r="L251" s="70"/>
      <c r="M251" s="229"/>
      <c r="N251" s="45"/>
      <c r="O251" s="45"/>
      <c r="P251" s="45"/>
      <c r="Q251" s="45"/>
      <c r="R251" s="45"/>
      <c r="S251" s="45"/>
      <c r="T251" s="93"/>
      <c r="AT251" s="22" t="s">
        <v>139</v>
      </c>
      <c r="AU251" s="22" t="s">
        <v>82</v>
      </c>
    </row>
    <row r="252" s="11" customFormat="1">
      <c r="B252" s="230"/>
      <c r="C252" s="231"/>
      <c r="D252" s="227" t="s">
        <v>141</v>
      </c>
      <c r="E252" s="232" t="s">
        <v>21</v>
      </c>
      <c r="F252" s="233" t="s">
        <v>428</v>
      </c>
      <c r="G252" s="231"/>
      <c r="H252" s="234">
        <v>1.05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141</v>
      </c>
      <c r="AU252" s="240" t="s">
        <v>82</v>
      </c>
      <c r="AV252" s="11" t="s">
        <v>82</v>
      </c>
      <c r="AW252" s="11" t="s">
        <v>35</v>
      </c>
      <c r="AX252" s="11" t="s">
        <v>72</v>
      </c>
      <c r="AY252" s="240" t="s">
        <v>129</v>
      </c>
    </row>
    <row r="253" s="1" customFormat="1" ht="14.4" customHeight="1">
      <c r="B253" s="44"/>
      <c r="C253" s="241" t="s">
        <v>429</v>
      </c>
      <c r="D253" s="241" t="s">
        <v>202</v>
      </c>
      <c r="E253" s="242" t="s">
        <v>430</v>
      </c>
      <c r="F253" s="243" t="s">
        <v>431</v>
      </c>
      <c r="G253" s="244" t="s">
        <v>145</v>
      </c>
      <c r="H253" s="245">
        <v>1</v>
      </c>
      <c r="I253" s="246"/>
      <c r="J253" s="247">
        <f>ROUND(I253*H253,2)</f>
        <v>0</v>
      </c>
      <c r="K253" s="243" t="s">
        <v>136</v>
      </c>
      <c r="L253" s="248"/>
      <c r="M253" s="249" t="s">
        <v>21</v>
      </c>
      <c r="N253" s="250" t="s">
        <v>43</v>
      </c>
      <c r="O253" s="45"/>
      <c r="P253" s="224">
        <f>O253*H253</f>
        <v>0</v>
      </c>
      <c r="Q253" s="224">
        <v>0.031099999999999999</v>
      </c>
      <c r="R253" s="224">
        <f>Q253*H253</f>
        <v>0.031099999999999999</v>
      </c>
      <c r="S253" s="224">
        <v>0</v>
      </c>
      <c r="T253" s="225">
        <f>S253*H253</f>
        <v>0</v>
      </c>
      <c r="AR253" s="22" t="s">
        <v>335</v>
      </c>
      <c r="AT253" s="22" t="s">
        <v>202</v>
      </c>
      <c r="AU253" s="22" t="s">
        <v>82</v>
      </c>
      <c r="AY253" s="22" t="s">
        <v>129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22" t="s">
        <v>80</v>
      </c>
      <c r="BK253" s="226">
        <f>ROUND(I253*H253,2)</f>
        <v>0</v>
      </c>
      <c r="BL253" s="22" t="s">
        <v>232</v>
      </c>
      <c r="BM253" s="22" t="s">
        <v>432</v>
      </c>
    </row>
    <row r="254" s="1" customFormat="1">
      <c r="B254" s="44"/>
      <c r="C254" s="72"/>
      <c r="D254" s="227" t="s">
        <v>139</v>
      </c>
      <c r="E254" s="72"/>
      <c r="F254" s="228" t="s">
        <v>431</v>
      </c>
      <c r="G254" s="72"/>
      <c r="H254" s="72"/>
      <c r="I254" s="185"/>
      <c r="J254" s="72"/>
      <c r="K254" s="72"/>
      <c r="L254" s="70"/>
      <c r="M254" s="229"/>
      <c r="N254" s="45"/>
      <c r="O254" s="45"/>
      <c r="P254" s="45"/>
      <c r="Q254" s="45"/>
      <c r="R254" s="45"/>
      <c r="S254" s="45"/>
      <c r="T254" s="93"/>
      <c r="AT254" s="22" t="s">
        <v>139</v>
      </c>
      <c r="AU254" s="22" t="s">
        <v>82</v>
      </c>
    </row>
    <row r="255" s="1" customFormat="1">
      <c r="B255" s="44"/>
      <c r="C255" s="72"/>
      <c r="D255" s="227" t="s">
        <v>237</v>
      </c>
      <c r="E255" s="72"/>
      <c r="F255" s="261" t="s">
        <v>433</v>
      </c>
      <c r="G255" s="72"/>
      <c r="H255" s="72"/>
      <c r="I255" s="185"/>
      <c r="J255" s="72"/>
      <c r="K255" s="72"/>
      <c r="L255" s="70"/>
      <c r="M255" s="229"/>
      <c r="N255" s="45"/>
      <c r="O255" s="45"/>
      <c r="P255" s="45"/>
      <c r="Q255" s="45"/>
      <c r="R255" s="45"/>
      <c r="S255" s="45"/>
      <c r="T255" s="93"/>
      <c r="AT255" s="22" t="s">
        <v>237</v>
      </c>
      <c r="AU255" s="22" t="s">
        <v>82</v>
      </c>
    </row>
    <row r="256" s="1" customFormat="1" ht="22.8" customHeight="1">
      <c r="B256" s="44"/>
      <c r="C256" s="215" t="s">
        <v>434</v>
      </c>
      <c r="D256" s="215" t="s">
        <v>132</v>
      </c>
      <c r="E256" s="216" t="s">
        <v>435</v>
      </c>
      <c r="F256" s="217" t="s">
        <v>436</v>
      </c>
      <c r="G256" s="218" t="s">
        <v>145</v>
      </c>
      <c r="H256" s="219">
        <v>3</v>
      </c>
      <c r="I256" s="220"/>
      <c r="J256" s="221">
        <f>ROUND(I256*H256,2)</f>
        <v>0</v>
      </c>
      <c r="K256" s="217" t="s">
        <v>136</v>
      </c>
      <c r="L256" s="70"/>
      <c r="M256" s="222" t="s">
        <v>21</v>
      </c>
      <c r="N256" s="223" t="s">
        <v>43</v>
      </c>
      <c r="O256" s="45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AR256" s="22" t="s">
        <v>232</v>
      </c>
      <c r="AT256" s="22" t="s">
        <v>132</v>
      </c>
      <c r="AU256" s="22" t="s">
        <v>82</v>
      </c>
      <c r="AY256" s="22" t="s">
        <v>129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22" t="s">
        <v>80</v>
      </c>
      <c r="BK256" s="226">
        <f>ROUND(I256*H256,2)</f>
        <v>0</v>
      </c>
      <c r="BL256" s="22" t="s">
        <v>232</v>
      </c>
      <c r="BM256" s="22" t="s">
        <v>437</v>
      </c>
    </row>
    <row r="257" s="1" customFormat="1">
      <c r="B257" s="44"/>
      <c r="C257" s="72"/>
      <c r="D257" s="227" t="s">
        <v>139</v>
      </c>
      <c r="E257" s="72"/>
      <c r="F257" s="228" t="s">
        <v>438</v>
      </c>
      <c r="G257" s="72"/>
      <c r="H257" s="72"/>
      <c r="I257" s="185"/>
      <c r="J257" s="72"/>
      <c r="K257" s="72"/>
      <c r="L257" s="70"/>
      <c r="M257" s="229"/>
      <c r="N257" s="45"/>
      <c r="O257" s="45"/>
      <c r="P257" s="45"/>
      <c r="Q257" s="45"/>
      <c r="R257" s="45"/>
      <c r="S257" s="45"/>
      <c r="T257" s="93"/>
      <c r="AT257" s="22" t="s">
        <v>139</v>
      </c>
      <c r="AU257" s="22" t="s">
        <v>82</v>
      </c>
    </row>
    <row r="258" s="11" customFormat="1">
      <c r="B258" s="230"/>
      <c r="C258" s="231"/>
      <c r="D258" s="227" t="s">
        <v>141</v>
      </c>
      <c r="E258" s="232" t="s">
        <v>21</v>
      </c>
      <c r="F258" s="233" t="s">
        <v>439</v>
      </c>
      <c r="G258" s="231"/>
      <c r="H258" s="234">
        <v>2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141</v>
      </c>
      <c r="AU258" s="240" t="s">
        <v>82</v>
      </c>
      <c r="AV258" s="11" t="s">
        <v>82</v>
      </c>
      <c r="AW258" s="11" t="s">
        <v>35</v>
      </c>
      <c r="AX258" s="11" t="s">
        <v>72</v>
      </c>
      <c r="AY258" s="240" t="s">
        <v>129</v>
      </c>
    </row>
    <row r="259" s="11" customFormat="1">
      <c r="B259" s="230"/>
      <c r="C259" s="231"/>
      <c r="D259" s="227" t="s">
        <v>141</v>
      </c>
      <c r="E259" s="232" t="s">
        <v>21</v>
      </c>
      <c r="F259" s="233" t="s">
        <v>440</v>
      </c>
      <c r="G259" s="231"/>
      <c r="H259" s="234">
        <v>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141</v>
      </c>
      <c r="AU259" s="240" t="s">
        <v>82</v>
      </c>
      <c r="AV259" s="11" t="s">
        <v>82</v>
      </c>
      <c r="AW259" s="11" t="s">
        <v>35</v>
      </c>
      <c r="AX259" s="11" t="s">
        <v>72</v>
      </c>
      <c r="AY259" s="240" t="s">
        <v>129</v>
      </c>
    </row>
    <row r="260" s="1" customFormat="1" ht="14.4" customHeight="1">
      <c r="B260" s="44"/>
      <c r="C260" s="241" t="s">
        <v>441</v>
      </c>
      <c r="D260" s="241" t="s">
        <v>202</v>
      </c>
      <c r="E260" s="242" t="s">
        <v>442</v>
      </c>
      <c r="F260" s="243" t="s">
        <v>443</v>
      </c>
      <c r="G260" s="244" t="s">
        <v>157</v>
      </c>
      <c r="H260" s="245">
        <v>4.29</v>
      </c>
      <c r="I260" s="246"/>
      <c r="J260" s="247">
        <f>ROUND(I260*H260,2)</f>
        <v>0</v>
      </c>
      <c r="K260" s="243" t="s">
        <v>136</v>
      </c>
      <c r="L260" s="248"/>
      <c r="M260" s="249" t="s">
        <v>21</v>
      </c>
      <c r="N260" s="250" t="s">
        <v>43</v>
      </c>
      <c r="O260" s="45"/>
      <c r="P260" s="224">
        <f>O260*H260</f>
        <v>0</v>
      </c>
      <c r="Q260" s="224">
        <v>0.0030000000000000001</v>
      </c>
      <c r="R260" s="224">
        <f>Q260*H260</f>
        <v>0.012870000000000001</v>
      </c>
      <c r="S260" s="224">
        <v>0</v>
      </c>
      <c r="T260" s="225">
        <f>S260*H260</f>
        <v>0</v>
      </c>
      <c r="AR260" s="22" t="s">
        <v>335</v>
      </c>
      <c r="AT260" s="22" t="s">
        <v>202</v>
      </c>
      <c r="AU260" s="22" t="s">
        <v>82</v>
      </c>
      <c r="AY260" s="22" t="s">
        <v>129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22" t="s">
        <v>80</v>
      </c>
      <c r="BK260" s="226">
        <f>ROUND(I260*H260,2)</f>
        <v>0</v>
      </c>
      <c r="BL260" s="22" t="s">
        <v>232</v>
      </c>
      <c r="BM260" s="22" t="s">
        <v>444</v>
      </c>
    </row>
    <row r="261" s="1" customFormat="1">
      <c r="B261" s="44"/>
      <c r="C261" s="72"/>
      <c r="D261" s="227" t="s">
        <v>139</v>
      </c>
      <c r="E261" s="72"/>
      <c r="F261" s="228" t="s">
        <v>443</v>
      </c>
      <c r="G261" s="72"/>
      <c r="H261" s="72"/>
      <c r="I261" s="185"/>
      <c r="J261" s="72"/>
      <c r="K261" s="72"/>
      <c r="L261" s="70"/>
      <c r="M261" s="229"/>
      <c r="N261" s="45"/>
      <c r="O261" s="45"/>
      <c r="P261" s="45"/>
      <c r="Q261" s="45"/>
      <c r="R261" s="45"/>
      <c r="S261" s="45"/>
      <c r="T261" s="93"/>
      <c r="AT261" s="22" t="s">
        <v>139</v>
      </c>
      <c r="AU261" s="22" t="s">
        <v>82</v>
      </c>
    </row>
    <row r="262" s="11" customFormat="1">
      <c r="B262" s="230"/>
      <c r="C262" s="231"/>
      <c r="D262" s="227" t="s">
        <v>141</v>
      </c>
      <c r="E262" s="232" t="s">
        <v>21</v>
      </c>
      <c r="F262" s="233" t="s">
        <v>445</v>
      </c>
      <c r="G262" s="231"/>
      <c r="H262" s="234">
        <v>3.8999999999999999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141</v>
      </c>
      <c r="AU262" s="240" t="s">
        <v>82</v>
      </c>
      <c r="AV262" s="11" t="s">
        <v>82</v>
      </c>
      <c r="AW262" s="11" t="s">
        <v>35</v>
      </c>
      <c r="AX262" s="11" t="s">
        <v>72</v>
      </c>
      <c r="AY262" s="240" t="s">
        <v>129</v>
      </c>
    </row>
    <row r="263" s="11" customFormat="1">
      <c r="B263" s="230"/>
      <c r="C263" s="231"/>
      <c r="D263" s="227" t="s">
        <v>141</v>
      </c>
      <c r="E263" s="231"/>
      <c r="F263" s="233" t="s">
        <v>446</v>
      </c>
      <c r="G263" s="231"/>
      <c r="H263" s="234">
        <v>4.29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141</v>
      </c>
      <c r="AU263" s="240" t="s">
        <v>82</v>
      </c>
      <c r="AV263" s="11" t="s">
        <v>82</v>
      </c>
      <c r="AW263" s="11" t="s">
        <v>6</v>
      </c>
      <c r="AX263" s="11" t="s">
        <v>80</v>
      </c>
      <c r="AY263" s="240" t="s">
        <v>129</v>
      </c>
    </row>
    <row r="264" s="1" customFormat="1" ht="22.8" customHeight="1">
      <c r="B264" s="44"/>
      <c r="C264" s="215" t="s">
        <v>447</v>
      </c>
      <c r="D264" s="215" t="s">
        <v>132</v>
      </c>
      <c r="E264" s="216" t="s">
        <v>448</v>
      </c>
      <c r="F264" s="217" t="s">
        <v>449</v>
      </c>
      <c r="G264" s="218" t="s">
        <v>450</v>
      </c>
      <c r="H264" s="219">
        <v>1</v>
      </c>
      <c r="I264" s="220"/>
      <c r="J264" s="221">
        <f>ROUND(I264*H264,2)</f>
        <v>0</v>
      </c>
      <c r="K264" s="217" t="s">
        <v>21</v>
      </c>
      <c r="L264" s="70"/>
      <c r="M264" s="222" t="s">
        <v>21</v>
      </c>
      <c r="N264" s="223" t="s">
        <v>43</v>
      </c>
      <c r="O264" s="45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AR264" s="22" t="s">
        <v>232</v>
      </c>
      <c r="AT264" s="22" t="s">
        <v>132</v>
      </c>
      <c r="AU264" s="22" t="s">
        <v>82</v>
      </c>
      <c r="AY264" s="22" t="s">
        <v>129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22" t="s">
        <v>80</v>
      </c>
      <c r="BK264" s="226">
        <f>ROUND(I264*H264,2)</f>
        <v>0</v>
      </c>
      <c r="BL264" s="22" t="s">
        <v>232</v>
      </c>
      <c r="BM264" s="22" t="s">
        <v>451</v>
      </c>
    </row>
    <row r="265" s="1" customFormat="1">
      <c r="B265" s="44"/>
      <c r="C265" s="72"/>
      <c r="D265" s="227" t="s">
        <v>139</v>
      </c>
      <c r="E265" s="72"/>
      <c r="F265" s="228" t="s">
        <v>449</v>
      </c>
      <c r="G265" s="72"/>
      <c r="H265" s="72"/>
      <c r="I265" s="185"/>
      <c r="J265" s="72"/>
      <c r="K265" s="72"/>
      <c r="L265" s="70"/>
      <c r="M265" s="229"/>
      <c r="N265" s="45"/>
      <c r="O265" s="45"/>
      <c r="P265" s="45"/>
      <c r="Q265" s="45"/>
      <c r="R265" s="45"/>
      <c r="S265" s="45"/>
      <c r="T265" s="93"/>
      <c r="AT265" s="22" t="s">
        <v>139</v>
      </c>
      <c r="AU265" s="22" t="s">
        <v>82</v>
      </c>
    </row>
    <row r="266" s="1" customFormat="1">
      <c r="B266" s="44"/>
      <c r="C266" s="72"/>
      <c r="D266" s="227" t="s">
        <v>237</v>
      </c>
      <c r="E266" s="72"/>
      <c r="F266" s="261" t="s">
        <v>452</v>
      </c>
      <c r="G266" s="72"/>
      <c r="H266" s="72"/>
      <c r="I266" s="185"/>
      <c r="J266" s="72"/>
      <c r="K266" s="72"/>
      <c r="L266" s="70"/>
      <c r="M266" s="229"/>
      <c r="N266" s="45"/>
      <c r="O266" s="45"/>
      <c r="P266" s="45"/>
      <c r="Q266" s="45"/>
      <c r="R266" s="45"/>
      <c r="S266" s="45"/>
      <c r="T266" s="93"/>
      <c r="AT266" s="22" t="s">
        <v>237</v>
      </c>
      <c r="AU266" s="22" t="s">
        <v>82</v>
      </c>
    </row>
    <row r="267" s="11" customFormat="1">
      <c r="B267" s="230"/>
      <c r="C267" s="231"/>
      <c r="D267" s="227" t="s">
        <v>141</v>
      </c>
      <c r="E267" s="232" t="s">
        <v>21</v>
      </c>
      <c r="F267" s="233" t="s">
        <v>453</v>
      </c>
      <c r="G267" s="231"/>
      <c r="H267" s="234">
        <v>1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141</v>
      </c>
      <c r="AU267" s="240" t="s">
        <v>82</v>
      </c>
      <c r="AV267" s="11" t="s">
        <v>82</v>
      </c>
      <c r="AW267" s="11" t="s">
        <v>35</v>
      </c>
      <c r="AX267" s="11" t="s">
        <v>72</v>
      </c>
      <c r="AY267" s="240" t="s">
        <v>129</v>
      </c>
    </row>
    <row r="268" s="1" customFormat="1" ht="22.8" customHeight="1">
      <c r="B268" s="44"/>
      <c r="C268" s="215" t="s">
        <v>454</v>
      </c>
      <c r="D268" s="215" t="s">
        <v>132</v>
      </c>
      <c r="E268" s="216" t="s">
        <v>455</v>
      </c>
      <c r="F268" s="217" t="s">
        <v>456</v>
      </c>
      <c r="G268" s="218" t="s">
        <v>450</v>
      </c>
      <c r="H268" s="219">
        <v>1</v>
      </c>
      <c r="I268" s="220"/>
      <c r="J268" s="221">
        <f>ROUND(I268*H268,2)</f>
        <v>0</v>
      </c>
      <c r="K268" s="217" t="s">
        <v>21</v>
      </c>
      <c r="L268" s="70"/>
      <c r="M268" s="222" t="s">
        <v>21</v>
      </c>
      <c r="N268" s="223" t="s">
        <v>43</v>
      </c>
      <c r="O268" s="45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AR268" s="22" t="s">
        <v>232</v>
      </c>
      <c r="AT268" s="22" t="s">
        <v>132</v>
      </c>
      <c r="AU268" s="22" t="s">
        <v>82</v>
      </c>
      <c r="AY268" s="22" t="s">
        <v>129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22" t="s">
        <v>80</v>
      </c>
      <c r="BK268" s="226">
        <f>ROUND(I268*H268,2)</f>
        <v>0</v>
      </c>
      <c r="BL268" s="22" t="s">
        <v>232</v>
      </c>
      <c r="BM268" s="22" t="s">
        <v>457</v>
      </c>
    </row>
    <row r="269" s="1" customFormat="1">
      <c r="B269" s="44"/>
      <c r="C269" s="72"/>
      <c r="D269" s="227" t="s">
        <v>139</v>
      </c>
      <c r="E269" s="72"/>
      <c r="F269" s="228" t="s">
        <v>456</v>
      </c>
      <c r="G269" s="72"/>
      <c r="H269" s="72"/>
      <c r="I269" s="185"/>
      <c r="J269" s="72"/>
      <c r="K269" s="72"/>
      <c r="L269" s="70"/>
      <c r="M269" s="229"/>
      <c r="N269" s="45"/>
      <c r="O269" s="45"/>
      <c r="P269" s="45"/>
      <c r="Q269" s="45"/>
      <c r="R269" s="45"/>
      <c r="S269" s="45"/>
      <c r="T269" s="93"/>
      <c r="AT269" s="22" t="s">
        <v>139</v>
      </c>
      <c r="AU269" s="22" t="s">
        <v>82</v>
      </c>
    </row>
    <row r="270" s="1" customFormat="1">
      <c r="B270" s="44"/>
      <c r="C270" s="72"/>
      <c r="D270" s="227" t="s">
        <v>237</v>
      </c>
      <c r="E270" s="72"/>
      <c r="F270" s="261" t="s">
        <v>458</v>
      </c>
      <c r="G270" s="72"/>
      <c r="H270" s="72"/>
      <c r="I270" s="185"/>
      <c r="J270" s="72"/>
      <c r="K270" s="72"/>
      <c r="L270" s="70"/>
      <c r="M270" s="229"/>
      <c r="N270" s="45"/>
      <c r="O270" s="45"/>
      <c r="P270" s="45"/>
      <c r="Q270" s="45"/>
      <c r="R270" s="45"/>
      <c r="S270" s="45"/>
      <c r="T270" s="93"/>
      <c r="AT270" s="22" t="s">
        <v>237</v>
      </c>
      <c r="AU270" s="22" t="s">
        <v>82</v>
      </c>
    </row>
    <row r="271" s="11" customFormat="1">
      <c r="B271" s="230"/>
      <c r="C271" s="231"/>
      <c r="D271" s="227" t="s">
        <v>141</v>
      </c>
      <c r="E271" s="232" t="s">
        <v>21</v>
      </c>
      <c r="F271" s="233" t="s">
        <v>459</v>
      </c>
      <c r="G271" s="231"/>
      <c r="H271" s="234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141</v>
      </c>
      <c r="AU271" s="240" t="s">
        <v>82</v>
      </c>
      <c r="AV271" s="11" t="s">
        <v>82</v>
      </c>
      <c r="AW271" s="11" t="s">
        <v>35</v>
      </c>
      <c r="AX271" s="11" t="s">
        <v>72</v>
      </c>
      <c r="AY271" s="240" t="s">
        <v>129</v>
      </c>
    </row>
    <row r="272" s="1" customFormat="1" ht="22.8" customHeight="1">
      <c r="B272" s="44"/>
      <c r="C272" s="215" t="s">
        <v>460</v>
      </c>
      <c r="D272" s="215" t="s">
        <v>132</v>
      </c>
      <c r="E272" s="216" t="s">
        <v>461</v>
      </c>
      <c r="F272" s="217" t="s">
        <v>462</v>
      </c>
      <c r="G272" s="218" t="s">
        <v>327</v>
      </c>
      <c r="H272" s="219">
        <v>0.084000000000000005</v>
      </c>
      <c r="I272" s="220"/>
      <c r="J272" s="221">
        <f>ROUND(I272*H272,2)</f>
        <v>0</v>
      </c>
      <c r="K272" s="217" t="s">
        <v>136</v>
      </c>
      <c r="L272" s="70"/>
      <c r="M272" s="222" t="s">
        <v>21</v>
      </c>
      <c r="N272" s="223" t="s">
        <v>43</v>
      </c>
      <c r="O272" s="45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AR272" s="22" t="s">
        <v>232</v>
      </c>
      <c r="AT272" s="22" t="s">
        <v>132</v>
      </c>
      <c r="AU272" s="22" t="s">
        <v>82</v>
      </c>
      <c r="AY272" s="22" t="s">
        <v>129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22" t="s">
        <v>80</v>
      </c>
      <c r="BK272" s="226">
        <f>ROUND(I272*H272,2)</f>
        <v>0</v>
      </c>
      <c r="BL272" s="22" t="s">
        <v>232</v>
      </c>
      <c r="BM272" s="22" t="s">
        <v>463</v>
      </c>
    </row>
    <row r="273" s="1" customFormat="1">
      <c r="B273" s="44"/>
      <c r="C273" s="72"/>
      <c r="D273" s="227" t="s">
        <v>139</v>
      </c>
      <c r="E273" s="72"/>
      <c r="F273" s="228" t="s">
        <v>464</v>
      </c>
      <c r="G273" s="72"/>
      <c r="H273" s="72"/>
      <c r="I273" s="185"/>
      <c r="J273" s="72"/>
      <c r="K273" s="72"/>
      <c r="L273" s="70"/>
      <c r="M273" s="229"/>
      <c r="N273" s="45"/>
      <c r="O273" s="45"/>
      <c r="P273" s="45"/>
      <c r="Q273" s="45"/>
      <c r="R273" s="45"/>
      <c r="S273" s="45"/>
      <c r="T273" s="93"/>
      <c r="AT273" s="22" t="s">
        <v>139</v>
      </c>
      <c r="AU273" s="22" t="s">
        <v>82</v>
      </c>
    </row>
    <row r="274" s="10" customFormat="1" ht="29.88" customHeight="1">
      <c r="B274" s="199"/>
      <c r="C274" s="200"/>
      <c r="D274" s="201" t="s">
        <v>71</v>
      </c>
      <c r="E274" s="213" t="s">
        <v>465</v>
      </c>
      <c r="F274" s="213" t="s">
        <v>466</v>
      </c>
      <c r="G274" s="200"/>
      <c r="H274" s="200"/>
      <c r="I274" s="203"/>
      <c r="J274" s="214">
        <f>BK274</f>
        <v>0</v>
      </c>
      <c r="K274" s="200"/>
      <c r="L274" s="205"/>
      <c r="M274" s="206"/>
      <c r="N274" s="207"/>
      <c r="O274" s="207"/>
      <c r="P274" s="208">
        <f>SUM(P275:P281)</f>
        <v>0</v>
      </c>
      <c r="Q274" s="207"/>
      <c r="R274" s="208">
        <f>SUM(R275:R281)</f>
        <v>0.019599999999999999</v>
      </c>
      <c r="S274" s="207"/>
      <c r="T274" s="209">
        <f>SUM(T275:T281)</f>
        <v>0.059999999999999998</v>
      </c>
      <c r="AR274" s="210" t="s">
        <v>82</v>
      </c>
      <c r="AT274" s="211" t="s">
        <v>71</v>
      </c>
      <c r="AU274" s="211" t="s">
        <v>80</v>
      </c>
      <c r="AY274" s="210" t="s">
        <v>129</v>
      </c>
      <c r="BK274" s="212">
        <f>SUM(BK275:BK281)</f>
        <v>0</v>
      </c>
    </row>
    <row r="275" s="1" customFormat="1" ht="22.8" customHeight="1">
      <c r="B275" s="44"/>
      <c r="C275" s="215" t="s">
        <v>467</v>
      </c>
      <c r="D275" s="215" t="s">
        <v>132</v>
      </c>
      <c r="E275" s="216" t="s">
        <v>468</v>
      </c>
      <c r="F275" s="217" t="s">
        <v>469</v>
      </c>
      <c r="G275" s="218" t="s">
        <v>145</v>
      </c>
      <c r="H275" s="219">
        <v>20</v>
      </c>
      <c r="I275" s="220"/>
      <c r="J275" s="221">
        <f>ROUND(I275*H275,2)</f>
        <v>0</v>
      </c>
      <c r="K275" s="217" t="s">
        <v>136</v>
      </c>
      <c r="L275" s="70"/>
      <c r="M275" s="222" t="s">
        <v>21</v>
      </c>
      <c r="N275" s="223" t="s">
        <v>43</v>
      </c>
      <c r="O275" s="45"/>
      <c r="P275" s="224">
        <f>O275*H275</f>
        <v>0</v>
      </c>
      <c r="Q275" s="224">
        <v>0.00035</v>
      </c>
      <c r="R275" s="224">
        <f>Q275*H275</f>
        <v>0.0070000000000000001</v>
      </c>
      <c r="S275" s="224">
        <v>0.0030000000000000001</v>
      </c>
      <c r="T275" s="225">
        <f>S275*H275</f>
        <v>0.059999999999999998</v>
      </c>
      <c r="AR275" s="22" t="s">
        <v>232</v>
      </c>
      <c r="AT275" s="22" t="s">
        <v>132</v>
      </c>
      <c r="AU275" s="22" t="s">
        <v>82</v>
      </c>
      <c r="AY275" s="22" t="s">
        <v>129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22" t="s">
        <v>80</v>
      </c>
      <c r="BK275" s="226">
        <f>ROUND(I275*H275,2)</f>
        <v>0</v>
      </c>
      <c r="BL275" s="22" t="s">
        <v>232</v>
      </c>
      <c r="BM275" s="22" t="s">
        <v>470</v>
      </c>
    </row>
    <row r="276" s="1" customFormat="1">
      <c r="B276" s="44"/>
      <c r="C276" s="72"/>
      <c r="D276" s="227" t="s">
        <v>139</v>
      </c>
      <c r="E276" s="72"/>
      <c r="F276" s="228" t="s">
        <v>471</v>
      </c>
      <c r="G276" s="72"/>
      <c r="H276" s="72"/>
      <c r="I276" s="185"/>
      <c r="J276" s="72"/>
      <c r="K276" s="72"/>
      <c r="L276" s="70"/>
      <c r="M276" s="229"/>
      <c r="N276" s="45"/>
      <c r="O276" s="45"/>
      <c r="P276" s="45"/>
      <c r="Q276" s="45"/>
      <c r="R276" s="45"/>
      <c r="S276" s="45"/>
      <c r="T276" s="93"/>
      <c r="AT276" s="22" t="s">
        <v>139</v>
      </c>
      <c r="AU276" s="22" t="s">
        <v>82</v>
      </c>
    </row>
    <row r="277" s="1" customFormat="1" ht="22.8" customHeight="1">
      <c r="B277" s="44"/>
      <c r="C277" s="241" t="s">
        <v>472</v>
      </c>
      <c r="D277" s="241" t="s">
        <v>202</v>
      </c>
      <c r="E277" s="242" t="s">
        <v>473</v>
      </c>
      <c r="F277" s="243" t="s">
        <v>474</v>
      </c>
      <c r="G277" s="244" t="s">
        <v>151</v>
      </c>
      <c r="H277" s="245">
        <v>1</v>
      </c>
      <c r="I277" s="246"/>
      <c r="J277" s="247">
        <f>ROUND(I277*H277,2)</f>
        <v>0</v>
      </c>
      <c r="K277" s="243" t="s">
        <v>136</v>
      </c>
      <c r="L277" s="248"/>
      <c r="M277" s="249" t="s">
        <v>21</v>
      </c>
      <c r="N277" s="250" t="s">
        <v>43</v>
      </c>
      <c r="O277" s="45"/>
      <c r="P277" s="224">
        <f>O277*H277</f>
        <v>0</v>
      </c>
      <c r="Q277" s="224">
        <v>0.0126</v>
      </c>
      <c r="R277" s="224">
        <f>Q277*H277</f>
        <v>0.0126</v>
      </c>
      <c r="S277" s="224">
        <v>0</v>
      </c>
      <c r="T277" s="225">
        <f>S277*H277</f>
        <v>0</v>
      </c>
      <c r="AR277" s="22" t="s">
        <v>335</v>
      </c>
      <c r="AT277" s="22" t="s">
        <v>202</v>
      </c>
      <c r="AU277" s="22" t="s">
        <v>82</v>
      </c>
      <c r="AY277" s="22" t="s">
        <v>129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22" t="s">
        <v>80</v>
      </c>
      <c r="BK277" s="226">
        <f>ROUND(I277*H277,2)</f>
        <v>0</v>
      </c>
      <c r="BL277" s="22" t="s">
        <v>232</v>
      </c>
      <c r="BM277" s="22" t="s">
        <v>475</v>
      </c>
    </row>
    <row r="278" s="1" customFormat="1">
      <c r="B278" s="44"/>
      <c r="C278" s="72"/>
      <c r="D278" s="227" t="s">
        <v>139</v>
      </c>
      <c r="E278" s="72"/>
      <c r="F278" s="228" t="s">
        <v>474</v>
      </c>
      <c r="G278" s="72"/>
      <c r="H278" s="72"/>
      <c r="I278" s="185"/>
      <c r="J278" s="72"/>
      <c r="K278" s="72"/>
      <c r="L278" s="70"/>
      <c r="M278" s="229"/>
      <c r="N278" s="45"/>
      <c r="O278" s="45"/>
      <c r="P278" s="45"/>
      <c r="Q278" s="45"/>
      <c r="R278" s="45"/>
      <c r="S278" s="45"/>
      <c r="T278" s="93"/>
      <c r="AT278" s="22" t="s">
        <v>139</v>
      </c>
      <c r="AU278" s="22" t="s">
        <v>82</v>
      </c>
    </row>
    <row r="279" s="11" customFormat="1">
      <c r="B279" s="230"/>
      <c r="C279" s="231"/>
      <c r="D279" s="227" t="s">
        <v>141</v>
      </c>
      <c r="E279" s="232" t="s">
        <v>21</v>
      </c>
      <c r="F279" s="233" t="s">
        <v>476</v>
      </c>
      <c r="G279" s="231"/>
      <c r="H279" s="234">
        <v>1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141</v>
      </c>
      <c r="AU279" s="240" t="s">
        <v>82</v>
      </c>
      <c r="AV279" s="11" t="s">
        <v>82</v>
      </c>
      <c r="AW279" s="11" t="s">
        <v>35</v>
      </c>
      <c r="AX279" s="11" t="s">
        <v>72</v>
      </c>
      <c r="AY279" s="240" t="s">
        <v>129</v>
      </c>
    </row>
    <row r="280" s="1" customFormat="1" ht="22.8" customHeight="1">
      <c r="B280" s="44"/>
      <c r="C280" s="215" t="s">
        <v>477</v>
      </c>
      <c r="D280" s="215" t="s">
        <v>132</v>
      </c>
      <c r="E280" s="216" t="s">
        <v>478</v>
      </c>
      <c r="F280" s="217" t="s">
        <v>479</v>
      </c>
      <c r="G280" s="218" t="s">
        <v>327</v>
      </c>
      <c r="H280" s="219">
        <v>0.02</v>
      </c>
      <c r="I280" s="220"/>
      <c r="J280" s="221">
        <f>ROUND(I280*H280,2)</f>
        <v>0</v>
      </c>
      <c r="K280" s="217" t="s">
        <v>136</v>
      </c>
      <c r="L280" s="70"/>
      <c r="M280" s="222" t="s">
        <v>21</v>
      </c>
      <c r="N280" s="223" t="s">
        <v>43</v>
      </c>
      <c r="O280" s="45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AR280" s="22" t="s">
        <v>232</v>
      </c>
      <c r="AT280" s="22" t="s">
        <v>132</v>
      </c>
      <c r="AU280" s="22" t="s">
        <v>82</v>
      </c>
      <c r="AY280" s="22" t="s">
        <v>129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22" t="s">
        <v>80</v>
      </c>
      <c r="BK280" s="226">
        <f>ROUND(I280*H280,2)</f>
        <v>0</v>
      </c>
      <c r="BL280" s="22" t="s">
        <v>232</v>
      </c>
      <c r="BM280" s="22" t="s">
        <v>480</v>
      </c>
    </row>
    <row r="281" s="1" customFormat="1">
      <c r="B281" s="44"/>
      <c r="C281" s="72"/>
      <c r="D281" s="227" t="s">
        <v>139</v>
      </c>
      <c r="E281" s="72"/>
      <c r="F281" s="228" t="s">
        <v>481</v>
      </c>
      <c r="G281" s="72"/>
      <c r="H281" s="72"/>
      <c r="I281" s="185"/>
      <c r="J281" s="72"/>
      <c r="K281" s="72"/>
      <c r="L281" s="70"/>
      <c r="M281" s="229"/>
      <c r="N281" s="45"/>
      <c r="O281" s="45"/>
      <c r="P281" s="45"/>
      <c r="Q281" s="45"/>
      <c r="R281" s="45"/>
      <c r="S281" s="45"/>
      <c r="T281" s="93"/>
      <c r="AT281" s="22" t="s">
        <v>139</v>
      </c>
      <c r="AU281" s="22" t="s">
        <v>82</v>
      </c>
    </row>
    <row r="282" s="10" customFormat="1" ht="29.88" customHeight="1">
      <c r="B282" s="199"/>
      <c r="C282" s="200"/>
      <c r="D282" s="201" t="s">
        <v>71</v>
      </c>
      <c r="E282" s="213" t="s">
        <v>482</v>
      </c>
      <c r="F282" s="213" t="s">
        <v>483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SUM(P283:P290)</f>
        <v>0</v>
      </c>
      <c r="Q282" s="207"/>
      <c r="R282" s="208">
        <f>SUM(R283:R290)</f>
        <v>0.035971880000000005</v>
      </c>
      <c r="S282" s="207"/>
      <c r="T282" s="209">
        <f>SUM(T283:T290)</f>
        <v>0</v>
      </c>
      <c r="AR282" s="210" t="s">
        <v>82</v>
      </c>
      <c r="AT282" s="211" t="s">
        <v>71</v>
      </c>
      <c r="AU282" s="211" t="s">
        <v>80</v>
      </c>
      <c r="AY282" s="210" t="s">
        <v>129</v>
      </c>
      <c r="BK282" s="212">
        <f>SUM(BK283:BK290)</f>
        <v>0</v>
      </c>
    </row>
    <row r="283" s="1" customFormat="1" ht="22.8" customHeight="1">
      <c r="B283" s="44"/>
      <c r="C283" s="215" t="s">
        <v>484</v>
      </c>
      <c r="D283" s="215" t="s">
        <v>132</v>
      </c>
      <c r="E283" s="216" t="s">
        <v>485</v>
      </c>
      <c r="F283" s="217" t="s">
        <v>486</v>
      </c>
      <c r="G283" s="218" t="s">
        <v>151</v>
      </c>
      <c r="H283" s="219">
        <v>73.412000000000006</v>
      </c>
      <c r="I283" s="220"/>
      <c r="J283" s="221">
        <f>ROUND(I283*H283,2)</f>
        <v>0</v>
      </c>
      <c r="K283" s="217" t="s">
        <v>136</v>
      </c>
      <c r="L283" s="70"/>
      <c r="M283" s="222" t="s">
        <v>21</v>
      </c>
      <c r="N283" s="223" t="s">
        <v>43</v>
      </c>
      <c r="O283" s="45"/>
      <c r="P283" s="224">
        <f>O283*H283</f>
        <v>0</v>
      </c>
      <c r="Q283" s="224">
        <v>0.00020000000000000001</v>
      </c>
      <c r="R283" s="224">
        <f>Q283*H283</f>
        <v>0.014682400000000002</v>
      </c>
      <c r="S283" s="224">
        <v>0</v>
      </c>
      <c r="T283" s="225">
        <f>S283*H283</f>
        <v>0</v>
      </c>
      <c r="AR283" s="22" t="s">
        <v>232</v>
      </c>
      <c r="AT283" s="22" t="s">
        <v>132</v>
      </c>
      <c r="AU283" s="22" t="s">
        <v>82</v>
      </c>
      <c r="AY283" s="22" t="s">
        <v>129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22" t="s">
        <v>80</v>
      </c>
      <c r="BK283" s="226">
        <f>ROUND(I283*H283,2)</f>
        <v>0</v>
      </c>
      <c r="BL283" s="22" t="s">
        <v>232</v>
      </c>
      <c r="BM283" s="22" t="s">
        <v>487</v>
      </c>
    </row>
    <row r="284" s="1" customFormat="1">
      <c r="B284" s="44"/>
      <c r="C284" s="72"/>
      <c r="D284" s="227" t="s">
        <v>139</v>
      </c>
      <c r="E284" s="72"/>
      <c r="F284" s="228" t="s">
        <v>488</v>
      </c>
      <c r="G284" s="72"/>
      <c r="H284" s="72"/>
      <c r="I284" s="185"/>
      <c r="J284" s="72"/>
      <c r="K284" s="72"/>
      <c r="L284" s="70"/>
      <c r="M284" s="229"/>
      <c r="N284" s="45"/>
      <c r="O284" s="45"/>
      <c r="P284" s="45"/>
      <c r="Q284" s="45"/>
      <c r="R284" s="45"/>
      <c r="S284" s="45"/>
      <c r="T284" s="93"/>
      <c r="AT284" s="22" t="s">
        <v>139</v>
      </c>
      <c r="AU284" s="22" t="s">
        <v>82</v>
      </c>
    </row>
    <row r="285" s="11" customFormat="1">
      <c r="B285" s="230"/>
      <c r="C285" s="231"/>
      <c r="D285" s="227" t="s">
        <v>141</v>
      </c>
      <c r="E285" s="232" t="s">
        <v>21</v>
      </c>
      <c r="F285" s="233" t="s">
        <v>489</v>
      </c>
      <c r="G285" s="231"/>
      <c r="H285" s="234">
        <v>35.774999999999999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141</v>
      </c>
      <c r="AU285" s="240" t="s">
        <v>82</v>
      </c>
      <c r="AV285" s="11" t="s">
        <v>82</v>
      </c>
      <c r="AW285" s="11" t="s">
        <v>35</v>
      </c>
      <c r="AX285" s="11" t="s">
        <v>72</v>
      </c>
      <c r="AY285" s="240" t="s">
        <v>129</v>
      </c>
    </row>
    <row r="286" s="11" customFormat="1">
      <c r="B286" s="230"/>
      <c r="C286" s="231"/>
      <c r="D286" s="227" t="s">
        <v>141</v>
      </c>
      <c r="E286" s="232" t="s">
        <v>21</v>
      </c>
      <c r="F286" s="233" t="s">
        <v>490</v>
      </c>
      <c r="G286" s="231"/>
      <c r="H286" s="234">
        <v>14.85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141</v>
      </c>
      <c r="AU286" s="240" t="s">
        <v>82</v>
      </c>
      <c r="AV286" s="11" t="s">
        <v>82</v>
      </c>
      <c r="AW286" s="11" t="s">
        <v>35</v>
      </c>
      <c r="AX286" s="11" t="s">
        <v>72</v>
      </c>
      <c r="AY286" s="240" t="s">
        <v>129</v>
      </c>
    </row>
    <row r="287" s="11" customFormat="1">
      <c r="B287" s="230"/>
      <c r="C287" s="231"/>
      <c r="D287" s="227" t="s">
        <v>141</v>
      </c>
      <c r="E287" s="232" t="s">
        <v>21</v>
      </c>
      <c r="F287" s="233" t="s">
        <v>491</v>
      </c>
      <c r="G287" s="231"/>
      <c r="H287" s="234">
        <v>1.7150000000000001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141</v>
      </c>
      <c r="AU287" s="240" t="s">
        <v>82</v>
      </c>
      <c r="AV287" s="11" t="s">
        <v>82</v>
      </c>
      <c r="AW287" s="11" t="s">
        <v>35</v>
      </c>
      <c r="AX287" s="11" t="s">
        <v>72</v>
      </c>
      <c r="AY287" s="240" t="s">
        <v>129</v>
      </c>
    </row>
    <row r="288" s="11" customFormat="1">
      <c r="B288" s="230"/>
      <c r="C288" s="231"/>
      <c r="D288" s="227" t="s">
        <v>141</v>
      </c>
      <c r="E288" s="232" t="s">
        <v>21</v>
      </c>
      <c r="F288" s="233" t="s">
        <v>492</v>
      </c>
      <c r="G288" s="231"/>
      <c r="H288" s="234">
        <v>21.071999999999999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141</v>
      </c>
      <c r="AU288" s="240" t="s">
        <v>82</v>
      </c>
      <c r="AV288" s="11" t="s">
        <v>82</v>
      </c>
      <c r="AW288" s="11" t="s">
        <v>35</v>
      </c>
      <c r="AX288" s="11" t="s">
        <v>72</v>
      </c>
      <c r="AY288" s="240" t="s">
        <v>129</v>
      </c>
    </row>
    <row r="289" s="1" customFormat="1" ht="22.8" customHeight="1">
      <c r="B289" s="44"/>
      <c r="C289" s="215" t="s">
        <v>493</v>
      </c>
      <c r="D289" s="215" t="s">
        <v>132</v>
      </c>
      <c r="E289" s="216" t="s">
        <v>494</v>
      </c>
      <c r="F289" s="217" t="s">
        <v>495</v>
      </c>
      <c r="G289" s="218" t="s">
        <v>151</v>
      </c>
      <c r="H289" s="219">
        <v>73.412000000000006</v>
      </c>
      <c r="I289" s="220"/>
      <c r="J289" s="221">
        <f>ROUND(I289*H289,2)</f>
        <v>0</v>
      </c>
      <c r="K289" s="217" t="s">
        <v>136</v>
      </c>
      <c r="L289" s="70"/>
      <c r="M289" s="222" t="s">
        <v>21</v>
      </c>
      <c r="N289" s="223" t="s">
        <v>43</v>
      </c>
      <c r="O289" s="45"/>
      <c r="P289" s="224">
        <f>O289*H289</f>
        <v>0</v>
      </c>
      <c r="Q289" s="224">
        <v>0.00029</v>
      </c>
      <c r="R289" s="224">
        <f>Q289*H289</f>
        <v>0.021289480000000003</v>
      </c>
      <c r="S289" s="224">
        <v>0</v>
      </c>
      <c r="T289" s="225">
        <f>S289*H289</f>
        <v>0</v>
      </c>
      <c r="AR289" s="22" t="s">
        <v>232</v>
      </c>
      <c r="AT289" s="22" t="s">
        <v>132</v>
      </c>
      <c r="AU289" s="22" t="s">
        <v>82</v>
      </c>
      <c r="AY289" s="22" t="s">
        <v>129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22" t="s">
        <v>80</v>
      </c>
      <c r="BK289" s="226">
        <f>ROUND(I289*H289,2)</f>
        <v>0</v>
      </c>
      <c r="BL289" s="22" t="s">
        <v>232</v>
      </c>
      <c r="BM289" s="22" t="s">
        <v>496</v>
      </c>
    </row>
    <row r="290" s="1" customFormat="1">
      <c r="B290" s="44"/>
      <c r="C290" s="72"/>
      <c r="D290" s="227" t="s">
        <v>139</v>
      </c>
      <c r="E290" s="72"/>
      <c r="F290" s="228" t="s">
        <v>497</v>
      </c>
      <c r="G290" s="72"/>
      <c r="H290" s="72"/>
      <c r="I290" s="185"/>
      <c r="J290" s="72"/>
      <c r="K290" s="72"/>
      <c r="L290" s="70"/>
      <c r="M290" s="229"/>
      <c r="N290" s="45"/>
      <c r="O290" s="45"/>
      <c r="P290" s="45"/>
      <c r="Q290" s="45"/>
      <c r="R290" s="45"/>
      <c r="S290" s="45"/>
      <c r="T290" s="93"/>
      <c r="AT290" s="22" t="s">
        <v>139</v>
      </c>
      <c r="AU290" s="22" t="s">
        <v>82</v>
      </c>
    </row>
    <row r="291" s="10" customFormat="1" ht="37.44" customHeight="1">
      <c r="B291" s="199"/>
      <c r="C291" s="200"/>
      <c r="D291" s="201" t="s">
        <v>71</v>
      </c>
      <c r="E291" s="202" t="s">
        <v>498</v>
      </c>
      <c r="F291" s="202" t="s">
        <v>499</v>
      </c>
      <c r="G291" s="200"/>
      <c r="H291" s="200"/>
      <c r="I291" s="203"/>
      <c r="J291" s="204">
        <f>BK291</f>
        <v>0</v>
      </c>
      <c r="K291" s="200"/>
      <c r="L291" s="205"/>
      <c r="M291" s="206"/>
      <c r="N291" s="207"/>
      <c r="O291" s="207"/>
      <c r="P291" s="208">
        <f>P292</f>
        <v>0</v>
      </c>
      <c r="Q291" s="207"/>
      <c r="R291" s="208">
        <f>R292</f>
        <v>0</v>
      </c>
      <c r="S291" s="207"/>
      <c r="T291" s="209">
        <f>T292</f>
        <v>0</v>
      </c>
      <c r="AR291" s="210" t="s">
        <v>161</v>
      </c>
      <c r="AT291" s="211" t="s">
        <v>71</v>
      </c>
      <c r="AU291" s="211" t="s">
        <v>72</v>
      </c>
      <c r="AY291" s="210" t="s">
        <v>129</v>
      </c>
      <c r="BK291" s="212">
        <f>BK292</f>
        <v>0</v>
      </c>
    </row>
    <row r="292" s="10" customFormat="1" ht="19.92" customHeight="1">
      <c r="B292" s="199"/>
      <c r="C292" s="200"/>
      <c r="D292" s="201" t="s">
        <v>71</v>
      </c>
      <c r="E292" s="213" t="s">
        <v>500</v>
      </c>
      <c r="F292" s="213" t="s">
        <v>501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SUM(P293:P294)</f>
        <v>0</v>
      </c>
      <c r="Q292" s="207"/>
      <c r="R292" s="208">
        <f>SUM(R293:R294)</f>
        <v>0</v>
      </c>
      <c r="S292" s="207"/>
      <c r="T292" s="209">
        <f>SUM(T293:T294)</f>
        <v>0</v>
      </c>
      <c r="AR292" s="210" t="s">
        <v>161</v>
      </c>
      <c r="AT292" s="211" t="s">
        <v>71</v>
      </c>
      <c r="AU292" s="211" t="s">
        <v>80</v>
      </c>
      <c r="AY292" s="210" t="s">
        <v>129</v>
      </c>
      <c r="BK292" s="212">
        <f>SUM(BK293:BK294)</f>
        <v>0</v>
      </c>
    </row>
    <row r="293" s="1" customFormat="1" ht="14.4" customHeight="1">
      <c r="B293" s="44"/>
      <c r="C293" s="215" t="s">
        <v>502</v>
      </c>
      <c r="D293" s="215" t="s">
        <v>132</v>
      </c>
      <c r="E293" s="216" t="s">
        <v>503</v>
      </c>
      <c r="F293" s="217" t="s">
        <v>504</v>
      </c>
      <c r="G293" s="218" t="s">
        <v>505</v>
      </c>
      <c r="H293" s="219">
        <v>1</v>
      </c>
      <c r="I293" s="220"/>
      <c r="J293" s="221">
        <f>ROUND(I293*H293,2)</f>
        <v>0</v>
      </c>
      <c r="K293" s="217" t="s">
        <v>136</v>
      </c>
      <c r="L293" s="70"/>
      <c r="M293" s="222" t="s">
        <v>21</v>
      </c>
      <c r="N293" s="223" t="s">
        <v>43</v>
      </c>
      <c r="O293" s="45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AR293" s="22" t="s">
        <v>506</v>
      </c>
      <c r="AT293" s="22" t="s">
        <v>132</v>
      </c>
      <c r="AU293" s="22" t="s">
        <v>82</v>
      </c>
      <c r="AY293" s="22" t="s">
        <v>129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22" t="s">
        <v>80</v>
      </c>
      <c r="BK293" s="226">
        <f>ROUND(I293*H293,2)</f>
        <v>0</v>
      </c>
      <c r="BL293" s="22" t="s">
        <v>506</v>
      </c>
      <c r="BM293" s="22" t="s">
        <v>507</v>
      </c>
    </row>
    <row r="294" s="1" customFormat="1">
      <c r="B294" s="44"/>
      <c r="C294" s="72"/>
      <c r="D294" s="227" t="s">
        <v>139</v>
      </c>
      <c r="E294" s="72"/>
      <c r="F294" s="228" t="s">
        <v>501</v>
      </c>
      <c r="G294" s="72"/>
      <c r="H294" s="72"/>
      <c r="I294" s="185"/>
      <c r="J294" s="72"/>
      <c r="K294" s="72"/>
      <c r="L294" s="70"/>
      <c r="M294" s="262"/>
      <c r="N294" s="263"/>
      <c r="O294" s="263"/>
      <c r="P294" s="263"/>
      <c r="Q294" s="263"/>
      <c r="R294" s="263"/>
      <c r="S294" s="263"/>
      <c r="T294" s="264"/>
      <c r="AT294" s="22" t="s">
        <v>139</v>
      </c>
      <c r="AU294" s="22" t="s">
        <v>82</v>
      </c>
    </row>
    <row r="295" s="1" customFormat="1" ht="6.96" customHeight="1">
      <c r="B295" s="65"/>
      <c r="C295" s="66"/>
      <c r="D295" s="66"/>
      <c r="E295" s="66"/>
      <c r="F295" s="66"/>
      <c r="G295" s="66"/>
      <c r="H295" s="66"/>
      <c r="I295" s="160"/>
      <c r="J295" s="66"/>
      <c r="K295" s="66"/>
      <c r="L295" s="70"/>
    </row>
  </sheetData>
  <sheetProtection sheet="1" autoFilter="0" formatColumns="0" formatRows="0" objects="1" scenarios="1" spinCount="100000" saltValue="f1pmKp3B4+g6rr6voJ+81JT2KMfj86qZoYTKePpvk1eqEMeqOfWT/vja9FSNRyH1kDKLRKfGQnCxk2W0snqqQw==" hashValue="lXuLrA+miPzAeCd9tQmJaRZIjDVdOcBK1GPpke0WzddhiquzN8FHlj4rpdsQI49Qz4OFSuRRBnn1C2g5p9MuQQ==" algorithmName="SHA-512" password="CC35"/>
  <autoFilter ref="C92:K294"/>
  <mergeCells count="10">
    <mergeCell ref="E7:H7"/>
    <mergeCell ref="E9:H9"/>
    <mergeCell ref="E24:H24"/>
    <mergeCell ref="E45:H45"/>
    <mergeCell ref="E47:H47"/>
    <mergeCell ref="J51:J52"/>
    <mergeCell ref="E83:H83"/>
    <mergeCell ref="E85:H85"/>
    <mergeCell ref="G1:H1"/>
    <mergeCell ref="L2:V2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65" customWidth="1"/>
    <col min="2" max="2" width="1.664063" style="265" customWidth="1"/>
    <col min="3" max="4" width="5" style="265" customWidth="1"/>
    <col min="5" max="5" width="11.71" style="265" customWidth="1"/>
    <col min="6" max="6" width="9.14" style="265" customWidth="1"/>
    <col min="7" max="7" width="5" style="265" customWidth="1"/>
    <col min="8" max="8" width="77.86" style="265" customWidth="1"/>
    <col min="9" max="10" width="20" style="265" customWidth="1"/>
    <col min="11" max="11" width="1.664063" style="265" customWidth="1"/>
  </cols>
  <sheetData>
    <row r="1" ht="37.5" customHeight="1"/>
    <row r="2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3" customFormat="1" ht="45" customHeight="1">
      <c r="B3" s="269"/>
      <c r="C3" s="270" t="s">
        <v>508</v>
      </c>
      <c r="D3" s="270"/>
      <c r="E3" s="270"/>
      <c r="F3" s="270"/>
      <c r="G3" s="270"/>
      <c r="H3" s="270"/>
      <c r="I3" s="270"/>
      <c r="J3" s="270"/>
      <c r="K3" s="271"/>
    </row>
    <row r="4" ht="25.5" customHeight="1">
      <c r="B4" s="272"/>
      <c r="C4" s="273" t="s">
        <v>509</v>
      </c>
      <c r="D4" s="273"/>
      <c r="E4" s="273"/>
      <c r="F4" s="273"/>
      <c r="G4" s="273"/>
      <c r="H4" s="273"/>
      <c r="I4" s="273"/>
      <c r="J4" s="273"/>
      <c r="K4" s="274"/>
    </row>
    <row r="5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ht="15" customHeight="1">
      <c r="B6" s="272"/>
      <c r="C6" s="276" t="s">
        <v>510</v>
      </c>
      <c r="D6" s="276"/>
      <c r="E6" s="276"/>
      <c r="F6" s="276"/>
      <c r="G6" s="276"/>
      <c r="H6" s="276"/>
      <c r="I6" s="276"/>
      <c r="J6" s="276"/>
      <c r="K6" s="274"/>
    </row>
    <row r="7" ht="15" customHeight="1">
      <c r="B7" s="277"/>
      <c r="C7" s="276" t="s">
        <v>511</v>
      </c>
      <c r="D7" s="276"/>
      <c r="E7" s="276"/>
      <c r="F7" s="276"/>
      <c r="G7" s="276"/>
      <c r="H7" s="276"/>
      <c r="I7" s="276"/>
      <c r="J7" s="276"/>
      <c r="K7" s="274"/>
    </row>
    <row r="8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ht="15" customHeight="1">
      <c r="B9" s="277"/>
      <c r="C9" s="276" t="s">
        <v>512</v>
      </c>
      <c r="D9" s="276"/>
      <c r="E9" s="276"/>
      <c r="F9" s="276"/>
      <c r="G9" s="276"/>
      <c r="H9" s="276"/>
      <c r="I9" s="276"/>
      <c r="J9" s="276"/>
      <c r="K9" s="274"/>
    </row>
    <row r="10" ht="15" customHeight="1">
      <c r="B10" s="277"/>
      <c r="C10" s="276"/>
      <c r="D10" s="276" t="s">
        <v>513</v>
      </c>
      <c r="E10" s="276"/>
      <c r="F10" s="276"/>
      <c r="G10" s="276"/>
      <c r="H10" s="276"/>
      <c r="I10" s="276"/>
      <c r="J10" s="276"/>
      <c r="K10" s="274"/>
    </row>
    <row r="11" ht="15" customHeight="1">
      <c r="B11" s="277"/>
      <c r="C11" s="278"/>
      <c r="D11" s="276" t="s">
        <v>514</v>
      </c>
      <c r="E11" s="276"/>
      <c r="F11" s="276"/>
      <c r="G11" s="276"/>
      <c r="H11" s="276"/>
      <c r="I11" s="276"/>
      <c r="J11" s="276"/>
      <c r="K11" s="274"/>
    </row>
    <row r="12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ht="15" customHeight="1">
      <c r="B13" s="277"/>
      <c r="C13" s="278"/>
      <c r="D13" s="276" t="s">
        <v>515</v>
      </c>
      <c r="E13" s="276"/>
      <c r="F13" s="276"/>
      <c r="G13" s="276"/>
      <c r="H13" s="276"/>
      <c r="I13" s="276"/>
      <c r="J13" s="276"/>
      <c r="K13" s="274"/>
    </row>
    <row r="14" ht="15" customHeight="1">
      <c r="B14" s="277"/>
      <c r="C14" s="278"/>
      <c r="D14" s="276" t="s">
        <v>516</v>
      </c>
      <c r="E14" s="276"/>
      <c r="F14" s="276"/>
      <c r="G14" s="276"/>
      <c r="H14" s="276"/>
      <c r="I14" s="276"/>
      <c r="J14" s="276"/>
      <c r="K14" s="274"/>
    </row>
    <row r="15" ht="15" customHeight="1">
      <c r="B15" s="277"/>
      <c r="C15" s="278"/>
      <c r="D15" s="276" t="s">
        <v>517</v>
      </c>
      <c r="E15" s="276"/>
      <c r="F15" s="276"/>
      <c r="G15" s="276"/>
      <c r="H15" s="276"/>
      <c r="I15" s="276"/>
      <c r="J15" s="276"/>
      <c r="K15" s="274"/>
    </row>
    <row r="16" ht="15" customHeight="1">
      <c r="B16" s="277"/>
      <c r="C16" s="278"/>
      <c r="D16" s="278"/>
      <c r="E16" s="279" t="s">
        <v>79</v>
      </c>
      <c r="F16" s="276" t="s">
        <v>518</v>
      </c>
      <c r="G16" s="276"/>
      <c r="H16" s="276"/>
      <c r="I16" s="276"/>
      <c r="J16" s="276"/>
      <c r="K16" s="274"/>
    </row>
    <row r="17" ht="15" customHeight="1">
      <c r="B17" s="277"/>
      <c r="C17" s="278"/>
      <c r="D17" s="278"/>
      <c r="E17" s="279" t="s">
        <v>519</v>
      </c>
      <c r="F17" s="276" t="s">
        <v>520</v>
      </c>
      <c r="G17" s="276"/>
      <c r="H17" s="276"/>
      <c r="I17" s="276"/>
      <c r="J17" s="276"/>
      <c r="K17" s="274"/>
    </row>
    <row r="18" ht="15" customHeight="1">
      <c r="B18" s="277"/>
      <c r="C18" s="278"/>
      <c r="D18" s="278"/>
      <c r="E18" s="279" t="s">
        <v>521</v>
      </c>
      <c r="F18" s="276" t="s">
        <v>522</v>
      </c>
      <c r="G18" s="276"/>
      <c r="H18" s="276"/>
      <c r="I18" s="276"/>
      <c r="J18" s="276"/>
      <c r="K18" s="274"/>
    </row>
    <row r="19" ht="15" customHeight="1">
      <c r="B19" s="277"/>
      <c r="C19" s="278"/>
      <c r="D19" s="278"/>
      <c r="E19" s="279" t="s">
        <v>523</v>
      </c>
      <c r="F19" s="276" t="s">
        <v>524</v>
      </c>
      <c r="G19" s="276"/>
      <c r="H19" s="276"/>
      <c r="I19" s="276"/>
      <c r="J19" s="276"/>
      <c r="K19" s="274"/>
    </row>
    <row r="20" ht="15" customHeight="1">
      <c r="B20" s="277"/>
      <c r="C20" s="278"/>
      <c r="D20" s="278"/>
      <c r="E20" s="279" t="s">
        <v>525</v>
      </c>
      <c r="F20" s="276" t="s">
        <v>526</v>
      </c>
      <c r="G20" s="276"/>
      <c r="H20" s="276"/>
      <c r="I20" s="276"/>
      <c r="J20" s="276"/>
      <c r="K20" s="274"/>
    </row>
    <row r="21" ht="15" customHeight="1">
      <c r="B21" s="277"/>
      <c r="C21" s="278"/>
      <c r="D21" s="278"/>
      <c r="E21" s="279" t="s">
        <v>527</v>
      </c>
      <c r="F21" s="276" t="s">
        <v>528</v>
      </c>
      <c r="G21" s="276"/>
      <c r="H21" s="276"/>
      <c r="I21" s="276"/>
      <c r="J21" s="276"/>
      <c r="K21" s="274"/>
    </row>
    <row r="22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ht="15" customHeight="1">
      <c r="B23" s="277"/>
      <c r="C23" s="276" t="s">
        <v>529</v>
      </c>
      <c r="D23" s="276"/>
      <c r="E23" s="276"/>
      <c r="F23" s="276"/>
      <c r="G23" s="276"/>
      <c r="H23" s="276"/>
      <c r="I23" s="276"/>
      <c r="J23" s="276"/>
      <c r="K23" s="274"/>
    </row>
    <row r="24" ht="15" customHeight="1">
      <c r="B24" s="277"/>
      <c r="C24" s="276" t="s">
        <v>530</v>
      </c>
      <c r="D24" s="276"/>
      <c r="E24" s="276"/>
      <c r="F24" s="276"/>
      <c r="G24" s="276"/>
      <c r="H24" s="276"/>
      <c r="I24" s="276"/>
      <c r="J24" s="276"/>
      <c r="K24" s="274"/>
    </row>
    <row r="25" ht="15" customHeight="1">
      <c r="B25" s="277"/>
      <c r="C25" s="276"/>
      <c r="D25" s="276" t="s">
        <v>531</v>
      </c>
      <c r="E25" s="276"/>
      <c r="F25" s="276"/>
      <c r="G25" s="276"/>
      <c r="H25" s="276"/>
      <c r="I25" s="276"/>
      <c r="J25" s="276"/>
      <c r="K25" s="274"/>
    </row>
    <row r="26" ht="15" customHeight="1">
      <c r="B26" s="277"/>
      <c r="C26" s="278"/>
      <c r="D26" s="276" t="s">
        <v>532</v>
      </c>
      <c r="E26" s="276"/>
      <c r="F26" s="276"/>
      <c r="G26" s="276"/>
      <c r="H26" s="276"/>
      <c r="I26" s="276"/>
      <c r="J26" s="276"/>
      <c r="K26" s="274"/>
    </row>
    <row r="27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ht="15" customHeight="1">
      <c r="B28" s="277"/>
      <c r="C28" s="278"/>
      <c r="D28" s="276" t="s">
        <v>533</v>
      </c>
      <c r="E28" s="276"/>
      <c r="F28" s="276"/>
      <c r="G28" s="276"/>
      <c r="H28" s="276"/>
      <c r="I28" s="276"/>
      <c r="J28" s="276"/>
      <c r="K28" s="274"/>
    </row>
    <row r="29" ht="15" customHeight="1">
      <c r="B29" s="277"/>
      <c r="C29" s="278"/>
      <c r="D29" s="276" t="s">
        <v>534</v>
      </c>
      <c r="E29" s="276"/>
      <c r="F29" s="276"/>
      <c r="G29" s="276"/>
      <c r="H29" s="276"/>
      <c r="I29" s="276"/>
      <c r="J29" s="276"/>
      <c r="K29" s="274"/>
    </row>
    <row r="30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ht="15" customHeight="1">
      <c r="B31" s="277"/>
      <c r="C31" s="278"/>
      <c r="D31" s="276" t="s">
        <v>535</v>
      </c>
      <c r="E31" s="276"/>
      <c r="F31" s="276"/>
      <c r="G31" s="276"/>
      <c r="H31" s="276"/>
      <c r="I31" s="276"/>
      <c r="J31" s="276"/>
      <c r="K31" s="274"/>
    </row>
    <row r="32" ht="15" customHeight="1">
      <c r="B32" s="277"/>
      <c r="C32" s="278"/>
      <c r="D32" s="276" t="s">
        <v>536</v>
      </c>
      <c r="E32" s="276"/>
      <c r="F32" s="276"/>
      <c r="G32" s="276"/>
      <c r="H32" s="276"/>
      <c r="I32" s="276"/>
      <c r="J32" s="276"/>
      <c r="K32" s="274"/>
    </row>
    <row r="33" ht="15" customHeight="1">
      <c r="B33" s="277"/>
      <c r="C33" s="278"/>
      <c r="D33" s="276" t="s">
        <v>537</v>
      </c>
      <c r="E33" s="276"/>
      <c r="F33" s="276"/>
      <c r="G33" s="276"/>
      <c r="H33" s="276"/>
      <c r="I33" s="276"/>
      <c r="J33" s="276"/>
      <c r="K33" s="274"/>
    </row>
    <row r="34" ht="15" customHeight="1">
      <c r="B34" s="277"/>
      <c r="C34" s="278"/>
      <c r="D34" s="276"/>
      <c r="E34" s="280" t="s">
        <v>114</v>
      </c>
      <c r="F34" s="276"/>
      <c r="G34" s="276" t="s">
        <v>538</v>
      </c>
      <c r="H34" s="276"/>
      <c r="I34" s="276"/>
      <c r="J34" s="276"/>
      <c r="K34" s="274"/>
    </row>
    <row r="35" ht="30.75" customHeight="1">
      <c r="B35" s="277"/>
      <c r="C35" s="278"/>
      <c r="D35" s="276"/>
      <c r="E35" s="280" t="s">
        <v>539</v>
      </c>
      <c r="F35" s="276"/>
      <c r="G35" s="276" t="s">
        <v>540</v>
      </c>
      <c r="H35" s="276"/>
      <c r="I35" s="276"/>
      <c r="J35" s="276"/>
      <c r="K35" s="274"/>
    </row>
    <row r="36" ht="15" customHeight="1">
      <c r="B36" s="277"/>
      <c r="C36" s="278"/>
      <c r="D36" s="276"/>
      <c r="E36" s="280" t="s">
        <v>53</v>
      </c>
      <c r="F36" s="276"/>
      <c r="G36" s="276" t="s">
        <v>541</v>
      </c>
      <c r="H36" s="276"/>
      <c r="I36" s="276"/>
      <c r="J36" s="276"/>
      <c r="K36" s="274"/>
    </row>
    <row r="37" ht="15" customHeight="1">
      <c r="B37" s="277"/>
      <c r="C37" s="278"/>
      <c r="D37" s="276"/>
      <c r="E37" s="280" t="s">
        <v>115</v>
      </c>
      <c r="F37" s="276"/>
      <c r="G37" s="276" t="s">
        <v>542</v>
      </c>
      <c r="H37" s="276"/>
      <c r="I37" s="276"/>
      <c r="J37" s="276"/>
      <c r="K37" s="274"/>
    </row>
    <row r="38" ht="15" customHeight="1">
      <c r="B38" s="277"/>
      <c r="C38" s="278"/>
      <c r="D38" s="276"/>
      <c r="E38" s="280" t="s">
        <v>116</v>
      </c>
      <c r="F38" s="276"/>
      <c r="G38" s="276" t="s">
        <v>543</v>
      </c>
      <c r="H38" s="276"/>
      <c r="I38" s="276"/>
      <c r="J38" s="276"/>
      <c r="K38" s="274"/>
    </row>
    <row r="39" ht="15" customHeight="1">
      <c r="B39" s="277"/>
      <c r="C39" s="278"/>
      <c r="D39" s="276"/>
      <c r="E39" s="280" t="s">
        <v>117</v>
      </c>
      <c r="F39" s="276"/>
      <c r="G39" s="276" t="s">
        <v>544</v>
      </c>
      <c r="H39" s="276"/>
      <c r="I39" s="276"/>
      <c r="J39" s="276"/>
      <c r="K39" s="274"/>
    </row>
    <row r="40" ht="15" customHeight="1">
      <c r="B40" s="277"/>
      <c r="C40" s="278"/>
      <c r="D40" s="276"/>
      <c r="E40" s="280" t="s">
        <v>545</v>
      </c>
      <c r="F40" s="276"/>
      <c r="G40" s="276" t="s">
        <v>546</v>
      </c>
      <c r="H40" s="276"/>
      <c r="I40" s="276"/>
      <c r="J40" s="276"/>
      <c r="K40" s="274"/>
    </row>
    <row r="41" ht="15" customHeight="1">
      <c r="B41" s="277"/>
      <c r="C41" s="278"/>
      <c r="D41" s="276"/>
      <c r="E41" s="280"/>
      <c r="F41" s="276"/>
      <c r="G41" s="276" t="s">
        <v>547</v>
      </c>
      <c r="H41" s="276"/>
      <c r="I41" s="276"/>
      <c r="J41" s="276"/>
      <c r="K41" s="274"/>
    </row>
    <row r="42" ht="15" customHeight="1">
      <c r="B42" s="277"/>
      <c r="C42" s="278"/>
      <c r="D42" s="276"/>
      <c r="E42" s="280" t="s">
        <v>548</v>
      </c>
      <c r="F42" s="276"/>
      <c r="G42" s="276" t="s">
        <v>549</v>
      </c>
      <c r="H42" s="276"/>
      <c r="I42" s="276"/>
      <c r="J42" s="276"/>
      <c r="K42" s="274"/>
    </row>
    <row r="43" ht="15" customHeight="1">
      <c r="B43" s="277"/>
      <c r="C43" s="278"/>
      <c r="D43" s="276"/>
      <c r="E43" s="280" t="s">
        <v>119</v>
      </c>
      <c r="F43" s="276"/>
      <c r="G43" s="276" t="s">
        <v>550</v>
      </c>
      <c r="H43" s="276"/>
      <c r="I43" s="276"/>
      <c r="J43" s="276"/>
      <c r="K43" s="274"/>
    </row>
    <row r="44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ht="15" customHeight="1">
      <c r="B45" s="277"/>
      <c r="C45" s="278"/>
      <c r="D45" s="276" t="s">
        <v>551</v>
      </c>
      <c r="E45" s="276"/>
      <c r="F45" s="276"/>
      <c r="G45" s="276"/>
      <c r="H45" s="276"/>
      <c r="I45" s="276"/>
      <c r="J45" s="276"/>
      <c r="K45" s="274"/>
    </row>
    <row r="46" ht="15" customHeight="1">
      <c r="B46" s="277"/>
      <c r="C46" s="278"/>
      <c r="D46" s="278"/>
      <c r="E46" s="276" t="s">
        <v>552</v>
      </c>
      <c r="F46" s="276"/>
      <c r="G46" s="276"/>
      <c r="H46" s="276"/>
      <c r="I46" s="276"/>
      <c r="J46" s="276"/>
      <c r="K46" s="274"/>
    </row>
    <row r="47" ht="15" customHeight="1">
      <c r="B47" s="277"/>
      <c r="C47" s="278"/>
      <c r="D47" s="278"/>
      <c r="E47" s="276" t="s">
        <v>553</v>
      </c>
      <c r="F47" s="276"/>
      <c r="G47" s="276"/>
      <c r="H47" s="276"/>
      <c r="I47" s="276"/>
      <c r="J47" s="276"/>
      <c r="K47" s="274"/>
    </row>
    <row r="48" ht="15" customHeight="1">
      <c r="B48" s="277"/>
      <c r="C48" s="278"/>
      <c r="D48" s="278"/>
      <c r="E48" s="276" t="s">
        <v>554</v>
      </c>
      <c r="F48" s="276"/>
      <c r="G48" s="276"/>
      <c r="H48" s="276"/>
      <c r="I48" s="276"/>
      <c r="J48" s="276"/>
      <c r="K48" s="274"/>
    </row>
    <row r="49" ht="15" customHeight="1">
      <c r="B49" s="277"/>
      <c r="C49" s="278"/>
      <c r="D49" s="276" t="s">
        <v>555</v>
      </c>
      <c r="E49" s="276"/>
      <c r="F49" s="276"/>
      <c r="G49" s="276"/>
      <c r="H49" s="276"/>
      <c r="I49" s="276"/>
      <c r="J49" s="276"/>
      <c r="K49" s="274"/>
    </row>
    <row r="50" ht="25.5" customHeight="1">
      <c r="B50" s="272"/>
      <c r="C50" s="273" t="s">
        <v>556</v>
      </c>
      <c r="D50" s="273"/>
      <c r="E50" s="273"/>
      <c r="F50" s="273"/>
      <c r="G50" s="273"/>
      <c r="H50" s="273"/>
      <c r="I50" s="273"/>
      <c r="J50" s="273"/>
      <c r="K50" s="274"/>
    </row>
    <row r="51" ht="5.25" customHeight="1">
      <c r="B51" s="272"/>
      <c r="C51" s="275"/>
      <c r="D51" s="275"/>
      <c r="E51" s="275"/>
      <c r="F51" s="275"/>
      <c r="G51" s="275"/>
      <c r="H51" s="275"/>
      <c r="I51" s="275"/>
      <c r="J51" s="275"/>
      <c r="K51" s="274"/>
    </row>
    <row r="52" ht="15" customHeight="1">
      <c r="B52" s="272"/>
      <c r="C52" s="276" t="s">
        <v>557</v>
      </c>
      <c r="D52" s="276"/>
      <c r="E52" s="276"/>
      <c r="F52" s="276"/>
      <c r="G52" s="276"/>
      <c r="H52" s="276"/>
      <c r="I52" s="276"/>
      <c r="J52" s="276"/>
      <c r="K52" s="274"/>
    </row>
    <row r="53" ht="15" customHeight="1">
      <c r="B53" s="272"/>
      <c r="C53" s="276" t="s">
        <v>558</v>
      </c>
      <c r="D53" s="276"/>
      <c r="E53" s="276"/>
      <c r="F53" s="276"/>
      <c r="G53" s="276"/>
      <c r="H53" s="276"/>
      <c r="I53" s="276"/>
      <c r="J53" s="276"/>
      <c r="K53" s="274"/>
    </row>
    <row r="54" ht="12.75" customHeight="1">
      <c r="B54" s="272"/>
      <c r="C54" s="276"/>
      <c r="D54" s="276"/>
      <c r="E54" s="276"/>
      <c r="F54" s="276"/>
      <c r="G54" s="276"/>
      <c r="H54" s="276"/>
      <c r="I54" s="276"/>
      <c r="J54" s="276"/>
      <c r="K54" s="274"/>
    </row>
    <row r="55" ht="15" customHeight="1">
      <c r="B55" s="272"/>
      <c r="C55" s="276" t="s">
        <v>559</v>
      </c>
      <c r="D55" s="276"/>
      <c r="E55" s="276"/>
      <c r="F55" s="276"/>
      <c r="G55" s="276"/>
      <c r="H55" s="276"/>
      <c r="I55" s="276"/>
      <c r="J55" s="276"/>
      <c r="K55" s="274"/>
    </row>
    <row r="56" ht="15" customHeight="1">
      <c r="B56" s="272"/>
      <c r="C56" s="278"/>
      <c r="D56" s="276" t="s">
        <v>560</v>
      </c>
      <c r="E56" s="276"/>
      <c r="F56" s="276"/>
      <c r="G56" s="276"/>
      <c r="H56" s="276"/>
      <c r="I56" s="276"/>
      <c r="J56" s="276"/>
      <c r="K56" s="274"/>
    </row>
    <row r="57" ht="15" customHeight="1">
      <c r="B57" s="272"/>
      <c r="C57" s="278"/>
      <c r="D57" s="276" t="s">
        <v>561</v>
      </c>
      <c r="E57" s="276"/>
      <c r="F57" s="276"/>
      <c r="G57" s="276"/>
      <c r="H57" s="276"/>
      <c r="I57" s="276"/>
      <c r="J57" s="276"/>
      <c r="K57" s="274"/>
    </row>
    <row r="58" ht="15" customHeight="1">
      <c r="B58" s="272"/>
      <c r="C58" s="278"/>
      <c r="D58" s="276" t="s">
        <v>562</v>
      </c>
      <c r="E58" s="276"/>
      <c r="F58" s="276"/>
      <c r="G58" s="276"/>
      <c r="H58" s="276"/>
      <c r="I58" s="276"/>
      <c r="J58" s="276"/>
      <c r="K58" s="274"/>
    </row>
    <row r="59" ht="15" customHeight="1">
      <c r="B59" s="272"/>
      <c r="C59" s="278"/>
      <c r="D59" s="276" t="s">
        <v>563</v>
      </c>
      <c r="E59" s="276"/>
      <c r="F59" s="276"/>
      <c r="G59" s="276"/>
      <c r="H59" s="276"/>
      <c r="I59" s="276"/>
      <c r="J59" s="276"/>
      <c r="K59" s="274"/>
    </row>
    <row r="60" ht="15" customHeight="1">
      <c r="B60" s="272"/>
      <c r="C60" s="278"/>
      <c r="D60" s="281" t="s">
        <v>564</v>
      </c>
      <c r="E60" s="281"/>
      <c r="F60" s="281"/>
      <c r="G60" s="281"/>
      <c r="H60" s="281"/>
      <c r="I60" s="281"/>
      <c r="J60" s="281"/>
      <c r="K60" s="274"/>
    </row>
    <row r="61" ht="15" customHeight="1">
      <c r="B61" s="272"/>
      <c r="C61" s="278"/>
      <c r="D61" s="276" t="s">
        <v>565</v>
      </c>
      <c r="E61" s="276"/>
      <c r="F61" s="276"/>
      <c r="G61" s="276"/>
      <c r="H61" s="276"/>
      <c r="I61" s="276"/>
      <c r="J61" s="276"/>
      <c r="K61" s="274"/>
    </row>
    <row r="62" ht="12.75" customHeight="1">
      <c r="B62" s="272"/>
      <c r="C62" s="278"/>
      <c r="D62" s="278"/>
      <c r="E62" s="282"/>
      <c r="F62" s="278"/>
      <c r="G62" s="278"/>
      <c r="H62" s="278"/>
      <c r="I62" s="278"/>
      <c r="J62" s="278"/>
      <c r="K62" s="274"/>
    </row>
    <row r="63" ht="15" customHeight="1">
      <c r="B63" s="272"/>
      <c r="C63" s="278"/>
      <c r="D63" s="276" t="s">
        <v>566</v>
      </c>
      <c r="E63" s="276"/>
      <c r="F63" s="276"/>
      <c r="G63" s="276"/>
      <c r="H63" s="276"/>
      <c r="I63" s="276"/>
      <c r="J63" s="276"/>
      <c r="K63" s="274"/>
    </row>
    <row r="64" ht="15" customHeight="1">
      <c r="B64" s="272"/>
      <c r="C64" s="278"/>
      <c r="D64" s="281" t="s">
        <v>567</v>
      </c>
      <c r="E64" s="281"/>
      <c r="F64" s="281"/>
      <c r="G64" s="281"/>
      <c r="H64" s="281"/>
      <c r="I64" s="281"/>
      <c r="J64" s="281"/>
      <c r="K64" s="274"/>
    </row>
    <row r="65" ht="15" customHeight="1">
      <c r="B65" s="272"/>
      <c r="C65" s="278"/>
      <c r="D65" s="276" t="s">
        <v>568</v>
      </c>
      <c r="E65" s="276"/>
      <c r="F65" s="276"/>
      <c r="G65" s="276"/>
      <c r="H65" s="276"/>
      <c r="I65" s="276"/>
      <c r="J65" s="276"/>
      <c r="K65" s="274"/>
    </row>
    <row r="66" ht="15" customHeight="1">
      <c r="B66" s="272"/>
      <c r="C66" s="278"/>
      <c r="D66" s="276" t="s">
        <v>569</v>
      </c>
      <c r="E66" s="276"/>
      <c r="F66" s="276"/>
      <c r="G66" s="276"/>
      <c r="H66" s="276"/>
      <c r="I66" s="276"/>
      <c r="J66" s="276"/>
      <c r="K66" s="274"/>
    </row>
    <row r="67" ht="15" customHeight="1">
      <c r="B67" s="272"/>
      <c r="C67" s="278"/>
      <c r="D67" s="276" t="s">
        <v>570</v>
      </c>
      <c r="E67" s="276"/>
      <c r="F67" s="276"/>
      <c r="G67" s="276"/>
      <c r="H67" s="276"/>
      <c r="I67" s="276"/>
      <c r="J67" s="276"/>
      <c r="K67" s="274"/>
    </row>
    <row r="68" ht="15" customHeight="1">
      <c r="B68" s="272"/>
      <c r="C68" s="278"/>
      <c r="D68" s="276" t="s">
        <v>571</v>
      </c>
      <c r="E68" s="276"/>
      <c r="F68" s="276"/>
      <c r="G68" s="276"/>
      <c r="H68" s="276"/>
      <c r="I68" s="276"/>
      <c r="J68" s="276"/>
      <c r="K68" s="274"/>
    </row>
    <row r="69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ht="45" customHeight="1">
      <c r="B73" s="291"/>
      <c r="C73" s="292" t="s">
        <v>87</v>
      </c>
      <c r="D73" s="292"/>
      <c r="E73" s="292"/>
      <c r="F73" s="292"/>
      <c r="G73" s="292"/>
      <c r="H73" s="292"/>
      <c r="I73" s="292"/>
      <c r="J73" s="292"/>
      <c r="K73" s="293"/>
    </row>
    <row r="74" ht="17.25" customHeight="1">
      <c r="B74" s="291"/>
      <c r="C74" s="294" t="s">
        <v>572</v>
      </c>
      <c r="D74" s="294"/>
      <c r="E74" s="294"/>
      <c r="F74" s="294" t="s">
        <v>573</v>
      </c>
      <c r="G74" s="295"/>
      <c r="H74" s="294" t="s">
        <v>115</v>
      </c>
      <c r="I74" s="294" t="s">
        <v>57</v>
      </c>
      <c r="J74" s="294" t="s">
        <v>574</v>
      </c>
      <c r="K74" s="293"/>
    </row>
    <row r="75" ht="17.25" customHeight="1">
      <c r="B75" s="291"/>
      <c r="C75" s="296" t="s">
        <v>575</v>
      </c>
      <c r="D75" s="296"/>
      <c r="E75" s="296"/>
      <c r="F75" s="297" t="s">
        <v>576</v>
      </c>
      <c r="G75" s="298"/>
      <c r="H75" s="296"/>
      <c r="I75" s="296"/>
      <c r="J75" s="296" t="s">
        <v>577</v>
      </c>
      <c r="K75" s="293"/>
    </row>
    <row r="76" ht="5.25" customHeight="1">
      <c r="B76" s="291"/>
      <c r="C76" s="299"/>
      <c r="D76" s="299"/>
      <c r="E76" s="299"/>
      <c r="F76" s="299"/>
      <c r="G76" s="300"/>
      <c r="H76" s="299"/>
      <c r="I76" s="299"/>
      <c r="J76" s="299"/>
      <c r="K76" s="293"/>
    </row>
    <row r="77" ht="15" customHeight="1">
      <c r="B77" s="291"/>
      <c r="C77" s="280" t="s">
        <v>53</v>
      </c>
      <c r="D77" s="299"/>
      <c r="E77" s="299"/>
      <c r="F77" s="301" t="s">
        <v>578</v>
      </c>
      <c r="G77" s="300"/>
      <c r="H77" s="280" t="s">
        <v>579</v>
      </c>
      <c r="I77" s="280" t="s">
        <v>580</v>
      </c>
      <c r="J77" s="280">
        <v>20</v>
      </c>
      <c r="K77" s="293"/>
    </row>
    <row r="78" ht="15" customHeight="1">
      <c r="B78" s="291"/>
      <c r="C78" s="280" t="s">
        <v>581</v>
      </c>
      <c r="D78" s="280"/>
      <c r="E78" s="280"/>
      <c r="F78" s="301" t="s">
        <v>578</v>
      </c>
      <c r="G78" s="300"/>
      <c r="H78" s="280" t="s">
        <v>582</v>
      </c>
      <c r="I78" s="280" t="s">
        <v>580</v>
      </c>
      <c r="J78" s="280">
        <v>120</v>
      </c>
      <c r="K78" s="293"/>
    </row>
    <row r="79" ht="15" customHeight="1">
      <c r="B79" s="302"/>
      <c r="C79" s="280" t="s">
        <v>583</v>
      </c>
      <c r="D79" s="280"/>
      <c r="E79" s="280"/>
      <c r="F79" s="301" t="s">
        <v>584</v>
      </c>
      <c r="G79" s="300"/>
      <c r="H79" s="280" t="s">
        <v>585</v>
      </c>
      <c r="I79" s="280" t="s">
        <v>580</v>
      </c>
      <c r="J79" s="280">
        <v>50</v>
      </c>
      <c r="K79" s="293"/>
    </row>
    <row r="80" ht="15" customHeight="1">
      <c r="B80" s="302"/>
      <c r="C80" s="280" t="s">
        <v>586</v>
      </c>
      <c r="D80" s="280"/>
      <c r="E80" s="280"/>
      <c r="F80" s="301" t="s">
        <v>578</v>
      </c>
      <c r="G80" s="300"/>
      <c r="H80" s="280" t="s">
        <v>587</v>
      </c>
      <c r="I80" s="280" t="s">
        <v>588</v>
      </c>
      <c r="J80" s="280"/>
      <c r="K80" s="293"/>
    </row>
    <row r="81" ht="15" customHeight="1">
      <c r="B81" s="302"/>
      <c r="C81" s="303" t="s">
        <v>589</v>
      </c>
      <c r="D81" s="303"/>
      <c r="E81" s="303"/>
      <c r="F81" s="304" t="s">
        <v>584</v>
      </c>
      <c r="G81" s="303"/>
      <c r="H81" s="303" t="s">
        <v>590</v>
      </c>
      <c r="I81" s="303" t="s">
        <v>580</v>
      </c>
      <c r="J81" s="303">
        <v>15</v>
      </c>
      <c r="K81" s="293"/>
    </row>
    <row r="82" ht="15" customHeight="1">
      <c r="B82" s="302"/>
      <c r="C82" s="303" t="s">
        <v>591</v>
      </c>
      <c r="D82" s="303"/>
      <c r="E82" s="303"/>
      <c r="F82" s="304" t="s">
        <v>584</v>
      </c>
      <c r="G82" s="303"/>
      <c r="H82" s="303" t="s">
        <v>592</v>
      </c>
      <c r="I82" s="303" t="s">
        <v>580</v>
      </c>
      <c r="J82" s="303">
        <v>15</v>
      </c>
      <c r="K82" s="293"/>
    </row>
    <row r="83" ht="15" customHeight="1">
      <c r="B83" s="302"/>
      <c r="C83" s="303" t="s">
        <v>593</v>
      </c>
      <c r="D83" s="303"/>
      <c r="E83" s="303"/>
      <c r="F83" s="304" t="s">
        <v>584</v>
      </c>
      <c r="G83" s="303"/>
      <c r="H83" s="303" t="s">
        <v>594</v>
      </c>
      <c r="I83" s="303" t="s">
        <v>580</v>
      </c>
      <c r="J83" s="303">
        <v>20</v>
      </c>
      <c r="K83" s="293"/>
    </row>
    <row r="84" ht="15" customHeight="1">
      <c r="B84" s="302"/>
      <c r="C84" s="303" t="s">
        <v>595</v>
      </c>
      <c r="D84" s="303"/>
      <c r="E84" s="303"/>
      <c r="F84" s="304" t="s">
        <v>584</v>
      </c>
      <c r="G84" s="303"/>
      <c r="H84" s="303" t="s">
        <v>596</v>
      </c>
      <c r="I84" s="303" t="s">
        <v>580</v>
      </c>
      <c r="J84" s="303">
        <v>20</v>
      </c>
      <c r="K84" s="293"/>
    </row>
    <row r="85" ht="15" customHeight="1">
      <c r="B85" s="302"/>
      <c r="C85" s="280" t="s">
        <v>597</v>
      </c>
      <c r="D85" s="280"/>
      <c r="E85" s="280"/>
      <c r="F85" s="301" t="s">
        <v>584</v>
      </c>
      <c r="G85" s="300"/>
      <c r="H85" s="280" t="s">
        <v>598</v>
      </c>
      <c r="I85" s="280" t="s">
        <v>580</v>
      </c>
      <c r="J85" s="280">
        <v>50</v>
      </c>
      <c r="K85" s="293"/>
    </row>
    <row r="86" ht="15" customHeight="1">
      <c r="B86" s="302"/>
      <c r="C86" s="280" t="s">
        <v>599</v>
      </c>
      <c r="D86" s="280"/>
      <c r="E86" s="280"/>
      <c r="F86" s="301" t="s">
        <v>584</v>
      </c>
      <c r="G86" s="300"/>
      <c r="H86" s="280" t="s">
        <v>600</v>
      </c>
      <c r="I86" s="280" t="s">
        <v>580</v>
      </c>
      <c r="J86" s="280">
        <v>20</v>
      </c>
      <c r="K86" s="293"/>
    </row>
    <row r="87" ht="15" customHeight="1">
      <c r="B87" s="302"/>
      <c r="C87" s="280" t="s">
        <v>601</v>
      </c>
      <c r="D87" s="280"/>
      <c r="E87" s="280"/>
      <c r="F87" s="301" t="s">
        <v>584</v>
      </c>
      <c r="G87" s="300"/>
      <c r="H87" s="280" t="s">
        <v>602</v>
      </c>
      <c r="I87" s="280" t="s">
        <v>580</v>
      </c>
      <c r="J87" s="280">
        <v>20</v>
      </c>
      <c r="K87" s="293"/>
    </row>
    <row r="88" ht="15" customHeight="1">
      <c r="B88" s="302"/>
      <c r="C88" s="280" t="s">
        <v>603</v>
      </c>
      <c r="D88" s="280"/>
      <c r="E88" s="280"/>
      <c r="F88" s="301" t="s">
        <v>584</v>
      </c>
      <c r="G88" s="300"/>
      <c r="H88" s="280" t="s">
        <v>604</v>
      </c>
      <c r="I88" s="280" t="s">
        <v>580</v>
      </c>
      <c r="J88" s="280">
        <v>50</v>
      </c>
      <c r="K88" s="293"/>
    </row>
    <row r="89" ht="15" customHeight="1">
      <c r="B89" s="302"/>
      <c r="C89" s="280" t="s">
        <v>605</v>
      </c>
      <c r="D89" s="280"/>
      <c r="E89" s="280"/>
      <c r="F89" s="301" t="s">
        <v>584</v>
      </c>
      <c r="G89" s="300"/>
      <c r="H89" s="280" t="s">
        <v>605</v>
      </c>
      <c r="I89" s="280" t="s">
        <v>580</v>
      </c>
      <c r="J89" s="280">
        <v>50</v>
      </c>
      <c r="K89" s="293"/>
    </row>
    <row r="90" ht="15" customHeight="1">
      <c r="B90" s="302"/>
      <c r="C90" s="280" t="s">
        <v>120</v>
      </c>
      <c r="D90" s="280"/>
      <c r="E90" s="280"/>
      <c r="F90" s="301" t="s">
        <v>584</v>
      </c>
      <c r="G90" s="300"/>
      <c r="H90" s="280" t="s">
        <v>606</v>
      </c>
      <c r="I90" s="280" t="s">
        <v>580</v>
      </c>
      <c r="J90" s="280">
        <v>255</v>
      </c>
      <c r="K90" s="293"/>
    </row>
    <row r="91" ht="15" customHeight="1">
      <c r="B91" s="302"/>
      <c r="C91" s="280" t="s">
        <v>607</v>
      </c>
      <c r="D91" s="280"/>
      <c r="E91" s="280"/>
      <c r="F91" s="301" t="s">
        <v>578</v>
      </c>
      <c r="G91" s="300"/>
      <c r="H91" s="280" t="s">
        <v>608</v>
      </c>
      <c r="I91" s="280" t="s">
        <v>609</v>
      </c>
      <c r="J91" s="280"/>
      <c r="K91" s="293"/>
    </row>
    <row r="92" ht="15" customHeight="1">
      <c r="B92" s="302"/>
      <c r="C92" s="280" t="s">
        <v>610</v>
      </c>
      <c r="D92" s="280"/>
      <c r="E92" s="280"/>
      <c r="F92" s="301" t="s">
        <v>578</v>
      </c>
      <c r="G92" s="300"/>
      <c r="H92" s="280" t="s">
        <v>611</v>
      </c>
      <c r="I92" s="280" t="s">
        <v>612</v>
      </c>
      <c r="J92" s="280"/>
      <c r="K92" s="293"/>
    </row>
    <row r="93" ht="15" customHeight="1">
      <c r="B93" s="302"/>
      <c r="C93" s="280" t="s">
        <v>613</v>
      </c>
      <c r="D93" s="280"/>
      <c r="E93" s="280"/>
      <c r="F93" s="301" t="s">
        <v>578</v>
      </c>
      <c r="G93" s="300"/>
      <c r="H93" s="280" t="s">
        <v>613</v>
      </c>
      <c r="I93" s="280" t="s">
        <v>612</v>
      </c>
      <c r="J93" s="280"/>
      <c r="K93" s="293"/>
    </row>
    <row r="94" ht="15" customHeight="1">
      <c r="B94" s="302"/>
      <c r="C94" s="280" t="s">
        <v>38</v>
      </c>
      <c r="D94" s="280"/>
      <c r="E94" s="280"/>
      <c r="F94" s="301" t="s">
        <v>578</v>
      </c>
      <c r="G94" s="300"/>
      <c r="H94" s="280" t="s">
        <v>614</v>
      </c>
      <c r="I94" s="280" t="s">
        <v>612</v>
      </c>
      <c r="J94" s="280"/>
      <c r="K94" s="293"/>
    </row>
    <row r="95" ht="15" customHeight="1">
      <c r="B95" s="302"/>
      <c r="C95" s="280" t="s">
        <v>48</v>
      </c>
      <c r="D95" s="280"/>
      <c r="E95" s="280"/>
      <c r="F95" s="301" t="s">
        <v>578</v>
      </c>
      <c r="G95" s="300"/>
      <c r="H95" s="280" t="s">
        <v>615</v>
      </c>
      <c r="I95" s="280" t="s">
        <v>612</v>
      </c>
      <c r="J95" s="280"/>
      <c r="K95" s="293"/>
    </row>
    <row r="96" ht="15" customHeight="1">
      <c r="B96" s="305"/>
      <c r="C96" s="306"/>
      <c r="D96" s="306"/>
      <c r="E96" s="306"/>
      <c r="F96" s="306"/>
      <c r="G96" s="306"/>
      <c r="H96" s="306"/>
      <c r="I96" s="306"/>
      <c r="J96" s="306"/>
      <c r="K96" s="307"/>
    </row>
    <row r="97" ht="18.75" customHeight="1">
      <c r="B97" s="308"/>
      <c r="C97" s="309"/>
      <c r="D97" s="309"/>
      <c r="E97" s="309"/>
      <c r="F97" s="309"/>
      <c r="G97" s="309"/>
      <c r="H97" s="309"/>
      <c r="I97" s="309"/>
      <c r="J97" s="309"/>
      <c r="K97" s="308"/>
    </row>
    <row r="98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ht="45" customHeight="1">
      <c r="B100" s="291"/>
      <c r="C100" s="292" t="s">
        <v>616</v>
      </c>
      <c r="D100" s="292"/>
      <c r="E100" s="292"/>
      <c r="F100" s="292"/>
      <c r="G100" s="292"/>
      <c r="H100" s="292"/>
      <c r="I100" s="292"/>
      <c r="J100" s="292"/>
      <c r="K100" s="293"/>
    </row>
    <row r="101" ht="17.25" customHeight="1">
      <c r="B101" s="291"/>
      <c r="C101" s="294" t="s">
        <v>572</v>
      </c>
      <c r="D101" s="294"/>
      <c r="E101" s="294"/>
      <c r="F101" s="294" t="s">
        <v>573</v>
      </c>
      <c r="G101" s="295"/>
      <c r="H101" s="294" t="s">
        <v>115</v>
      </c>
      <c r="I101" s="294" t="s">
        <v>57</v>
      </c>
      <c r="J101" s="294" t="s">
        <v>574</v>
      </c>
      <c r="K101" s="293"/>
    </row>
    <row r="102" ht="17.25" customHeight="1">
      <c r="B102" s="291"/>
      <c r="C102" s="296" t="s">
        <v>575</v>
      </c>
      <c r="D102" s="296"/>
      <c r="E102" s="296"/>
      <c r="F102" s="297" t="s">
        <v>576</v>
      </c>
      <c r="G102" s="298"/>
      <c r="H102" s="296"/>
      <c r="I102" s="296"/>
      <c r="J102" s="296" t="s">
        <v>577</v>
      </c>
      <c r="K102" s="293"/>
    </row>
    <row r="103" ht="5.25" customHeight="1">
      <c r="B103" s="291"/>
      <c r="C103" s="294"/>
      <c r="D103" s="294"/>
      <c r="E103" s="294"/>
      <c r="F103" s="294"/>
      <c r="G103" s="310"/>
      <c r="H103" s="294"/>
      <c r="I103" s="294"/>
      <c r="J103" s="294"/>
      <c r="K103" s="293"/>
    </row>
    <row r="104" ht="15" customHeight="1">
      <c r="B104" s="291"/>
      <c r="C104" s="280" t="s">
        <v>53</v>
      </c>
      <c r="D104" s="299"/>
      <c r="E104" s="299"/>
      <c r="F104" s="301" t="s">
        <v>578</v>
      </c>
      <c r="G104" s="310"/>
      <c r="H104" s="280" t="s">
        <v>617</v>
      </c>
      <c r="I104" s="280" t="s">
        <v>580</v>
      </c>
      <c r="J104" s="280">
        <v>20</v>
      </c>
      <c r="K104" s="293"/>
    </row>
    <row r="105" ht="15" customHeight="1">
      <c r="B105" s="291"/>
      <c r="C105" s="280" t="s">
        <v>581</v>
      </c>
      <c r="D105" s="280"/>
      <c r="E105" s="280"/>
      <c r="F105" s="301" t="s">
        <v>578</v>
      </c>
      <c r="G105" s="280"/>
      <c r="H105" s="280" t="s">
        <v>617</v>
      </c>
      <c r="I105" s="280" t="s">
        <v>580</v>
      </c>
      <c r="J105" s="280">
        <v>120</v>
      </c>
      <c r="K105" s="293"/>
    </row>
    <row r="106" ht="15" customHeight="1">
      <c r="B106" s="302"/>
      <c r="C106" s="280" t="s">
        <v>583</v>
      </c>
      <c r="D106" s="280"/>
      <c r="E106" s="280"/>
      <c r="F106" s="301" t="s">
        <v>584</v>
      </c>
      <c r="G106" s="280"/>
      <c r="H106" s="280" t="s">
        <v>617</v>
      </c>
      <c r="I106" s="280" t="s">
        <v>580</v>
      </c>
      <c r="J106" s="280">
        <v>50</v>
      </c>
      <c r="K106" s="293"/>
    </row>
    <row r="107" ht="15" customHeight="1">
      <c r="B107" s="302"/>
      <c r="C107" s="280" t="s">
        <v>586</v>
      </c>
      <c r="D107" s="280"/>
      <c r="E107" s="280"/>
      <c r="F107" s="301" t="s">
        <v>578</v>
      </c>
      <c r="G107" s="280"/>
      <c r="H107" s="280" t="s">
        <v>617</v>
      </c>
      <c r="I107" s="280" t="s">
        <v>588</v>
      </c>
      <c r="J107" s="280"/>
      <c r="K107" s="293"/>
    </row>
    <row r="108" ht="15" customHeight="1">
      <c r="B108" s="302"/>
      <c r="C108" s="280" t="s">
        <v>597</v>
      </c>
      <c r="D108" s="280"/>
      <c r="E108" s="280"/>
      <c r="F108" s="301" t="s">
        <v>584</v>
      </c>
      <c r="G108" s="280"/>
      <c r="H108" s="280" t="s">
        <v>617</v>
      </c>
      <c r="I108" s="280" t="s">
        <v>580</v>
      </c>
      <c r="J108" s="280">
        <v>50</v>
      </c>
      <c r="K108" s="293"/>
    </row>
    <row r="109" ht="15" customHeight="1">
      <c r="B109" s="302"/>
      <c r="C109" s="280" t="s">
        <v>605</v>
      </c>
      <c r="D109" s="280"/>
      <c r="E109" s="280"/>
      <c r="F109" s="301" t="s">
        <v>584</v>
      </c>
      <c r="G109" s="280"/>
      <c r="H109" s="280" t="s">
        <v>617</v>
      </c>
      <c r="I109" s="280" t="s">
        <v>580</v>
      </c>
      <c r="J109" s="280">
        <v>50</v>
      </c>
      <c r="K109" s="293"/>
    </row>
    <row r="110" ht="15" customHeight="1">
      <c r="B110" s="302"/>
      <c r="C110" s="280" t="s">
        <v>603</v>
      </c>
      <c r="D110" s="280"/>
      <c r="E110" s="280"/>
      <c r="F110" s="301" t="s">
        <v>584</v>
      </c>
      <c r="G110" s="280"/>
      <c r="H110" s="280" t="s">
        <v>617</v>
      </c>
      <c r="I110" s="280" t="s">
        <v>580</v>
      </c>
      <c r="J110" s="280">
        <v>50</v>
      </c>
      <c r="K110" s="293"/>
    </row>
    <row r="111" ht="15" customHeight="1">
      <c r="B111" s="302"/>
      <c r="C111" s="280" t="s">
        <v>53</v>
      </c>
      <c r="D111" s="280"/>
      <c r="E111" s="280"/>
      <c r="F111" s="301" t="s">
        <v>578</v>
      </c>
      <c r="G111" s="280"/>
      <c r="H111" s="280" t="s">
        <v>618</v>
      </c>
      <c r="I111" s="280" t="s">
        <v>580</v>
      </c>
      <c r="J111" s="280">
        <v>20</v>
      </c>
      <c r="K111" s="293"/>
    </row>
    <row r="112" ht="15" customHeight="1">
      <c r="B112" s="302"/>
      <c r="C112" s="280" t="s">
        <v>619</v>
      </c>
      <c r="D112" s="280"/>
      <c r="E112" s="280"/>
      <c r="F112" s="301" t="s">
        <v>578</v>
      </c>
      <c r="G112" s="280"/>
      <c r="H112" s="280" t="s">
        <v>620</v>
      </c>
      <c r="I112" s="280" t="s">
        <v>580</v>
      </c>
      <c r="J112" s="280">
        <v>120</v>
      </c>
      <c r="K112" s="293"/>
    </row>
    <row r="113" ht="15" customHeight="1">
      <c r="B113" s="302"/>
      <c r="C113" s="280" t="s">
        <v>38</v>
      </c>
      <c r="D113" s="280"/>
      <c r="E113" s="280"/>
      <c r="F113" s="301" t="s">
        <v>578</v>
      </c>
      <c r="G113" s="280"/>
      <c r="H113" s="280" t="s">
        <v>621</v>
      </c>
      <c r="I113" s="280" t="s">
        <v>612</v>
      </c>
      <c r="J113" s="280"/>
      <c r="K113" s="293"/>
    </row>
    <row r="114" ht="15" customHeight="1">
      <c r="B114" s="302"/>
      <c r="C114" s="280" t="s">
        <v>48</v>
      </c>
      <c r="D114" s="280"/>
      <c r="E114" s="280"/>
      <c r="F114" s="301" t="s">
        <v>578</v>
      </c>
      <c r="G114" s="280"/>
      <c r="H114" s="280" t="s">
        <v>622</v>
      </c>
      <c r="I114" s="280" t="s">
        <v>612</v>
      </c>
      <c r="J114" s="280"/>
      <c r="K114" s="293"/>
    </row>
    <row r="115" ht="15" customHeight="1">
      <c r="B115" s="302"/>
      <c r="C115" s="280" t="s">
        <v>57</v>
      </c>
      <c r="D115" s="280"/>
      <c r="E115" s="280"/>
      <c r="F115" s="301" t="s">
        <v>578</v>
      </c>
      <c r="G115" s="280"/>
      <c r="H115" s="280" t="s">
        <v>623</v>
      </c>
      <c r="I115" s="280" t="s">
        <v>624</v>
      </c>
      <c r="J115" s="280"/>
      <c r="K115" s="293"/>
    </row>
    <row r="116" ht="15" customHeight="1">
      <c r="B116" s="305"/>
      <c r="C116" s="311"/>
      <c r="D116" s="311"/>
      <c r="E116" s="311"/>
      <c r="F116" s="311"/>
      <c r="G116" s="311"/>
      <c r="H116" s="311"/>
      <c r="I116" s="311"/>
      <c r="J116" s="311"/>
      <c r="K116" s="307"/>
    </row>
    <row r="117" ht="18.75" customHeight="1">
      <c r="B117" s="312"/>
      <c r="C117" s="276"/>
      <c r="D117" s="276"/>
      <c r="E117" s="276"/>
      <c r="F117" s="313"/>
      <c r="G117" s="276"/>
      <c r="H117" s="276"/>
      <c r="I117" s="276"/>
      <c r="J117" s="276"/>
      <c r="K117" s="312"/>
    </row>
    <row r="118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ht="7.5" customHeight="1">
      <c r="B119" s="314"/>
      <c r="C119" s="315"/>
      <c r="D119" s="315"/>
      <c r="E119" s="315"/>
      <c r="F119" s="315"/>
      <c r="G119" s="315"/>
      <c r="H119" s="315"/>
      <c r="I119" s="315"/>
      <c r="J119" s="315"/>
      <c r="K119" s="316"/>
    </row>
    <row r="120" ht="45" customHeight="1">
      <c r="B120" s="317"/>
      <c r="C120" s="270" t="s">
        <v>625</v>
      </c>
      <c r="D120" s="270"/>
      <c r="E120" s="270"/>
      <c r="F120" s="270"/>
      <c r="G120" s="270"/>
      <c r="H120" s="270"/>
      <c r="I120" s="270"/>
      <c r="J120" s="270"/>
      <c r="K120" s="318"/>
    </row>
    <row r="121" ht="17.25" customHeight="1">
      <c r="B121" s="319"/>
      <c r="C121" s="294" t="s">
        <v>572</v>
      </c>
      <c r="D121" s="294"/>
      <c r="E121" s="294"/>
      <c r="F121" s="294" t="s">
        <v>573</v>
      </c>
      <c r="G121" s="295"/>
      <c r="H121" s="294" t="s">
        <v>115</v>
      </c>
      <c r="I121" s="294" t="s">
        <v>57</v>
      </c>
      <c r="J121" s="294" t="s">
        <v>574</v>
      </c>
      <c r="K121" s="320"/>
    </row>
    <row r="122" ht="17.25" customHeight="1">
      <c r="B122" s="319"/>
      <c r="C122" s="296" t="s">
        <v>575</v>
      </c>
      <c r="D122" s="296"/>
      <c r="E122" s="296"/>
      <c r="F122" s="297" t="s">
        <v>576</v>
      </c>
      <c r="G122" s="298"/>
      <c r="H122" s="296"/>
      <c r="I122" s="296"/>
      <c r="J122" s="296" t="s">
        <v>577</v>
      </c>
      <c r="K122" s="320"/>
    </row>
    <row r="123" ht="5.25" customHeight="1">
      <c r="B123" s="321"/>
      <c r="C123" s="299"/>
      <c r="D123" s="299"/>
      <c r="E123" s="299"/>
      <c r="F123" s="299"/>
      <c r="G123" s="280"/>
      <c r="H123" s="299"/>
      <c r="I123" s="299"/>
      <c r="J123" s="299"/>
      <c r="K123" s="322"/>
    </row>
    <row r="124" ht="15" customHeight="1">
      <c r="B124" s="321"/>
      <c r="C124" s="280" t="s">
        <v>581</v>
      </c>
      <c r="D124" s="299"/>
      <c r="E124" s="299"/>
      <c r="F124" s="301" t="s">
        <v>578</v>
      </c>
      <c r="G124" s="280"/>
      <c r="H124" s="280" t="s">
        <v>617</v>
      </c>
      <c r="I124" s="280" t="s">
        <v>580</v>
      </c>
      <c r="J124" s="280">
        <v>120</v>
      </c>
      <c r="K124" s="323"/>
    </row>
    <row r="125" ht="15" customHeight="1">
      <c r="B125" s="321"/>
      <c r="C125" s="280" t="s">
        <v>626</v>
      </c>
      <c r="D125" s="280"/>
      <c r="E125" s="280"/>
      <c r="F125" s="301" t="s">
        <v>578</v>
      </c>
      <c r="G125" s="280"/>
      <c r="H125" s="280" t="s">
        <v>627</v>
      </c>
      <c r="I125" s="280" t="s">
        <v>580</v>
      </c>
      <c r="J125" s="280" t="s">
        <v>628</v>
      </c>
      <c r="K125" s="323"/>
    </row>
    <row r="126" ht="15" customHeight="1">
      <c r="B126" s="321"/>
      <c r="C126" s="280" t="s">
        <v>527</v>
      </c>
      <c r="D126" s="280"/>
      <c r="E126" s="280"/>
      <c r="F126" s="301" t="s">
        <v>578</v>
      </c>
      <c r="G126" s="280"/>
      <c r="H126" s="280" t="s">
        <v>629</v>
      </c>
      <c r="I126" s="280" t="s">
        <v>580</v>
      </c>
      <c r="J126" s="280" t="s">
        <v>628</v>
      </c>
      <c r="K126" s="323"/>
    </row>
    <row r="127" ht="15" customHeight="1">
      <c r="B127" s="321"/>
      <c r="C127" s="280" t="s">
        <v>589</v>
      </c>
      <c r="D127" s="280"/>
      <c r="E127" s="280"/>
      <c r="F127" s="301" t="s">
        <v>584</v>
      </c>
      <c r="G127" s="280"/>
      <c r="H127" s="280" t="s">
        <v>590</v>
      </c>
      <c r="I127" s="280" t="s">
        <v>580</v>
      </c>
      <c r="J127" s="280">
        <v>15</v>
      </c>
      <c r="K127" s="323"/>
    </row>
    <row r="128" ht="15" customHeight="1">
      <c r="B128" s="321"/>
      <c r="C128" s="303" t="s">
        <v>591</v>
      </c>
      <c r="D128" s="303"/>
      <c r="E128" s="303"/>
      <c r="F128" s="304" t="s">
        <v>584</v>
      </c>
      <c r="G128" s="303"/>
      <c r="H128" s="303" t="s">
        <v>592</v>
      </c>
      <c r="I128" s="303" t="s">
        <v>580</v>
      </c>
      <c r="J128" s="303">
        <v>15</v>
      </c>
      <c r="K128" s="323"/>
    </row>
    <row r="129" ht="15" customHeight="1">
      <c r="B129" s="321"/>
      <c r="C129" s="303" t="s">
        <v>593</v>
      </c>
      <c r="D129" s="303"/>
      <c r="E129" s="303"/>
      <c r="F129" s="304" t="s">
        <v>584</v>
      </c>
      <c r="G129" s="303"/>
      <c r="H129" s="303" t="s">
        <v>594</v>
      </c>
      <c r="I129" s="303" t="s">
        <v>580</v>
      </c>
      <c r="J129" s="303">
        <v>20</v>
      </c>
      <c r="K129" s="323"/>
    </row>
    <row r="130" ht="15" customHeight="1">
      <c r="B130" s="321"/>
      <c r="C130" s="303" t="s">
        <v>595</v>
      </c>
      <c r="D130" s="303"/>
      <c r="E130" s="303"/>
      <c r="F130" s="304" t="s">
        <v>584</v>
      </c>
      <c r="G130" s="303"/>
      <c r="H130" s="303" t="s">
        <v>596</v>
      </c>
      <c r="I130" s="303" t="s">
        <v>580</v>
      </c>
      <c r="J130" s="303">
        <v>20</v>
      </c>
      <c r="K130" s="323"/>
    </row>
    <row r="131" ht="15" customHeight="1">
      <c r="B131" s="321"/>
      <c r="C131" s="280" t="s">
        <v>583</v>
      </c>
      <c r="D131" s="280"/>
      <c r="E131" s="280"/>
      <c r="F131" s="301" t="s">
        <v>584</v>
      </c>
      <c r="G131" s="280"/>
      <c r="H131" s="280" t="s">
        <v>617</v>
      </c>
      <c r="I131" s="280" t="s">
        <v>580</v>
      </c>
      <c r="J131" s="280">
        <v>50</v>
      </c>
      <c r="K131" s="323"/>
    </row>
    <row r="132" ht="15" customHeight="1">
      <c r="B132" s="321"/>
      <c r="C132" s="280" t="s">
        <v>597</v>
      </c>
      <c r="D132" s="280"/>
      <c r="E132" s="280"/>
      <c r="F132" s="301" t="s">
        <v>584</v>
      </c>
      <c r="G132" s="280"/>
      <c r="H132" s="280" t="s">
        <v>617</v>
      </c>
      <c r="I132" s="280" t="s">
        <v>580</v>
      </c>
      <c r="J132" s="280">
        <v>50</v>
      </c>
      <c r="K132" s="323"/>
    </row>
    <row r="133" ht="15" customHeight="1">
      <c r="B133" s="321"/>
      <c r="C133" s="280" t="s">
        <v>603</v>
      </c>
      <c r="D133" s="280"/>
      <c r="E133" s="280"/>
      <c r="F133" s="301" t="s">
        <v>584</v>
      </c>
      <c r="G133" s="280"/>
      <c r="H133" s="280" t="s">
        <v>617</v>
      </c>
      <c r="I133" s="280" t="s">
        <v>580</v>
      </c>
      <c r="J133" s="280">
        <v>50</v>
      </c>
      <c r="K133" s="323"/>
    </row>
    <row r="134" ht="15" customHeight="1">
      <c r="B134" s="321"/>
      <c r="C134" s="280" t="s">
        <v>605</v>
      </c>
      <c r="D134" s="280"/>
      <c r="E134" s="280"/>
      <c r="F134" s="301" t="s">
        <v>584</v>
      </c>
      <c r="G134" s="280"/>
      <c r="H134" s="280" t="s">
        <v>617</v>
      </c>
      <c r="I134" s="280" t="s">
        <v>580</v>
      </c>
      <c r="J134" s="280">
        <v>50</v>
      </c>
      <c r="K134" s="323"/>
    </row>
    <row r="135" ht="15" customHeight="1">
      <c r="B135" s="321"/>
      <c r="C135" s="280" t="s">
        <v>120</v>
      </c>
      <c r="D135" s="280"/>
      <c r="E135" s="280"/>
      <c r="F135" s="301" t="s">
        <v>584</v>
      </c>
      <c r="G135" s="280"/>
      <c r="H135" s="280" t="s">
        <v>630</v>
      </c>
      <c r="I135" s="280" t="s">
        <v>580</v>
      </c>
      <c r="J135" s="280">
        <v>255</v>
      </c>
      <c r="K135" s="323"/>
    </row>
    <row r="136" ht="15" customHeight="1">
      <c r="B136" s="321"/>
      <c r="C136" s="280" t="s">
        <v>607</v>
      </c>
      <c r="D136" s="280"/>
      <c r="E136" s="280"/>
      <c r="F136" s="301" t="s">
        <v>578</v>
      </c>
      <c r="G136" s="280"/>
      <c r="H136" s="280" t="s">
        <v>631</v>
      </c>
      <c r="I136" s="280" t="s">
        <v>609</v>
      </c>
      <c r="J136" s="280"/>
      <c r="K136" s="323"/>
    </row>
    <row r="137" ht="15" customHeight="1">
      <c r="B137" s="321"/>
      <c r="C137" s="280" t="s">
        <v>610</v>
      </c>
      <c r="D137" s="280"/>
      <c r="E137" s="280"/>
      <c r="F137" s="301" t="s">
        <v>578</v>
      </c>
      <c r="G137" s="280"/>
      <c r="H137" s="280" t="s">
        <v>632</v>
      </c>
      <c r="I137" s="280" t="s">
        <v>612</v>
      </c>
      <c r="J137" s="280"/>
      <c r="K137" s="323"/>
    </row>
    <row r="138" ht="15" customHeight="1">
      <c r="B138" s="321"/>
      <c r="C138" s="280" t="s">
        <v>613</v>
      </c>
      <c r="D138" s="280"/>
      <c r="E138" s="280"/>
      <c r="F138" s="301" t="s">
        <v>578</v>
      </c>
      <c r="G138" s="280"/>
      <c r="H138" s="280" t="s">
        <v>613</v>
      </c>
      <c r="I138" s="280" t="s">
        <v>612</v>
      </c>
      <c r="J138" s="280"/>
      <c r="K138" s="323"/>
    </row>
    <row r="139" ht="15" customHeight="1">
      <c r="B139" s="321"/>
      <c r="C139" s="280" t="s">
        <v>38</v>
      </c>
      <c r="D139" s="280"/>
      <c r="E139" s="280"/>
      <c r="F139" s="301" t="s">
        <v>578</v>
      </c>
      <c r="G139" s="280"/>
      <c r="H139" s="280" t="s">
        <v>633</v>
      </c>
      <c r="I139" s="280" t="s">
        <v>612</v>
      </c>
      <c r="J139" s="280"/>
      <c r="K139" s="323"/>
    </row>
    <row r="140" ht="15" customHeight="1">
      <c r="B140" s="321"/>
      <c r="C140" s="280" t="s">
        <v>634</v>
      </c>
      <c r="D140" s="280"/>
      <c r="E140" s="280"/>
      <c r="F140" s="301" t="s">
        <v>578</v>
      </c>
      <c r="G140" s="280"/>
      <c r="H140" s="280" t="s">
        <v>635</v>
      </c>
      <c r="I140" s="280" t="s">
        <v>612</v>
      </c>
      <c r="J140" s="280"/>
      <c r="K140" s="323"/>
    </row>
    <row r="141" ht="15" customHeight="1">
      <c r="B141" s="324"/>
      <c r="C141" s="325"/>
      <c r="D141" s="325"/>
      <c r="E141" s="325"/>
      <c r="F141" s="325"/>
      <c r="G141" s="325"/>
      <c r="H141" s="325"/>
      <c r="I141" s="325"/>
      <c r="J141" s="325"/>
      <c r="K141" s="326"/>
    </row>
    <row r="142" ht="18.75" customHeight="1">
      <c r="B142" s="276"/>
      <c r="C142" s="276"/>
      <c r="D142" s="276"/>
      <c r="E142" s="276"/>
      <c r="F142" s="313"/>
      <c r="G142" s="276"/>
      <c r="H142" s="276"/>
      <c r="I142" s="276"/>
      <c r="J142" s="276"/>
      <c r="K142" s="276"/>
    </row>
    <row r="143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ht="45" customHeight="1">
      <c r="B145" s="291"/>
      <c r="C145" s="292" t="s">
        <v>636</v>
      </c>
      <c r="D145" s="292"/>
      <c r="E145" s="292"/>
      <c r="F145" s="292"/>
      <c r="G145" s="292"/>
      <c r="H145" s="292"/>
      <c r="I145" s="292"/>
      <c r="J145" s="292"/>
      <c r="K145" s="293"/>
    </row>
    <row r="146" ht="17.25" customHeight="1">
      <c r="B146" s="291"/>
      <c r="C146" s="294" t="s">
        <v>572</v>
      </c>
      <c r="D146" s="294"/>
      <c r="E146" s="294"/>
      <c r="F146" s="294" t="s">
        <v>573</v>
      </c>
      <c r="G146" s="295"/>
      <c r="H146" s="294" t="s">
        <v>115</v>
      </c>
      <c r="I146" s="294" t="s">
        <v>57</v>
      </c>
      <c r="J146" s="294" t="s">
        <v>574</v>
      </c>
      <c r="K146" s="293"/>
    </row>
    <row r="147" ht="17.25" customHeight="1">
      <c r="B147" s="291"/>
      <c r="C147" s="296" t="s">
        <v>575</v>
      </c>
      <c r="D147" s="296"/>
      <c r="E147" s="296"/>
      <c r="F147" s="297" t="s">
        <v>576</v>
      </c>
      <c r="G147" s="298"/>
      <c r="H147" s="296"/>
      <c r="I147" s="296"/>
      <c r="J147" s="296" t="s">
        <v>577</v>
      </c>
      <c r="K147" s="293"/>
    </row>
    <row r="148" ht="5.25" customHeight="1">
      <c r="B148" s="302"/>
      <c r="C148" s="299"/>
      <c r="D148" s="299"/>
      <c r="E148" s="299"/>
      <c r="F148" s="299"/>
      <c r="G148" s="300"/>
      <c r="H148" s="299"/>
      <c r="I148" s="299"/>
      <c r="J148" s="299"/>
      <c r="K148" s="323"/>
    </row>
    <row r="149" ht="15" customHeight="1">
      <c r="B149" s="302"/>
      <c r="C149" s="327" t="s">
        <v>581</v>
      </c>
      <c r="D149" s="280"/>
      <c r="E149" s="280"/>
      <c r="F149" s="328" t="s">
        <v>578</v>
      </c>
      <c r="G149" s="280"/>
      <c r="H149" s="327" t="s">
        <v>617</v>
      </c>
      <c r="I149" s="327" t="s">
        <v>580</v>
      </c>
      <c r="J149" s="327">
        <v>120</v>
      </c>
      <c r="K149" s="323"/>
    </row>
    <row r="150" ht="15" customHeight="1">
      <c r="B150" s="302"/>
      <c r="C150" s="327" t="s">
        <v>626</v>
      </c>
      <c r="D150" s="280"/>
      <c r="E150" s="280"/>
      <c r="F150" s="328" t="s">
        <v>578</v>
      </c>
      <c r="G150" s="280"/>
      <c r="H150" s="327" t="s">
        <v>637</v>
      </c>
      <c r="I150" s="327" t="s">
        <v>580</v>
      </c>
      <c r="J150" s="327" t="s">
        <v>628</v>
      </c>
      <c r="K150" s="323"/>
    </row>
    <row r="151" ht="15" customHeight="1">
      <c r="B151" s="302"/>
      <c r="C151" s="327" t="s">
        <v>527</v>
      </c>
      <c r="D151" s="280"/>
      <c r="E151" s="280"/>
      <c r="F151" s="328" t="s">
        <v>578</v>
      </c>
      <c r="G151" s="280"/>
      <c r="H151" s="327" t="s">
        <v>638</v>
      </c>
      <c r="I151" s="327" t="s">
        <v>580</v>
      </c>
      <c r="J151" s="327" t="s">
        <v>628</v>
      </c>
      <c r="K151" s="323"/>
    </row>
    <row r="152" ht="15" customHeight="1">
      <c r="B152" s="302"/>
      <c r="C152" s="327" t="s">
        <v>583</v>
      </c>
      <c r="D152" s="280"/>
      <c r="E152" s="280"/>
      <c r="F152" s="328" t="s">
        <v>584</v>
      </c>
      <c r="G152" s="280"/>
      <c r="H152" s="327" t="s">
        <v>617</v>
      </c>
      <c r="I152" s="327" t="s">
        <v>580</v>
      </c>
      <c r="J152" s="327">
        <v>50</v>
      </c>
      <c r="K152" s="323"/>
    </row>
    <row r="153" ht="15" customHeight="1">
      <c r="B153" s="302"/>
      <c r="C153" s="327" t="s">
        <v>586</v>
      </c>
      <c r="D153" s="280"/>
      <c r="E153" s="280"/>
      <c r="F153" s="328" t="s">
        <v>578</v>
      </c>
      <c r="G153" s="280"/>
      <c r="H153" s="327" t="s">
        <v>617</v>
      </c>
      <c r="I153" s="327" t="s">
        <v>588</v>
      </c>
      <c r="J153" s="327"/>
      <c r="K153" s="323"/>
    </row>
    <row r="154" ht="15" customHeight="1">
      <c r="B154" s="302"/>
      <c r="C154" s="327" t="s">
        <v>597</v>
      </c>
      <c r="D154" s="280"/>
      <c r="E154" s="280"/>
      <c r="F154" s="328" t="s">
        <v>584</v>
      </c>
      <c r="G154" s="280"/>
      <c r="H154" s="327" t="s">
        <v>617</v>
      </c>
      <c r="I154" s="327" t="s">
        <v>580</v>
      </c>
      <c r="J154" s="327">
        <v>50</v>
      </c>
      <c r="K154" s="323"/>
    </row>
    <row r="155" ht="15" customHeight="1">
      <c r="B155" s="302"/>
      <c r="C155" s="327" t="s">
        <v>605</v>
      </c>
      <c r="D155" s="280"/>
      <c r="E155" s="280"/>
      <c r="F155" s="328" t="s">
        <v>584</v>
      </c>
      <c r="G155" s="280"/>
      <c r="H155" s="327" t="s">
        <v>617</v>
      </c>
      <c r="I155" s="327" t="s">
        <v>580</v>
      </c>
      <c r="J155" s="327">
        <v>50</v>
      </c>
      <c r="K155" s="323"/>
    </row>
    <row r="156" ht="15" customHeight="1">
      <c r="B156" s="302"/>
      <c r="C156" s="327" t="s">
        <v>603</v>
      </c>
      <c r="D156" s="280"/>
      <c r="E156" s="280"/>
      <c r="F156" s="328" t="s">
        <v>584</v>
      </c>
      <c r="G156" s="280"/>
      <c r="H156" s="327" t="s">
        <v>617</v>
      </c>
      <c r="I156" s="327" t="s">
        <v>580</v>
      </c>
      <c r="J156" s="327">
        <v>50</v>
      </c>
      <c r="K156" s="323"/>
    </row>
    <row r="157" ht="15" customHeight="1">
      <c r="B157" s="302"/>
      <c r="C157" s="327" t="s">
        <v>92</v>
      </c>
      <c r="D157" s="280"/>
      <c r="E157" s="280"/>
      <c r="F157" s="328" t="s">
        <v>578</v>
      </c>
      <c r="G157" s="280"/>
      <c r="H157" s="327" t="s">
        <v>639</v>
      </c>
      <c r="I157" s="327" t="s">
        <v>580</v>
      </c>
      <c r="J157" s="327" t="s">
        <v>640</v>
      </c>
      <c r="K157" s="323"/>
    </row>
    <row r="158" ht="15" customHeight="1">
      <c r="B158" s="302"/>
      <c r="C158" s="327" t="s">
        <v>641</v>
      </c>
      <c r="D158" s="280"/>
      <c r="E158" s="280"/>
      <c r="F158" s="328" t="s">
        <v>578</v>
      </c>
      <c r="G158" s="280"/>
      <c r="H158" s="327" t="s">
        <v>642</v>
      </c>
      <c r="I158" s="327" t="s">
        <v>612</v>
      </c>
      <c r="J158" s="327"/>
      <c r="K158" s="323"/>
    </row>
    <row r="159" ht="15" customHeight="1">
      <c r="B159" s="329"/>
      <c r="C159" s="311"/>
      <c r="D159" s="311"/>
      <c r="E159" s="311"/>
      <c r="F159" s="311"/>
      <c r="G159" s="311"/>
      <c r="H159" s="311"/>
      <c r="I159" s="311"/>
      <c r="J159" s="311"/>
      <c r="K159" s="330"/>
    </row>
    <row r="160" ht="18.75" customHeight="1">
      <c r="B160" s="276"/>
      <c r="C160" s="280"/>
      <c r="D160" s="280"/>
      <c r="E160" s="280"/>
      <c r="F160" s="301"/>
      <c r="G160" s="280"/>
      <c r="H160" s="280"/>
      <c r="I160" s="280"/>
      <c r="J160" s="280"/>
      <c r="K160" s="276"/>
    </row>
    <row r="16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ht="45" customHeight="1">
      <c r="B163" s="269"/>
      <c r="C163" s="270" t="s">
        <v>643</v>
      </c>
      <c r="D163" s="270"/>
      <c r="E163" s="270"/>
      <c r="F163" s="270"/>
      <c r="G163" s="270"/>
      <c r="H163" s="270"/>
      <c r="I163" s="270"/>
      <c r="J163" s="270"/>
      <c r="K163" s="271"/>
    </row>
    <row r="164" ht="17.25" customHeight="1">
      <c r="B164" s="269"/>
      <c r="C164" s="294" t="s">
        <v>572</v>
      </c>
      <c r="D164" s="294"/>
      <c r="E164" s="294"/>
      <c r="F164" s="294" t="s">
        <v>573</v>
      </c>
      <c r="G164" s="331"/>
      <c r="H164" s="332" t="s">
        <v>115</v>
      </c>
      <c r="I164" s="332" t="s">
        <v>57</v>
      </c>
      <c r="J164" s="294" t="s">
        <v>574</v>
      </c>
      <c r="K164" s="271"/>
    </row>
    <row r="165" ht="17.25" customHeight="1">
      <c r="B165" s="272"/>
      <c r="C165" s="296" t="s">
        <v>575</v>
      </c>
      <c r="D165" s="296"/>
      <c r="E165" s="296"/>
      <c r="F165" s="297" t="s">
        <v>576</v>
      </c>
      <c r="G165" s="333"/>
      <c r="H165" s="334"/>
      <c r="I165" s="334"/>
      <c r="J165" s="296" t="s">
        <v>577</v>
      </c>
      <c r="K165" s="274"/>
    </row>
    <row r="166" ht="5.25" customHeight="1">
      <c r="B166" s="302"/>
      <c r="C166" s="299"/>
      <c r="D166" s="299"/>
      <c r="E166" s="299"/>
      <c r="F166" s="299"/>
      <c r="G166" s="300"/>
      <c r="H166" s="299"/>
      <c r="I166" s="299"/>
      <c r="J166" s="299"/>
      <c r="K166" s="323"/>
    </row>
    <row r="167" ht="15" customHeight="1">
      <c r="B167" s="302"/>
      <c r="C167" s="280" t="s">
        <v>581</v>
      </c>
      <c r="D167" s="280"/>
      <c r="E167" s="280"/>
      <c r="F167" s="301" t="s">
        <v>578</v>
      </c>
      <c r="G167" s="280"/>
      <c r="H167" s="280" t="s">
        <v>617</v>
      </c>
      <c r="I167" s="280" t="s">
        <v>580</v>
      </c>
      <c r="J167" s="280">
        <v>120</v>
      </c>
      <c r="K167" s="323"/>
    </row>
    <row r="168" ht="15" customHeight="1">
      <c r="B168" s="302"/>
      <c r="C168" s="280" t="s">
        <v>626</v>
      </c>
      <c r="D168" s="280"/>
      <c r="E168" s="280"/>
      <c r="F168" s="301" t="s">
        <v>578</v>
      </c>
      <c r="G168" s="280"/>
      <c r="H168" s="280" t="s">
        <v>627</v>
      </c>
      <c r="I168" s="280" t="s">
        <v>580</v>
      </c>
      <c r="J168" s="280" t="s">
        <v>628</v>
      </c>
      <c r="K168" s="323"/>
    </row>
    <row r="169" ht="15" customHeight="1">
      <c r="B169" s="302"/>
      <c r="C169" s="280" t="s">
        <v>527</v>
      </c>
      <c r="D169" s="280"/>
      <c r="E169" s="280"/>
      <c r="F169" s="301" t="s">
        <v>578</v>
      </c>
      <c r="G169" s="280"/>
      <c r="H169" s="280" t="s">
        <v>644</v>
      </c>
      <c r="I169" s="280" t="s">
        <v>580</v>
      </c>
      <c r="J169" s="280" t="s">
        <v>628</v>
      </c>
      <c r="K169" s="323"/>
    </row>
    <row r="170" ht="15" customHeight="1">
      <c r="B170" s="302"/>
      <c r="C170" s="280" t="s">
        <v>583</v>
      </c>
      <c r="D170" s="280"/>
      <c r="E170" s="280"/>
      <c r="F170" s="301" t="s">
        <v>584</v>
      </c>
      <c r="G170" s="280"/>
      <c r="H170" s="280" t="s">
        <v>644</v>
      </c>
      <c r="I170" s="280" t="s">
        <v>580</v>
      </c>
      <c r="J170" s="280">
        <v>50</v>
      </c>
      <c r="K170" s="323"/>
    </row>
    <row r="171" ht="15" customHeight="1">
      <c r="B171" s="302"/>
      <c r="C171" s="280" t="s">
        <v>586</v>
      </c>
      <c r="D171" s="280"/>
      <c r="E171" s="280"/>
      <c r="F171" s="301" t="s">
        <v>578</v>
      </c>
      <c r="G171" s="280"/>
      <c r="H171" s="280" t="s">
        <v>644</v>
      </c>
      <c r="I171" s="280" t="s">
        <v>588</v>
      </c>
      <c r="J171" s="280"/>
      <c r="K171" s="323"/>
    </row>
    <row r="172" ht="15" customHeight="1">
      <c r="B172" s="302"/>
      <c r="C172" s="280" t="s">
        <v>597</v>
      </c>
      <c r="D172" s="280"/>
      <c r="E172" s="280"/>
      <c r="F172" s="301" t="s">
        <v>584</v>
      </c>
      <c r="G172" s="280"/>
      <c r="H172" s="280" t="s">
        <v>644</v>
      </c>
      <c r="I172" s="280" t="s">
        <v>580</v>
      </c>
      <c r="J172" s="280">
        <v>50</v>
      </c>
      <c r="K172" s="323"/>
    </row>
    <row r="173" ht="15" customHeight="1">
      <c r="B173" s="302"/>
      <c r="C173" s="280" t="s">
        <v>605</v>
      </c>
      <c r="D173" s="280"/>
      <c r="E173" s="280"/>
      <c r="F173" s="301" t="s">
        <v>584</v>
      </c>
      <c r="G173" s="280"/>
      <c r="H173" s="280" t="s">
        <v>644</v>
      </c>
      <c r="I173" s="280" t="s">
        <v>580</v>
      </c>
      <c r="J173" s="280">
        <v>50</v>
      </c>
      <c r="K173" s="323"/>
    </row>
    <row r="174" ht="15" customHeight="1">
      <c r="B174" s="302"/>
      <c r="C174" s="280" t="s">
        <v>603</v>
      </c>
      <c r="D174" s="280"/>
      <c r="E174" s="280"/>
      <c r="F174" s="301" t="s">
        <v>584</v>
      </c>
      <c r="G174" s="280"/>
      <c r="H174" s="280" t="s">
        <v>644</v>
      </c>
      <c r="I174" s="280" t="s">
        <v>580</v>
      </c>
      <c r="J174" s="280">
        <v>50</v>
      </c>
      <c r="K174" s="323"/>
    </row>
    <row r="175" ht="15" customHeight="1">
      <c r="B175" s="302"/>
      <c r="C175" s="280" t="s">
        <v>114</v>
      </c>
      <c r="D175" s="280"/>
      <c r="E175" s="280"/>
      <c r="F175" s="301" t="s">
        <v>578</v>
      </c>
      <c r="G175" s="280"/>
      <c r="H175" s="280" t="s">
        <v>645</v>
      </c>
      <c r="I175" s="280" t="s">
        <v>646</v>
      </c>
      <c r="J175" s="280"/>
      <c r="K175" s="323"/>
    </row>
    <row r="176" ht="15" customHeight="1">
      <c r="B176" s="302"/>
      <c r="C176" s="280" t="s">
        <v>57</v>
      </c>
      <c r="D176" s="280"/>
      <c r="E176" s="280"/>
      <c r="F176" s="301" t="s">
        <v>578</v>
      </c>
      <c r="G176" s="280"/>
      <c r="H176" s="280" t="s">
        <v>647</v>
      </c>
      <c r="I176" s="280" t="s">
        <v>648</v>
      </c>
      <c r="J176" s="280">
        <v>1</v>
      </c>
      <c r="K176" s="323"/>
    </row>
    <row r="177" ht="15" customHeight="1">
      <c r="B177" s="302"/>
      <c r="C177" s="280" t="s">
        <v>53</v>
      </c>
      <c r="D177" s="280"/>
      <c r="E177" s="280"/>
      <c r="F177" s="301" t="s">
        <v>578</v>
      </c>
      <c r="G177" s="280"/>
      <c r="H177" s="280" t="s">
        <v>649</v>
      </c>
      <c r="I177" s="280" t="s">
        <v>580</v>
      </c>
      <c r="J177" s="280">
        <v>20</v>
      </c>
      <c r="K177" s="323"/>
    </row>
    <row r="178" ht="15" customHeight="1">
      <c r="B178" s="302"/>
      <c r="C178" s="280" t="s">
        <v>115</v>
      </c>
      <c r="D178" s="280"/>
      <c r="E178" s="280"/>
      <c r="F178" s="301" t="s">
        <v>578</v>
      </c>
      <c r="G178" s="280"/>
      <c r="H178" s="280" t="s">
        <v>650</v>
      </c>
      <c r="I178" s="280" t="s">
        <v>580</v>
      </c>
      <c r="J178" s="280">
        <v>255</v>
      </c>
      <c r="K178" s="323"/>
    </row>
    <row r="179" ht="15" customHeight="1">
      <c r="B179" s="302"/>
      <c r="C179" s="280" t="s">
        <v>116</v>
      </c>
      <c r="D179" s="280"/>
      <c r="E179" s="280"/>
      <c r="F179" s="301" t="s">
        <v>578</v>
      </c>
      <c r="G179" s="280"/>
      <c r="H179" s="280" t="s">
        <v>543</v>
      </c>
      <c r="I179" s="280" t="s">
        <v>580</v>
      </c>
      <c r="J179" s="280">
        <v>10</v>
      </c>
      <c r="K179" s="323"/>
    </row>
    <row r="180" ht="15" customHeight="1">
      <c r="B180" s="302"/>
      <c r="C180" s="280" t="s">
        <v>117</v>
      </c>
      <c r="D180" s="280"/>
      <c r="E180" s="280"/>
      <c r="F180" s="301" t="s">
        <v>578</v>
      </c>
      <c r="G180" s="280"/>
      <c r="H180" s="280" t="s">
        <v>651</v>
      </c>
      <c r="I180" s="280" t="s">
        <v>612</v>
      </c>
      <c r="J180" s="280"/>
      <c r="K180" s="323"/>
    </row>
    <row r="181" ht="15" customHeight="1">
      <c r="B181" s="302"/>
      <c r="C181" s="280" t="s">
        <v>652</v>
      </c>
      <c r="D181" s="280"/>
      <c r="E181" s="280"/>
      <c r="F181" s="301" t="s">
        <v>578</v>
      </c>
      <c r="G181" s="280"/>
      <c r="H181" s="280" t="s">
        <v>653</v>
      </c>
      <c r="I181" s="280" t="s">
        <v>612</v>
      </c>
      <c r="J181" s="280"/>
      <c r="K181" s="323"/>
    </row>
    <row r="182" ht="15" customHeight="1">
      <c r="B182" s="302"/>
      <c r="C182" s="280" t="s">
        <v>641</v>
      </c>
      <c r="D182" s="280"/>
      <c r="E182" s="280"/>
      <c r="F182" s="301" t="s">
        <v>578</v>
      </c>
      <c r="G182" s="280"/>
      <c r="H182" s="280" t="s">
        <v>654</v>
      </c>
      <c r="I182" s="280" t="s">
        <v>612</v>
      </c>
      <c r="J182" s="280"/>
      <c r="K182" s="323"/>
    </row>
    <row r="183" ht="15" customHeight="1">
      <c r="B183" s="302"/>
      <c r="C183" s="280" t="s">
        <v>119</v>
      </c>
      <c r="D183" s="280"/>
      <c r="E183" s="280"/>
      <c r="F183" s="301" t="s">
        <v>584</v>
      </c>
      <c r="G183" s="280"/>
      <c r="H183" s="280" t="s">
        <v>655</v>
      </c>
      <c r="I183" s="280" t="s">
        <v>580</v>
      </c>
      <c r="J183" s="280">
        <v>50</v>
      </c>
      <c r="K183" s="323"/>
    </row>
    <row r="184" ht="15" customHeight="1">
      <c r="B184" s="302"/>
      <c r="C184" s="280" t="s">
        <v>656</v>
      </c>
      <c r="D184" s="280"/>
      <c r="E184" s="280"/>
      <c r="F184" s="301" t="s">
        <v>584</v>
      </c>
      <c r="G184" s="280"/>
      <c r="H184" s="280" t="s">
        <v>657</v>
      </c>
      <c r="I184" s="280" t="s">
        <v>658</v>
      </c>
      <c r="J184" s="280"/>
      <c r="K184" s="323"/>
    </row>
    <row r="185" ht="15" customHeight="1">
      <c r="B185" s="302"/>
      <c r="C185" s="280" t="s">
        <v>659</v>
      </c>
      <c r="D185" s="280"/>
      <c r="E185" s="280"/>
      <c r="F185" s="301" t="s">
        <v>584</v>
      </c>
      <c r="G185" s="280"/>
      <c r="H185" s="280" t="s">
        <v>660</v>
      </c>
      <c r="I185" s="280" t="s">
        <v>658</v>
      </c>
      <c r="J185" s="280"/>
      <c r="K185" s="323"/>
    </row>
    <row r="186" ht="15" customHeight="1">
      <c r="B186" s="302"/>
      <c r="C186" s="280" t="s">
        <v>661</v>
      </c>
      <c r="D186" s="280"/>
      <c r="E186" s="280"/>
      <c r="F186" s="301" t="s">
        <v>584</v>
      </c>
      <c r="G186" s="280"/>
      <c r="H186" s="280" t="s">
        <v>662</v>
      </c>
      <c r="I186" s="280" t="s">
        <v>658</v>
      </c>
      <c r="J186" s="280"/>
      <c r="K186" s="323"/>
    </row>
    <row r="187" ht="15" customHeight="1">
      <c r="B187" s="302"/>
      <c r="C187" s="335" t="s">
        <v>663</v>
      </c>
      <c r="D187" s="280"/>
      <c r="E187" s="280"/>
      <c r="F187" s="301" t="s">
        <v>584</v>
      </c>
      <c r="G187" s="280"/>
      <c r="H187" s="280" t="s">
        <v>664</v>
      </c>
      <c r="I187" s="280" t="s">
        <v>665</v>
      </c>
      <c r="J187" s="336" t="s">
        <v>666</v>
      </c>
      <c r="K187" s="323"/>
    </row>
    <row r="188" ht="15" customHeight="1">
      <c r="B188" s="302"/>
      <c r="C188" s="286" t="s">
        <v>42</v>
      </c>
      <c r="D188" s="280"/>
      <c r="E188" s="280"/>
      <c r="F188" s="301" t="s">
        <v>578</v>
      </c>
      <c r="G188" s="280"/>
      <c r="H188" s="276" t="s">
        <v>667</v>
      </c>
      <c r="I188" s="280" t="s">
        <v>668</v>
      </c>
      <c r="J188" s="280"/>
      <c r="K188" s="323"/>
    </row>
    <row r="189" ht="15" customHeight="1">
      <c r="B189" s="302"/>
      <c r="C189" s="286" t="s">
        <v>669</v>
      </c>
      <c r="D189" s="280"/>
      <c r="E189" s="280"/>
      <c r="F189" s="301" t="s">
        <v>578</v>
      </c>
      <c r="G189" s="280"/>
      <c r="H189" s="280" t="s">
        <v>670</v>
      </c>
      <c r="I189" s="280" t="s">
        <v>612</v>
      </c>
      <c r="J189" s="280"/>
      <c r="K189" s="323"/>
    </row>
    <row r="190" ht="15" customHeight="1">
      <c r="B190" s="302"/>
      <c r="C190" s="286" t="s">
        <v>671</v>
      </c>
      <c r="D190" s="280"/>
      <c r="E190" s="280"/>
      <c r="F190" s="301" t="s">
        <v>578</v>
      </c>
      <c r="G190" s="280"/>
      <c r="H190" s="280" t="s">
        <v>672</v>
      </c>
      <c r="I190" s="280" t="s">
        <v>612</v>
      </c>
      <c r="J190" s="280"/>
      <c r="K190" s="323"/>
    </row>
    <row r="191" ht="15" customHeight="1">
      <c r="B191" s="302"/>
      <c r="C191" s="286" t="s">
        <v>673</v>
      </c>
      <c r="D191" s="280"/>
      <c r="E191" s="280"/>
      <c r="F191" s="301" t="s">
        <v>584</v>
      </c>
      <c r="G191" s="280"/>
      <c r="H191" s="280" t="s">
        <v>674</v>
      </c>
      <c r="I191" s="280" t="s">
        <v>612</v>
      </c>
      <c r="J191" s="280"/>
      <c r="K191" s="323"/>
    </row>
    <row r="192" ht="15" customHeight="1">
      <c r="B192" s="329"/>
      <c r="C192" s="337"/>
      <c r="D192" s="311"/>
      <c r="E192" s="311"/>
      <c r="F192" s="311"/>
      <c r="G192" s="311"/>
      <c r="H192" s="311"/>
      <c r="I192" s="311"/>
      <c r="J192" s="311"/>
      <c r="K192" s="330"/>
    </row>
    <row r="193" ht="18.75" customHeight="1">
      <c r="B193" s="276"/>
      <c r="C193" s="280"/>
      <c r="D193" s="280"/>
      <c r="E193" s="280"/>
      <c r="F193" s="301"/>
      <c r="G193" s="280"/>
      <c r="H193" s="280"/>
      <c r="I193" s="280"/>
      <c r="J193" s="280"/>
      <c r="K193" s="276"/>
    </row>
    <row r="194" ht="18.75" customHeight="1">
      <c r="B194" s="276"/>
      <c r="C194" s="280"/>
      <c r="D194" s="280"/>
      <c r="E194" s="280"/>
      <c r="F194" s="301"/>
      <c r="G194" s="280"/>
      <c r="H194" s="280"/>
      <c r="I194" s="280"/>
      <c r="J194" s="280"/>
      <c r="K194" s="276"/>
    </row>
    <row r="195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ht="13.5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ht="21">
      <c r="B197" s="269"/>
      <c r="C197" s="270" t="s">
        <v>675</v>
      </c>
      <c r="D197" s="270"/>
      <c r="E197" s="270"/>
      <c r="F197" s="270"/>
      <c r="G197" s="270"/>
      <c r="H197" s="270"/>
      <c r="I197" s="270"/>
      <c r="J197" s="270"/>
      <c r="K197" s="271"/>
    </row>
    <row r="198" ht="25.5" customHeight="1">
      <c r="B198" s="269"/>
      <c r="C198" s="338" t="s">
        <v>676</v>
      </c>
      <c r="D198" s="338"/>
      <c r="E198" s="338"/>
      <c r="F198" s="338" t="s">
        <v>677</v>
      </c>
      <c r="G198" s="339"/>
      <c r="H198" s="338" t="s">
        <v>678</v>
      </c>
      <c r="I198" s="338"/>
      <c r="J198" s="338"/>
      <c r="K198" s="271"/>
    </row>
    <row r="199" ht="5.25" customHeight="1">
      <c r="B199" s="302"/>
      <c r="C199" s="299"/>
      <c r="D199" s="299"/>
      <c r="E199" s="299"/>
      <c r="F199" s="299"/>
      <c r="G199" s="280"/>
      <c r="H199" s="299"/>
      <c r="I199" s="299"/>
      <c r="J199" s="299"/>
      <c r="K199" s="323"/>
    </row>
    <row r="200" ht="15" customHeight="1">
      <c r="B200" s="302"/>
      <c r="C200" s="280" t="s">
        <v>668</v>
      </c>
      <c r="D200" s="280"/>
      <c r="E200" s="280"/>
      <c r="F200" s="301" t="s">
        <v>43</v>
      </c>
      <c r="G200" s="280"/>
      <c r="H200" s="280" t="s">
        <v>679</v>
      </c>
      <c r="I200" s="280"/>
      <c r="J200" s="280"/>
      <c r="K200" s="323"/>
    </row>
    <row r="201" ht="15" customHeight="1">
      <c r="B201" s="302"/>
      <c r="C201" s="308"/>
      <c r="D201" s="280"/>
      <c r="E201" s="280"/>
      <c r="F201" s="301" t="s">
        <v>44</v>
      </c>
      <c r="G201" s="280"/>
      <c r="H201" s="280" t="s">
        <v>680</v>
      </c>
      <c r="I201" s="280"/>
      <c r="J201" s="280"/>
      <c r="K201" s="323"/>
    </row>
    <row r="202" ht="15" customHeight="1">
      <c r="B202" s="302"/>
      <c r="C202" s="308"/>
      <c r="D202" s="280"/>
      <c r="E202" s="280"/>
      <c r="F202" s="301" t="s">
        <v>47</v>
      </c>
      <c r="G202" s="280"/>
      <c r="H202" s="280" t="s">
        <v>681</v>
      </c>
      <c r="I202" s="280"/>
      <c r="J202" s="280"/>
      <c r="K202" s="323"/>
    </row>
    <row r="203" ht="15" customHeight="1">
      <c r="B203" s="302"/>
      <c r="C203" s="280"/>
      <c r="D203" s="280"/>
      <c r="E203" s="280"/>
      <c r="F203" s="301" t="s">
        <v>45</v>
      </c>
      <c r="G203" s="280"/>
      <c r="H203" s="280" t="s">
        <v>682</v>
      </c>
      <c r="I203" s="280"/>
      <c r="J203" s="280"/>
      <c r="K203" s="323"/>
    </row>
    <row r="204" ht="15" customHeight="1">
      <c r="B204" s="302"/>
      <c r="C204" s="280"/>
      <c r="D204" s="280"/>
      <c r="E204" s="280"/>
      <c r="F204" s="301" t="s">
        <v>46</v>
      </c>
      <c r="G204" s="280"/>
      <c r="H204" s="280" t="s">
        <v>683</v>
      </c>
      <c r="I204" s="280"/>
      <c r="J204" s="280"/>
      <c r="K204" s="323"/>
    </row>
    <row r="205" ht="15" customHeight="1">
      <c r="B205" s="302"/>
      <c r="C205" s="280"/>
      <c r="D205" s="280"/>
      <c r="E205" s="280"/>
      <c r="F205" s="301"/>
      <c r="G205" s="280"/>
      <c r="H205" s="280"/>
      <c r="I205" s="280"/>
      <c r="J205" s="280"/>
      <c r="K205" s="323"/>
    </row>
    <row r="206" ht="15" customHeight="1">
      <c r="B206" s="302"/>
      <c r="C206" s="280" t="s">
        <v>624</v>
      </c>
      <c r="D206" s="280"/>
      <c r="E206" s="280"/>
      <c r="F206" s="301" t="s">
        <v>79</v>
      </c>
      <c r="G206" s="280"/>
      <c r="H206" s="280" t="s">
        <v>684</v>
      </c>
      <c r="I206" s="280"/>
      <c r="J206" s="280"/>
      <c r="K206" s="323"/>
    </row>
    <row r="207" ht="15" customHeight="1">
      <c r="B207" s="302"/>
      <c r="C207" s="308"/>
      <c r="D207" s="280"/>
      <c r="E207" s="280"/>
      <c r="F207" s="301" t="s">
        <v>521</v>
      </c>
      <c r="G207" s="280"/>
      <c r="H207" s="280" t="s">
        <v>522</v>
      </c>
      <c r="I207" s="280"/>
      <c r="J207" s="280"/>
      <c r="K207" s="323"/>
    </row>
    <row r="208" ht="15" customHeight="1">
      <c r="B208" s="302"/>
      <c r="C208" s="280"/>
      <c r="D208" s="280"/>
      <c r="E208" s="280"/>
      <c r="F208" s="301" t="s">
        <v>519</v>
      </c>
      <c r="G208" s="280"/>
      <c r="H208" s="280" t="s">
        <v>685</v>
      </c>
      <c r="I208" s="280"/>
      <c r="J208" s="280"/>
      <c r="K208" s="323"/>
    </row>
    <row r="209" ht="15" customHeight="1">
      <c r="B209" s="340"/>
      <c r="C209" s="308"/>
      <c r="D209" s="308"/>
      <c r="E209" s="308"/>
      <c r="F209" s="301" t="s">
        <v>523</v>
      </c>
      <c r="G209" s="286"/>
      <c r="H209" s="327" t="s">
        <v>524</v>
      </c>
      <c r="I209" s="327"/>
      <c r="J209" s="327"/>
      <c r="K209" s="341"/>
    </row>
    <row r="210" ht="15" customHeight="1">
      <c r="B210" s="340"/>
      <c r="C210" s="308"/>
      <c r="D210" s="308"/>
      <c r="E210" s="308"/>
      <c r="F210" s="301" t="s">
        <v>525</v>
      </c>
      <c r="G210" s="286"/>
      <c r="H210" s="327" t="s">
        <v>686</v>
      </c>
      <c r="I210" s="327"/>
      <c r="J210" s="327"/>
      <c r="K210" s="341"/>
    </row>
    <row r="211" ht="15" customHeight="1">
      <c r="B211" s="340"/>
      <c r="C211" s="308"/>
      <c r="D211" s="308"/>
      <c r="E211" s="308"/>
      <c r="F211" s="342"/>
      <c r="G211" s="286"/>
      <c r="H211" s="343"/>
      <c r="I211" s="343"/>
      <c r="J211" s="343"/>
      <c r="K211" s="341"/>
    </row>
    <row r="212" ht="15" customHeight="1">
      <c r="B212" s="340"/>
      <c r="C212" s="280" t="s">
        <v>648</v>
      </c>
      <c r="D212" s="308"/>
      <c r="E212" s="308"/>
      <c r="F212" s="301">
        <v>1</v>
      </c>
      <c r="G212" s="286"/>
      <c r="H212" s="327" t="s">
        <v>687</v>
      </c>
      <c r="I212" s="327"/>
      <c r="J212" s="327"/>
      <c r="K212" s="341"/>
    </row>
    <row r="213" ht="15" customHeight="1">
      <c r="B213" s="340"/>
      <c r="C213" s="308"/>
      <c r="D213" s="308"/>
      <c r="E213" s="308"/>
      <c r="F213" s="301">
        <v>2</v>
      </c>
      <c r="G213" s="286"/>
      <c r="H213" s="327" t="s">
        <v>688</v>
      </c>
      <c r="I213" s="327"/>
      <c r="J213" s="327"/>
      <c r="K213" s="341"/>
    </row>
    <row r="214" ht="15" customHeight="1">
      <c r="B214" s="340"/>
      <c r="C214" s="308"/>
      <c r="D214" s="308"/>
      <c r="E214" s="308"/>
      <c r="F214" s="301">
        <v>3</v>
      </c>
      <c r="G214" s="286"/>
      <c r="H214" s="327" t="s">
        <v>689</v>
      </c>
      <c r="I214" s="327"/>
      <c r="J214" s="327"/>
      <c r="K214" s="341"/>
    </row>
    <row r="215" ht="15" customHeight="1">
      <c r="B215" s="340"/>
      <c r="C215" s="308"/>
      <c r="D215" s="308"/>
      <c r="E215" s="308"/>
      <c r="F215" s="301">
        <v>4</v>
      </c>
      <c r="G215" s="286"/>
      <c r="H215" s="327" t="s">
        <v>690</v>
      </c>
      <c r="I215" s="327"/>
      <c r="J215" s="327"/>
      <c r="K215" s="341"/>
    </row>
    <row r="216" ht="12.75" customHeight="1">
      <c r="B216" s="344"/>
      <c r="C216" s="345"/>
      <c r="D216" s="345"/>
      <c r="E216" s="345"/>
      <c r="F216" s="345"/>
      <c r="G216" s="345"/>
      <c r="H216" s="345"/>
      <c r="I216" s="345"/>
      <c r="J216" s="345"/>
      <c r="K216" s="34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2018-10-02T06:33:14Z</dcterms:created>
  <dcterms:modified xsi:type="dcterms:W3CDTF">2018-10-02T06:33:17Z</dcterms:modified>
</cp:coreProperties>
</file>