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345" windowWidth="20115" windowHeight="76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List1!$A$1:$M$85</definedName>
  </definedNames>
  <calcPr calcId="125725"/>
</workbook>
</file>

<file path=xl/calcChain.xml><?xml version="1.0" encoding="utf-8"?>
<calcChain xmlns="http://schemas.openxmlformats.org/spreadsheetml/2006/main">
  <c r="K10" i="1"/>
  <c r="H10"/>
  <c r="I10" s="1"/>
  <c r="M10" s="1"/>
  <c r="K76"/>
  <c r="H76"/>
  <c r="I76" s="1"/>
  <c r="M76" s="1"/>
  <c r="K62"/>
  <c r="H62"/>
  <c r="L62" s="1"/>
  <c r="K57"/>
  <c r="H57"/>
  <c r="L57" s="1"/>
  <c r="K46"/>
  <c r="H46"/>
  <c r="L46" s="1"/>
  <c r="K24"/>
  <c r="H24"/>
  <c r="I24" s="1"/>
  <c r="M24" s="1"/>
  <c r="K14"/>
  <c r="H14"/>
  <c r="L14" s="1"/>
  <c r="H6"/>
  <c r="L6" s="1"/>
  <c r="K6"/>
  <c r="I46" l="1"/>
  <c r="M46" s="1"/>
  <c r="I57"/>
  <c r="M57" s="1"/>
  <c r="L10"/>
  <c r="I14"/>
  <c r="M14" s="1"/>
  <c r="I62"/>
  <c r="M62" s="1"/>
  <c r="L24"/>
  <c r="L76"/>
  <c r="I6"/>
  <c r="M6" s="1"/>
  <c r="H9"/>
  <c r="H8"/>
  <c r="I8" s="1"/>
  <c r="H7"/>
  <c r="F77" l="1"/>
  <c r="K8"/>
  <c r="K9"/>
  <c r="K11"/>
  <c r="K12"/>
  <c r="K13"/>
  <c r="K15"/>
  <c r="K16"/>
  <c r="K17"/>
  <c r="K18"/>
  <c r="K19"/>
  <c r="K20"/>
  <c r="K21"/>
  <c r="K22"/>
  <c r="K23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7"/>
  <c r="K48"/>
  <c r="K49"/>
  <c r="K50"/>
  <c r="K51"/>
  <c r="K52"/>
  <c r="K53"/>
  <c r="K54"/>
  <c r="K55"/>
  <c r="K56"/>
  <c r="K58"/>
  <c r="K59"/>
  <c r="K60"/>
  <c r="K61"/>
  <c r="K63"/>
  <c r="K64"/>
  <c r="K65"/>
  <c r="K66"/>
  <c r="K67"/>
  <c r="K68"/>
  <c r="K69"/>
  <c r="K70"/>
  <c r="K71"/>
  <c r="K72"/>
  <c r="K73"/>
  <c r="K74"/>
  <c r="K75"/>
  <c r="K7"/>
  <c r="L8"/>
  <c r="K77" l="1"/>
  <c r="C80" s="1"/>
  <c r="H74" l="1"/>
  <c r="H40"/>
  <c r="H30"/>
  <c r="H20"/>
  <c r="H21"/>
  <c r="I20" l="1"/>
  <c r="M20" s="1"/>
  <c r="L20"/>
  <c r="I40"/>
  <c r="M40" s="1"/>
  <c r="L40"/>
  <c r="I21"/>
  <c r="M21" s="1"/>
  <c r="L21"/>
  <c r="I74"/>
  <c r="M74" s="1"/>
  <c r="L74"/>
  <c r="I30"/>
  <c r="M30" s="1"/>
  <c r="L30"/>
  <c r="H75"/>
  <c r="H37"/>
  <c r="H35"/>
  <c r="H34"/>
  <c r="H36"/>
  <c r="H39"/>
  <c r="H38"/>
  <c r="I36" l="1"/>
  <c r="M36" s="1"/>
  <c r="L36"/>
  <c r="I34"/>
  <c r="M34" s="1"/>
  <c r="L34"/>
  <c r="I38"/>
  <c r="M38" s="1"/>
  <c r="L38"/>
  <c r="I35"/>
  <c r="M35" s="1"/>
  <c r="L35"/>
  <c r="I75"/>
  <c r="M75" s="1"/>
  <c r="L75"/>
  <c r="I39"/>
  <c r="M39" s="1"/>
  <c r="L39"/>
  <c r="I37"/>
  <c r="M37" s="1"/>
  <c r="L37"/>
  <c r="L7"/>
  <c r="M8"/>
  <c r="H11"/>
  <c r="H12"/>
  <c r="H13"/>
  <c r="H15"/>
  <c r="H16"/>
  <c r="H17"/>
  <c r="H18"/>
  <c r="H19"/>
  <c r="H22"/>
  <c r="H23"/>
  <c r="H25"/>
  <c r="H26"/>
  <c r="H27"/>
  <c r="H28"/>
  <c r="H29"/>
  <c r="H31"/>
  <c r="H32"/>
  <c r="H33"/>
  <c r="H41"/>
  <c r="H42"/>
  <c r="H43"/>
  <c r="H44"/>
  <c r="H45"/>
  <c r="H47"/>
  <c r="H48"/>
  <c r="H49"/>
  <c r="H50"/>
  <c r="H51"/>
  <c r="H52"/>
  <c r="H53"/>
  <c r="H54"/>
  <c r="H55"/>
  <c r="H56"/>
  <c r="H58"/>
  <c r="H59"/>
  <c r="H60"/>
  <c r="H61"/>
  <c r="H63"/>
  <c r="H64"/>
  <c r="H65"/>
  <c r="H66"/>
  <c r="H67"/>
  <c r="H68"/>
  <c r="H69"/>
  <c r="H70"/>
  <c r="H71"/>
  <c r="H72"/>
  <c r="H73"/>
  <c r="I7"/>
  <c r="I71" l="1"/>
  <c r="M71" s="1"/>
  <c r="L71"/>
  <c r="I68"/>
  <c r="M68" s="1"/>
  <c r="L68"/>
  <c r="I63"/>
  <c r="M63" s="1"/>
  <c r="L63"/>
  <c r="I56"/>
  <c r="M56" s="1"/>
  <c r="L56"/>
  <c r="I43"/>
  <c r="M43" s="1"/>
  <c r="L43"/>
  <c r="I33"/>
  <c r="M33" s="1"/>
  <c r="L33"/>
  <c r="I23"/>
  <c r="M23" s="1"/>
  <c r="L23"/>
  <c r="I15"/>
  <c r="M15" s="1"/>
  <c r="L15"/>
  <c r="I73"/>
  <c r="M73" s="1"/>
  <c r="L73"/>
  <c r="I67"/>
  <c r="M67" s="1"/>
  <c r="L67"/>
  <c r="I65"/>
  <c r="M65" s="1"/>
  <c r="L65"/>
  <c r="I61"/>
  <c r="M61" s="1"/>
  <c r="L61"/>
  <c r="I55"/>
  <c r="M55" s="1"/>
  <c r="L55"/>
  <c r="I51"/>
  <c r="M51" s="1"/>
  <c r="L51"/>
  <c r="I48"/>
  <c r="M48" s="1"/>
  <c r="L48"/>
  <c r="I44"/>
  <c r="M44" s="1"/>
  <c r="L44"/>
  <c r="I42"/>
  <c r="M42" s="1"/>
  <c r="L42"/>
  <c r="I32"/>
  <c r="M32" s="1"/>
  <c r="L32"/>
  <c r="I27"/>
  <c r="M27" s="1"/>
  <c r="L27"/>
  <c r="I18"/>
  <c r="M18" s="1"/>
  <c r="L18"/>
  <c r="I13"/>
  <c r="M13" s="1"/>
  <c r="L13"/>
  <c r="I70"/>
  <c r="M70" s="1"/>
  <c r="L70"/>
  <c r="I66"/>
  <c r="M66" s="1"/>
  <c r="L66"/>
  <c r="I60"/>
  <c r="M60" s="1"/>
  <c r="L60"/>
  <c r="I54"/>
  <c r="M54" s="1"/>
  <c r="L54"/>
  <c r="I50"/>
  <c r="M50" s="1"/>
  <c r="L50"/>
  <c r="I41"/>
  <c r="M41" s="1"/>
  <c r="L41"/>
  <c r="I31"/>
  <c r="M31" s="1"/>
  <c r="L31"/>
  <c r="I26"/>
  <c r="M26" s="1"/>
  <c r="L26"/>
  <c r="I22"/>
  <c r="M22" s="1"/>
  <c r="L22"/>
  <c r="I17"/>
  <c r="M17" s="1"/>
  <c r="L17"/>
  <c r="I12"/>
  <c r="M12" s="1"/>
  <c r="L12"/>
  <c r="I9"/>
  <c r="M9" s="1"/>
  <c r="L9"/>
  <c r="I72"/>
  <c r="M72" s="1"/>
  <c r="L72"/>
  <c r="I69"/>
  <c r="M69" s="1"/>
  <c r="L69"/>
  <c r="I64"/>
  <c r="M64" s="1"/>
  <c r="L64"/>
  <c r="I59"/>
  <c r="M59" s="1"/>
  <c r="L59"/>
  <c r="I53"/>
  <c r="M53" s="1"/>
  <c r="L53"/>
  <c r="I49"/>
  <c r="M49" s="1"/>
  <c r="L49"/>
  <c r="I47"/>
  <c r="M47" s="1"/>
  <c r="L47"/>
  <c r="I29"/>
  <c r="M29" s="1"/>
  <c r="L29"/>
  <c r="I25"/>
  <c r="M25" s="1"/>
  <c r="L25"/>
  <c r="I16"/>
  <c r="M16" s="1"/>
  <c r="L16"/>
  <c r="I11"/>
  <c r="M11" s="1"/>
  <c r="L11"/>
  <c r="I58"/>
  <c r="M58" s="1"/>
  <c r="L58"/>
  <c r="I52"/>
  <c r="M52" s="1"/>
  <c r="L52"/>
  <c r="I45"/>
  <c r="M45" s="1"/>
  <c r="L45"/>
  <c r="I28"/>
  <c r="M28" s="1"/>
  <c r="L28"/>
  <c r="I19"/>
  <c r="M19" s="1"/>
  <c r="L19"/>
  <c r="H77"/>
  <c r="M7"/>
  <c r="L77" l="1"/>
  <c r="C81" s="1"/>
  <c r="I77"/>
  <c r="M77"/>
  <c r="C82" s="1"/>
</calcChain>
</file>

<file path=xl/sharedStrings.xml><?xml version="1.0" encoding="utf-8"?>
<sst xmlns="http://schemas.openxmlformats.org/spreadsheetml/2006/main" count="352" uniqueCount="302">
  <si>
    <t>Obchodní název léčiva</t>
  </si>
  <si>
    <t>Léková forma a měrná jednotka (MJ)</t>
  </si>
  <si>
    <t>Cena balení bez DPH</t>
  </si>
  <si>
    <t>Adrenalin</t>
  </si>
  <si>
    <t>INJ SOL 5X1ML/1MG</t>
  </si>
  <si>
    <t>Anexate</t>
  </si>
  <si>
    <t>INJ SOL 5X5ML/0.5MG</t>
  </si>
  <si>
    <t>Ardeaosmosol MA 15</t>
  </si>
  <si>
    <t>INF SOL 1X80ML</t>
  </si>
  <si>
    <t>INJ SOL 10X1ML/0.5MG</t>
  </si>
  <si>
    <t>Betaloc</t>
  </si>
  <si>
    <t>INJ SOL 5X5ML/5MG</t>
  </si>
  <si>
    <t>Bricanyl</t>
  </si>
  <si>
    <t>Brilique</t>
  </si>
  <si>
    <t>POR TBL FLM 56X90MG</t>
  </si>
  <si>
    <t>INJ SOL 20X10ML</t>
  </si>
  <si>
    <t>Calypsol</t>
  </si>
  <si>
    <t>INJ SOL 5X10ML/500MG</t>
  </si>
  <si>
    <t>INJ PLV SOL 10X1G</t>
  </si>
  <si>
    <t>Dexamed</t>
  </si>
  <si>
    <t>INJ SOL 10X2ML/8MG</t>
  </si>
  <si>
    <t>RCT SOL 5X2.5ML/5MG</t>
  </si>
  <si>
    <t>POR TBL NOB 20X5MG</t>
  </si>
  <si>
    <t>Dithiaden</t>
  </si>
  <si>
    <t>POR TBL NOB 20X2MG</t>
  </si>
  <si>
    <t>Dolmina</t>
  </si>
  <si>
    <t>INJ SOL 5X3ML/75MG</t>
  </si>
  <si>
    <t>Furosemid Biotika</t>
  </si>
  <si>
    <t>INJ SOL 5X2ML/20MG</t>
  </si>
  <si>
    <t>Furosemid Biotika forte</t>
  </si>
  <si>
    <t>INJ SOL 10X10ML/125MG</t>
  </si>
  <si>
    <t>INF SOL 50X100ML</t>
  </si>
  <si>
    <t>Fyziologický roztok 1/1 500ml</t>
  </si>
  <si>
    <t>INF SOL 20X500ML</t>
  </si>
  <si>
    <t>Haloperidol</t>
  </si>
  <si>
    <t>INJ SOL 5X1ML/5MG</t>
  </si>
  <si>
    <t>Heparin</t>
  </si>
  <si>
    <t>Hydrogenuhličitan sodný 8,4%</t>
  </si>
  <si>
    <t>INF SOL 1X100ML</t>
  </si>
  <si>
    <t>INF SOL 10X10ML/10MG</t>
  </si>
  <si>
    <t>Isoket spray</t>
  </si>
  <si>
    <t>ORM SPR SLG 1X12.7GM</t>
  </si>
  <si>
    <t>Kardegic</t>
  </si>
  <si>
    <t>INJ PSO LQF 6X500MG</t>
  </si>
  <si>
    <t>Lekoptin</t>
  </si>
  <si>
    <t>INJ SOL 50X2ML/5MG</t>
  </si>
  <si>
    <t>Magnesium sulphuricum 20%</t>
  </si>
  <si>
    <t>INJ SOL 5X10ML 20%</t>
  </si>
  <si>
    <t>Mesocain 1%</t>
  </si>
  <si>
    <t>INJ SOL 10X10ML 1%</t>
  </si>
  <si>
    <t>URT GEL 1X20GM/200MG</t>
  </si>
  <si>
    <t>Morphin 1%</t>
  </si>
  <si>
    <t>INJ SOL 10X2ML/20MG</t>
  </si>
  <si>
    <t>Naloxone</t>
  </si>
  <si>
    <t>INJ SOL 10X1ML/0.4MG</t>
  </si>
  <si>
    <t>Oxytocin</t>
  </si>
  <si>
    <t>INJ SOL 5X1ML/5UT</t>
  </si>
  <si>
    <t>RCT SUP 5X100MG</t>
  </si>
  <si>
    <t>Peroxid vodíku</t>
  </si>
  <si>
    <t>DRM SOL 1X100ML 3%</t>
  </si>
  <si>
    <t>Plasmalyte</t>
  </si>
  <si>
    <t>INF SOL 10X1000 ML</t>
  </si>
  <si>
    <t>INJ PSO LQF 125MG+2ML</t>
  </si>
  <si>
    <t>INJ PSO LQF 500MG+8ML</t>
  </si>
  <si>
    <t>Sufentanil</t>
  </si>
  <si>
    <t>INJ SOL 5X2ML/10RG</t>
  </si>
  <si>
    <t>INJ SOL 5X10ML/240MG</t>
  </si>
  <si>
    <t>POR TBL NOB 30X12.5MG</t>
  </si>
  <si>
    <t>INJ SOL 12X2ML/100MG</t>
  </si>
  <si>
    <t>Torecan</t>
  </si>
  <si>
    <r>
      <t>Cena balení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</si>
  <si>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Formulář pro zpracování nabídkové ceny</t>
  </si>
  <si>
    <t>veřejná zakázka malého rozsahu</t>
  </si>
  <si>
    <t>Cena celkem v Kč</t>
  </si>
  <si>
    <t>POR TBL NOB 20X320MG</t>
  </si>
  <si>
    <t>INJ SOL 1X10ML/50KU</t>
  </si>
  <si>
    <t>INH SUS PSS 200X100RG</t>
  </si>
  <si>
    <t>DPH v Kč</t>
  </si>
  <si>
    <t>INJ 10X2ML/1MG</t>
  </si>
  <si>
    <t>Arduan</t>
  </si>
  <si>
    <t>DPH v %</t>
  </si>
  <si>
    <t>Výše DPH v Kč</t>
  </si>
  <si>
    <t>Nabídková cena Kč bez DPH</t>
  </si>
  <si>
    <t>Nabídková cena v Kč včetně DPH</t>
  </si>
  <si>
    <t>Atropin 0.5</t>
  </si>
  <si>
    <t>Calcium gluconicum 10% Braun</t>
  </si>
  <si>
    <t>Carbosorb tbl.</t>
  </si>
  <si>
    <t>Ceftriaxon 1g</t>
  </si>
  <si>
    <t>Diazepam Desitin rectal tube 5mg</t>
  </si>
  <si>
    <t>Diazepam tbl</t>
  </si>
  <si>
    <t>Dithiaden tbl</t>
  </si>
  <si>
    <t>Dobutamin Admeda 250</t>
  </si>
  <si>
    <t>Exacyl</t>
  </si>
  <si>
    <t>Isoket inj</t>
  </si>
  <si>
    <t>Mesocain gel</t>
  </si>
  <si>
    <t>Methergine 0,2mg/ml</t>
  </si>
  <si>
    <t>Paralen 100  supp</t>
  </si>
  <si>
    <t>Perfalgan</t>
  </si>
  <si>
    <t>Propofol 1%</t>
  </si>
  <si>
    <t>Solu-Medrol 125mg</t>
  </si>
  <si>
    <t>Solu-Medrol 500mg</t>
  </si>
  <si>
    <t>Ventolin spray</t>
  </si>
  <si>
    <t>Fyziologický roztok 1/1 10ml</t>
  </si>
  <si>
    <t>Fyziologický roztok 1/1  100ml</t>
  </si>
  <si>
    <t>Glukoza 40 10ml</t>
  </si>
  <si>
    <t>AMIODARON</t>
  </si>
  <si>
    <t>MIDAZOLAM</t>
  </si>
  <si>
    <t>IVN INJ PSO LQF 25+25X2ML</t>
  </si>
  <si>
    <t>INF SOL 1X50ML</t>
  </si>
  <si>
    <t>INJ SOL 5X5ML/500MG</t>
  </si>
  <si>
    <t>INF SOL 12X50ML/500MG</t>
  </si>
  <si>
    <t>INJ EML 5X20ML</t>
  </si>
  <si>
    <t>INJ SOL 5X10ML/1MG</t>
  </si>
  <si>
    <t>IMS+IVN INJ PLV SOL 1X100MG I</t>
  </si>
  <si>
    <t>1MG/ML</t>
  </si>
  <si>
    <t>0.1MG/ML</t>
  </si>
  <si>
    <t>2MG/ML</t>
  </si>
  <si>
    <t>0.5MG/ML</t>
  </si>
  <si>
    <t>90MG</t>
  </si>
  <si>
    <t>50MG/ML</t>
  </si>
  <si>
    <t>320mg</t>
  </si>
  <si>
    <t>1GM/LAH</t>
  </si>
  <si>
    <t>4MG/ML</t>
  </si>
  <si>
    <t>5MG</t>
  </si>
  <si>
    <t>2MG</t>
  </si>
  <si>
    <t>5MG/ML</t>
  </si>
  <si>
    <t>25MG/ML</t>
  </si>
  <si>
    <t>100mg/ml</t>
  </si>
  <si>
    <t>10MG/ML</t>
  </si>
  <si>
    <t>12.5MG/ML</t>
  </si>
  <si>
    <t>5KU/1ML</t>
  </si>
  <si>
    <t>1.25MG/DÁV</t>
  </si>
  <si>
    <t>100MG/ML</t>
  </si>
  <si>
    <t>2.5MG/ML</t>
  </si>
  <si>
    <t>200MG/ML</t>
  </si>
  <si>
    <t>0.4MG/ML</t>
  </si>
  <si>
    <t>5UT/ML</t>
  </si>
  <si>
    <t>100MG</t>
  </si>
  <si>
    <t>10mg/ml</t>
  </si>
  <si>
    <t>62.5MG/ML</t>
  </si>
  <si>
    <t>100MG/LAH</t>
  </si>
  <si>
    <t>5RG/ML</t>
  </si>
  <si>
    <t>24MG/ML</t>
  </si>
  <si>
    <t>12.5MG</t>
  </si>
  <si>
    <t>6,5MG/ML</t>
  </si>
  <si>
    <t>100RG/DÁV</t>
  </si>
  <si>
    <t>5X1ML</t>
  </si>
  <si>
    <t>5X5ML</t>
  </si>
  <si>
    <t>10X2ML</t>
  </si>
  <si>
    <t>1X80ML</t>
  </si>
  <si>
    <t>25x2ML</t>
  </si>
  <si>
    <t>10X1ML</t>
  </si>
  <si>
    <t>5X10ML</t>
  </si>
  <si>
    <t>20 tbl</t>
  </si>
  <si>
    <t>10x1g</t>
  </si>
  <si>
    <t>20X2MG</t>
  </si>
  <si>
    <t>1X50ML</t>
  </si>
  <si>
    <t>5X3ML</t>
  </si>
  <si>
    <t>5x5ml</t>
  </si>
  <si>
    <t>5X2ML</t>
  </si>
  <si>
    <t>10X10ML</t>
  </si>
  <si>
    <t>1X10ML</t>
  </si>
  <si>
    <t>15ML</t>
  </si>
  <si>
    <t>50X2ML</t>
  </si>
  <si>
    <t>1X20GM</t>
  </si>
  <si>
    <t>100ML</t>
  </si>
  <si>
    <t>5x20ml</t>
  </si>
  <si>
    <t>125MG+2ML</t>
  </si>
  <si>
    <t>500MG+8ML</t>
  </si>
  <si>
    <t>1 lag</t>
  </si>
  <si>
    <t>12X2ML</t>
  </si>
  <si>
    <t>5x1ML</t>
  </si>
  <si>
    <t>20ML</t>
  </si>
  <si>
    <t>200DÁV</t>
  </si>
  <si>
    <t>INJ SOL 10X10ML</t>
  </si>
  <si>
    <t>9MG/ML</t>
  </si>
  <si>
    <t>50X100ML</t>
  </si>
  <si>
    <t>20X500ML</t>
  </si>
  <si>
    <t>INF SOL 1X100ML-PE</t>
  </si>
  <si>
    <t>INF SOL 20X10ML-PLA.AMP</t>
  </si>
  <si>
    <t>10X1000 ML</t>
  </si>
  <si>
    <t>6X3ML</t>
  </si>
  <si>
    <t>EPINEFRIN</t>
  </si>
  <si>
    <t>FLUMAZENIL</t>
  </si>
  <si>
    <t>DIAZEPAM</t>
  </si>
  <si>
    <t>MANNITOL</t>
  </si>
  <si>
    <t xml:space="preserve">PIPEKURONIUM-BROMID </t>
  </si>
  <si>
    <t>ATROPIN</t>
  </si>
  <si>
    <t>METOPROLOL</t>
  </si>
  <si>
    <t>TERBUTALIN</t>
  </si>
  <si>
    <t>TIKAGRELOR</t>
  </si>
  <si>
    <t>KALCIUM-GLUKONÁTU</t>
  </si>
  <si>
    <t>KETAMIN</t>
  </si>
  <si>
    <t>AKTIVNÍ UHLÍ</t>
  </si>
  <si>
    <t>CEFTRIAXON</t>
  </si>
  <si>
    <t>DEXAMETHASON</t>
  </si>
  <si>
    <t>BISULEPIN</t>
  </si>
  <si>
    <t>DOBUTAMIN</t>
  </si>
  <si>
    <t>DIKLOFENAKU</t>
  </si>
  <si>
    <t>AC. TRANEXAMICUM</t>
  </si>
  <si>
    <t>FUROSEMID</t>
  </si>
  <si>
    <t>HALOPERIDOL</t>
  </si>
  <si>
    <t>HEPARIN</t>
  </si>
  <si>
    <t>HYDROGENUHLIČITAN SODNÝ</t>
  </si>
  <si>
    <t>ISOSORBID-DINITRÁT</t>
  </si>
  <si>
    <t>ACETYLSALICYLÁT</t>
  </si>
  <si>
    <t>VERAPAMIL</t>
  </si>
  <si>
    <t>SÍRAN HOŘEČNATÝ</t>
  </si>
  <si>
    <t>TRIMEKAIN</t>
  </si>
  <si>
    <t>Methylergometrin</t>
  </si>
  <si>
    <t>MORFIN</t>
  </si>
  <si>
    <t>NALOXON</t>
  </si>
  <si>
    <t>OXYTOCIN</t>
  </si>
  <si>
    <t>PARACETAMOL</t>
  </si>
  <si>
    <t>PEROXID VODÍKU 3%</t>
  </si>
  <si>
    <t>PROPOFOL</t>
  </si>
  <si>
    <t>Methylprednisolon</t>
  </si>
  <si>
    <t>SUFENTANIL</t>
  </si>
  <si>
    <t xml:space="preserve">THIETHYLPERAZIN-MALÁT </t>
  </si>
  <si>
    <t>SALBUTAMOL</t>
  </si>
  <si>
    <t>Natrium chloratum</t>
  </si>
  <si>
    <t>Glukoza</t>
  </si>
  <si>
    <t>elektrolyty</t>
  </si>
  <si>
    <t>Cordarone</t>
  </si>
  <si>
    <t>Analgin</t>
  </si>
  <si>
    <t>Síla</t>
  </si>
  <si>
    <t>Preparáty</t>
  </si>
  <si>
    <t>Balení</t>
  </si>
  <si>
    <t>20X10 ML</t>
  </si>
  <si>
    <t>Esmeron</t>
  </si>
  <si>
    <t>ROKURONIUM</t>
  </si>
  <si>
    <t>IVN INJ SOL 10X5ML</t>
  </si>
  <si>
    <t>10x5ML</t>
  </si>
  <si>
    <t>10X10 ML</t>
  </si>
  <si>
    <t>56x90 mg</t>
  </si>
  <si>
    <t>6+6X5 ML</t>
  </si>
  <si>
    <t>Glucagen 1mg Hipokit</t>
  </si>
  <si>
    <t>SDR+IMS INJ PSO LQF 1+1ML+STŘ</t>
  </si>
  <si>
    <t>1+1ML+STŘ</t>
  </si>
  <si>
    <t>Glukoza 5% 100ml</t>
  </si>
  <si>
    <t>Líh s benzínem</t>
  </si>
  <si>
    <t>Testovací proužky glukometr One Touch VERIO</t>
  </si>
  <si>
    <t>METAMIZOL,PITOFENON,FENPIVERIN</t>
  </si>
  <si>
    <t>IMS+IVN INJ SOL 5X5ML</t>
  </si>
  <si>
    <t>IVN INJ SOL 6X3ML</t>
  </si>
  <si>
    <t>5x5ML</t>
  </si>
  <si>
    <t>1000ML</t>
  </si>
  <si>
    <t>Cena celkem bez DPH</t>
  </si>
  <si>
    <t>Cena celkem vč. DPH</t>
  </si>
  <si>
    <t>Celkem DPH</t>
  </si>
  <si>
    <t xml:space="preserve">GLUCAGON </t>
  </si>
  <si>
    <t>Předpokládaný množstevní odběr      balení/2 roky</t>
  </si>
  <si>
    <t>5X2.5  ML</t>
  </si>
  <si>
    <t>1x100  ml</t>
  </si>
  <si>
    <t>1X100  ML</t>
  </si>
  <si>
    <t>12x50  ml</t>
  </si>
  <si>
    <t>Při dodávce léků je možné dodat generické náhrady.</t>
  </si>
  <si>
    <t>MJ á 50ks</t>
  </si>
  <si>
    <t>2x5MG</t>
  </si>
  <si>
    <t>10x10 ML</t>
  </si>
  <si>
    <t>10x1  ML</t>
  </si>
  <si>
    <t>5x100 MG</t>
  </si>
  <si>
    <t>30x12,5 MG</t>
  </si>
  <si>
    <t>IMS+IVN INJ SOL 10X1ML</t>
  </si>
  <si>
    <t>Midazolam Torrex</t>
  </si>
  <si>
    <t>Adenosin</t>
  </si>
  <si>
    <t>ADENOCOR</t>
  </si>
  <si>
    <t>INJ SOL 6MG/2ML</t>
  </si>
  <si>
    <t>3MG/ML</t>
  </si>
  <si>
    <t>6X2ML</t>
  </si>
  <si>
    <t>Berodual</t>
  </si>
  <si>
    <t>FENOTEROL+IPRATROPIN</t>
  </si>
  <si>
    <t>Oxibuprokain 0,4% oční kapky</t>
  </si>
  <si>
    <t>BENOXI</t>
  </si>
  <si>
    <t>GTT OPHTH. 1X10ML</t>
  </si>
  <si>
    <t>SUPP 10 MG</t>
  </si>
  <si>
    <t>Isuprel</t>
  </si>
  <si>
    <t>ISOPRENALIN</t>
  </si>
  <si>
    <t>INJ 1X0,2MG</t>
  </si>
  <si>
    <t>5X0,2MG</t>
  </si>
  <si>
    <t>1X1000ML</t>
  </si>
  <si>
    <t>REMESTYP</t>
  </si>
  <si>
    <t>Perlipresin</t>
  </si>
  <si>
    <t>Dihydrat suxamethonium chloridu</t>
  </si>
  <si>
    <t>SUCCINYLCHOLINCHLORID 100MG</t>
  </si>
  <si>
    <t>Theofylin</t>
  </si>
  <si>
    <t>SYNTOPHYLLIN</t>
  </si>
  <si>
    <t>Kaptopril</t>
  </si>
  <si>
    <t>TENSIOMIN 12,5mg</t>
  </si>
  <si>
    <t>Tiaprid</t>
  </si>
  <si>
    <t>TIAPRIDAL</t>
  </si>
  <si>
    <t xml:space="preserve"> </t>
  </si>
  <si>
    <t>Gelaspon</t>
  </si>
  <si>
    <t>10 supp</t>
  </si>
  <si>
    <t>GELITASPON STANDARD</t>
  </si>
  <si>
    <t>SPONGE 80X50X10</t>
  </si>
  <si>
    <t>1xSPONGE</t>
  </si>
  <si>
    <t>SOL NEB 20ML 0,25MG/ML + 0,5MG/ML</t>
  </si>
  <si>
    <t>0,25MG/ML+0,5MG/ML</t>
  </si>
  <si>
    <t>Apaurin</t>
  </si>
  <si>
    <t>INJ SOL 10X2ML/10MG</t>
  </si>
  <si>
    <t>"Dodávka léčivých přípravků pro ZZS KVK 2018"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</si>
</sst>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2" xfId="1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2" xfId="1" applyFont="1" applyFill="1" applyBorder="1" applyAlignment="1">
      <alignment wrapText="1"/>
    </xf>
    <xf numFmtId="0" fontId="3" fillId="0" borderId="4" xfId="1" applyFont="1" applyBorder="1" applyAlignment="1">
      <alignment wrapText="1"/>
    </xf>
    <xf numFmtId="0" fontId="3" fillId="0" borderId="4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9" fontId="3" fillId="0" borderId="2" xfId="1" applyNumberFormat="1" applyFont="1" applyBorder="1" applyAlignment="1">
      <alignment horizontal="left" wrapText="1"/>
    </xf>
    <xf numFmtId="10" fontId="3" fillId="0" borderId="2" xfId="1" applyNumberFormat="1" applyFont="1" applyBorder="1" applyAlignment="1">
      <alignment horizontal="left" wrapText="1"/>
    </xf>
    <xf numFmtId="0" fontId="3" fillId="0" borderId="2" xfId="1" applyFont="1" applyBorder="1" applyAlignment="1">
      <alignment wrapText="1" shrinkToFit="1"/>
    </xf>
    <xf numFmtId="0" fontId="2" fillId="0" borderId="0" xfId="0" applyFont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44" fontId="2" fillId="2" borderId="2" xfId="0" applyNumberFormat="1" applyFont="1" applyFill="1" applyBorder="1" applyAlignment="1">
      <alignment horizontal="right" vertical="center" wrapText="1"/>
    </xf>
    <xf numFmtId="44" fontId="2" fillId="3" borderId="2" xfId="0" applyNumberFormat="1" applyFont="1" applyFill="1" applyBorder="1" applyAlignment="1">
      <alignment horizontal="right" vertical="center" wrapText="1"/>
    </xf>
    <xf numFmtId="44" fontId="2" fillId="2" borderId="3" xfId="0" applyNumberFormat="1" applyFont="1" applyFill="1" applyBorder="1" applyAlignment="1">
      <alignment vertical="center" wrapText="1"/>
    </xf>
    <xf numFmtId="0" fontId="3" fillId="0" borderId="2" xfId="1" applyFont="1" applyBorder="1" applyAlignment="1"/>
    <xf numFmtId="0" fontId="6" fillId="0" borderId="0" xfId="0" applyFont="1"/>
    <xf numFmtId="44" fontId="2" fillId="3" borderId="3" xfId="0" applyNumberFormat="1" applyFont="1" applyFill="1" applyBorder="1" applyAlignment="1">
      <alignment vertical="center" wrapText="1"/>
    </xf>
    <xf numFmtId="44" fontId="2" fillId="2" borderId="2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4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44" fontId="3" fillId="0" borderId="4" xfId="0" applyNumberFormat="1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vertical="center" wrapText="1"/>
    </xf>
    <xf numFmtId="4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0" fontId="3" fillId="0" borderId="2" xfId="0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wrapText="1" shrinkToFit="1"/>
    </xf>
    <xf numFmtId="0" fontId="3" fillId="0" borderId="2" xfId="0" applyFont="1" applyBorder="1" applyAlignment="1">
      <alignment wrapText="1"/>
    </xf>
    <xf numFmtId="0" fontId="3" fillId="0" borderId="22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wrapText="1"/>
    </xf>
    <xf numFmtId="4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5"/>
  <sheetViews>
    <sheetView tabSelected="1" showWhiteSpace="0" view="pageBreakPreview" topLeftCell="A71" zoomScale="90" zoomScaleNormal="100" zoomScaleSheetLayoutView="90" workbookViewId="0">
      <selection activeCell="A81" sqref="A81:XFD81"/>
    </sheetView>
  </sheetViews>
  <sheetFormatPr defaultColWidth="27" defaultRowHeight="14.25"/>
  <cols>
    <col min="1" max="1" width="20.7109375" style="1" customWidth="1"/>
    <col min="2" max="2" width="19.85546875" style="1" customWidth="1"/>
    <col min="3" max="3" width="21.42578125" style="1" customWidth="1"/>
    <col min="4" max="4" width="12.85546875" style="1" customWidth="1"/>
    <col min="5" max="5" width="12" style="1" customWidth="1"/>
    <col min="6" max="6" width="12.7109375" style="1" customWidth="1"/>
    <col min="7" max="7" width="8.28515625" style="1" customWidth="1"/>
    <col min="8" max="8" width="13" style="1" customWidth="1"/>
    <col min="9" max="9" width="12.85546875" style="1" customWidth="1"/>
    <col min="10" max="10" width="17.140625" style="26" customWidth="1"/>
    <col min="11" max="11" width="15.42578125" style="1" customWidth="1"/>
    <col min="12" max="12" width="15.42578125" style="13" customWidth="1"/>
    <col min="13" max="13" width="15.42578125" style="1" customWidth="1"/>
    <col min="14" max="16384" width="27" style="1"/>
  </cols>
  <sheetData>
    <row r="1" spans="1:13" ht="20.25" customHeight="1">
      <c r="A1" s="64" t="s">
        <v>71</v>
      </c>
      <c r="B1" s="64"/>
      <c r="C1" s="64"/>
      <c r="D1" s="4"/>
      <c r="E1" s="4"/>
    </row>
    <row r="2" spans="1:13">
      <c r="A2" s="67" t="s">
        <v>72</v>
      </c>
      <c r="B2" s="67"/>
    </row>
    <row r="3" spans="1:13" ht="16.5" customHeight="1" thickBot="1">
      <c r="A3" s="68" t="s">
        <v>301</v>
      </c>
      <c r="B3" s="68"/>
      <c r="C3" s="68"/>
      <c r="D3" s="5"/>
      <c r="E3" s="5"/>
      <c r="F3" s="2"/>
    </row>
    <row r="4" spans="1:13" ht="15" customHeight="1">
      <c r="A4" s="65" t="s">
        <v>0</v>
      </c>
      <c r="B4" s="56" t="s">
        <v>226</v>
      </c>
      <c r="C4" s="69" t="s">
        <v>1</v>
      </c>
      <c r="D4" s="56" t="s">
        <v>225</v>
      </c>
      <c r="E4" s="62" t="s">
        <v>227</v>
      </c>
      <c r="F4" s="60" t="s">
        <v>2</v>
      </c>
      <c r="G4" s="56" t="s">
        <v>80</v>
      </c>
      <c r="H4" s="62" t="s">
        <v>77</v>
      </c>
      <c r="I4" s="65" t="s">
        <v>70</v>
      </c>
      <c r="J4" s="58" t="s">
        <v>251</v>
      </c>
      <c r="K4" s="54" t="s">
        <v>247</v>
      </c>
      <c r="L4" s="56" t="s">
        <v>249</v>
      </c>
      <c r="M4" s="56" t="s">
        <v>248</v>
      </c>
    </row>
    <row r="5" spans="1:13" ht="40.5" customHeight="1" thickBot="1">
      <c r="A5" s="66"/>
      <c r="B5" s="57"/>
      <c r="C5" s="70"/>
      <c r="D5" s="57"/>
      <c r="E5" s="63"/>
      <c r="F5" s="61"/>
      <c r="G5" s="57"/>
      <c r="H5" s="63"/>
      <c r="I5" s="66"/>
      <c r="J5" s="59"/>
      <c r="K5" s="55"/>
      <c r="L5" s="57"/>
      <c r="M5" s="57"/>
    </row>
    <row r="6" spans="1:13" s="28" customFormat="1" ht="40.5" customHeight="1">
      <c r="A6" s="3" t="s">
        <v>265</v>
      </c>
      <c r="B6" s="3" t="s">
        <v>266</v>
      </c>
      <c r="C6" s="3" t="s">
        <v>267</v>
      </c>
      <c r="D6" s="3" t="s">
        <v>268</v>
      </c>
      <c r="E6" s="3" t="s">
        <v>269</v>
      </c>
      <c r="F6" s="32">
        <v>0</v>
      </c>
      <c r="G6" s="3"/>
      <c r="H6" s="34">
        <f t="shared" ref="H6:H38" si="0">F6*G6%</f>
        <v>0</v>
      </c>
      <c r="I6" s="35">
        <f t="shared" ref="I6:I38" si="1">F6+H6</f>
        <v>0</v>
      </c>
      <c r="J6" s="6">
        <v>40</v>
      </c>
      <c r="K6" s="36">
        <f>F6*J6</f>
        <v>0</v>
      </c>
      <c r="L6" s="36">
        <f>H6*J6</f>
        <v>0</v>
      </c>
      <c r="M6" s="36">
        <f>I6*J6</f>
        <v>0</v>
      </c>
    </row>
    <row r="7" spans="1:13" ht="39.950000000000003" customHeight="1">
      <c r="A7" s="7" t="s">
        <v>3</v>
      </c>
      <c r="B7" s="7" t="s">
        <v>182</v>
      </c>
      <c r="C7" s="7" t="s">
        <v>4</v>
      </c>
      <c r="D7" s="8" t="s">
        <v>114</v>
      </c>
      <c r="E7" s="7" t="s">
        <v>146</v>
      </c>
      <c r="F7" s="32">
        <v>0</v>
      </c>
      <c r="G7" s="33"/>
      <c r="H7" s="34">
        <f t="shared" si="0"/>
        <v>0</v>
      </c>
      <c r="I7" s="35">
        <f t="shared" si="1"/>
        <v>0</v>
      </c>
      <c r="J7" s="48">
        <v>1200</v>
      </c>
      <c r="K7" s="36">
        <f>F7*J7</f>
        <v>0</v>
      </c>
      <c r="L7" s="36">
        <f>H7*J7</f>
        <v>0</v>
      </c>
      <c r="M7" s="36">
        <f>I7*J7</f>
        <v>0</v>
      </c>
    </row>
    <row r="8" spans="1:13" ht="39.950000000000003" customHeight="1">
      <c r="A8" s="3" t="s">
        <v>224</v>
      </c>
      <c r="B8" s="3" t="s">
        <v>242</v>
      </c>
      <c r="C8" s="3" t="s">
        <v>243</v>
      </c>
      <c r="D8" s="9"/>
      <c r="E8" s="3" t="s">
        <v>245</v>
      </c>
      <c r="F8" s="37">
        <v>0</v>
      </c>
      <c r="G8" s="38"/>
      <c r="H8" s="39">
        <f>F8*G8%</f>
        <v>0</v>
      </c>
      <c r="I8" s="35">
        <f t="shared" si="1"/>
        <v>0</v>
      </c>
      <c r="J8" s="49">
        <v>80</v>
      </c>
      <c r="K8" s="40">
        <f t="shared" ref="K8:K63" si="2">F8*J8</f>
        <v>0</v>
      </c>
      <c r="L8" s="40">
        <f t="shared" ref="L8:L63" si="3">H8*J8</f>
        <v>0</v>
      </c>
      <c r="M8" s="40">
        <f t="shared" ref="M8:M63" si="4">I8*J8</f>
        <v>0</v>
      </c>
    </row>
    <row r="9" spans="1:13" ht="39.950000000000003" customHeight="1">
      <c r="A9" s="3" t="s">
        <v>5</v>
      </c>
      <c r="B9" s="3" t="s">
        <v>183</v>
      </c>
      <c r="C9" s="3" t="s">
        <v>6</v>
      </c>
      <c r="D9" s="9" t="s">
        <v>115</v>
      </c>
      <c r="E9" s="3" t="s">
        <v>147</v>
      </c>
      <c r="F9" s="37">
        <v>0</v>
      </c>
      <c r="G9" s="38"/>
      <c r="H9" s="39">
        <f t="shared" si="0"/>
        <v>0</v>
      </c>
      <c r="I9" s="41">
        <f t="shared" si="1"/>
        <v>0</v>
      </c>
      <c r="J9" s="49">
        <v>5</v>
      </c>
      <c r="K9" s="40">
        <f t="shared" si="2"/>
        <v>0</v>
      </c>
      <c r="L9" s="40">
        <f t="shared" si="3"/>
        <v>0</v>
      </c>
      <c r="M9" s="40">
        <f t="shared" si="4"/>
        <v>0</v>
      </c>
    </row>
    <row r="10" spans="1:13" s="31" customFormat="1" ht="39.950000000000003" customHeight="1">
      <c r="A10" s="3" t="s">
        <v>299</v>
      </c>
      <c r="B10" s="3" t="s">
        <v>184</v>
      </c>
      <c r="C10" s="3" t="s">
        <v>300</v>
      </c>
      <c r="D10" s="9" t="s">
        <v>125</v>
      </c>
      <c r="E10" s="3" t="s">
        <v>148</v>
      </c>
      <c r="F10" s="37">
        <v>0</v>
      </c>
      <c r="G10" s="38"/>
      <c r="H10" s="39">
        <f t="shared" si="0"/>
        <v>0</v>
      </c>
      <c r="I10" s="41">
        <f t="shared" si="1"/>
        <v>0</v>
      </c>
      <c r="J10" s="49">
        <v>190</v>
      </c>
      <c r="K10" s="40">
        <f t="shared" si="2"/>
        <v>0</v>
      </c>
      <c r="L10" s="40">
        <f t="shared" si="3"/>
        <v>0</v>
      </c>
      <c r="M10" s="40">
        <f t="shared" si="4"/>
        <v>0</v>
      </c>
    </row>
    <row r="11" spans="1:13" ht="39.950000000000003" customHeight="1">
      <c r="A11" s="3" t="s">
        <v>7</v>
      </c>
      <c r="B11" s="3" t="s">
        <v>185</v>
      </c>
      <c r="C11" s="3" t="s">
        <v>8</v>
      </c>
      <c r="D11" s="9"/>
      <c r="E11" s="3" t="s">
        <v>149</v>
      </c>
      <c r="F11" s="37">
        <v>0</v>
      </c>
      <c r="G11" s="38"/>
      <c r="H11" s="39">
        <f t="shared" si="0"/>
        <v>0</v>
      </c>
      <c r="I11" s="41">
        <f t="shared" si="1"/>
        <v>0</v>
      </c>
      <c r="J11" s="49">
        <v>75</v>
      </c>
      <c r="K11" s="40">
        <f t="shared" si="2"/>
        <v>0</v>
      </c>
      <c r="L11" s="40">
        <f t="shared" si="3"/>
        <v>0</v>
      </c>
      <c r="M11" s="40">
        <f t="shared" si="4"/>
        <v>0</v>
      </c>
    </row>
    <row r="12" spans="1:13" ht="39.950000000000003" customHeight="1">
      <c r="A12" s="3" t="s">
        <v>79</v>
      </c>
      <c r="B12" s="3" t="s">
        <v>186</v>
      </c>
      <c r="C12" s="3" t="s">
        <v>107</v>
      </c>
      <c r="D12" s="9" t="s">
        <v>116</v>
      </c>
      <c r="E12" s="3" t="s">
        <v>150</v>
      </c>
      <c r="F12" s="37">
        <v>0</v>
      </c>
      <c r="G12" s="38"/>
      <c r="H12" s="39">
        <f t="shared" si="0"/>
        <v>0</v>
      </c>
      <c r="I12" s="41">
        <f t="shared" si="1"/>
        <v>0</v>
      </c>
      <c r="J12" s="49">
        <v>10</v>
      </c>
      <c r="K12" s="40">
        <f t="shared" si="2"/>
        <v>0</v>
      </c>
      <c r="L12" s="40">
        <f t="shared" si="3"/>
        <v>0</v>
      </c>
      <c r="M12" s="40">
        <f t="shared" si="4"/>
        <v>0</v>
      </c>
    </row>
    <row r="13" spans="1:13" ht="39.950000000000003" customHeight="1">
      <c r="A13" s="6" t="s">
        <v>84</v>
      </c>
      <c r="B13" s="3" t="s">
        <v>187</v>
      </c>
      <c r="C13" s="3" t="s">
        <v>9</v>
      </c>
      <c r="D13" s="9" t="s">
        <v>117</v>
      </c>
      <c r="E13" s="3" t="s">
        <v>151</v>
      </c>
      <c r="F13" s="37">
        <v>0</v>
      </c>
      <c r="G13" s="38"/>
      <c r="H13" s="39">
        <f t="shared" si="0"/>
        <v>0</v>
      </c>
      <c r="I13" s="41">
        <f t="shared" si="1"/>
        <v>0</v>
      </c>
      <c r="J13" s="49">
        <v>35</v>
      </c>
      <c r="K13" s="40">
        <f t="shared" si="2"/>
        <v>0</v>
      </c>
      <c r="L13" s="40">
        <f t="shared" si="3"/>
        <v>0</v>
      </c>
      <c r="M13" s="40">
        <f t="shared" si="4"/>
        <v>0</v>
      </c>
    </row>
    <row r="14" spans="1:13" s="28" customFormat="1" ht="39.950000000000003" customHeight="1">
      <c r="A14" s="6" t="s">
        <v>270</v>
      </c>
      <c r="B14" s="3" t="s">
        <v>271</v>
      </c>
      <c r="C14" s="6" t="s">
        <v>297</v>
      </c>
      <c r="D14" s="9" t="s">
        <v>298</v>
      </c>
      <c r="E14" s="3" t="s">
        <v>172</v>
      </c>
      <c r="F14" s="37">
        <v>0</v>
      </c>
      <c r="G14" s="38"/>
      <c r="H14" s="39">
        <f t="shared" si="0"/>
        <v>0</v>
      </c>
      <c r="I14" s="41">
        <f t="shared" si="1"/>
        <v>0</v>
      </c>
      <c r="J14" s="49">
        <v>100</v>
      </c>
      <c r="K14" s="40">
        <f t="shared" si="2"/>
        <v>0</v>
      </c>
      <c r="L14" s="40">
        <f t="shared" si="3"/>
        <v>0</v>
      </c>
      <c r="M14" s="40">
        <f t="shared" si="4"/>
        <v>0</v>
      </c>
    </row>
    <row r="15" spans="1:13" ht="39.950000000000003" customHeight="1">
      <c r="A15" s="6" t="s">
        <v>10</v>
      </c>
      <c r="B15" s="3" t="s">
        <v>188</v>
      </c>
      <c r="C15" s="3" t="s">
        <v>11</v>
      </c>
      <c r="D15" s="9" t="s">
        <v>114</v>
      </c>
      <c r="E15" s="3" t="s">
        <v>147</v>
      </c>
      <c r="F15" s="37">
        <v>0</v>
      </c>
      <c r="G15" s="38"/>
      <c r="H15" s="39">
        <f t="shared" si="0"/>
        <v>0</v>
      </c>
      <c r="I15" s="41">
        <f t="shared" si="1"/>
        <v>0</v>
      </c>
      <c r="J15" s="49">
        <v>35</v>
      </c>
      <c r="K15" s="40">
        <f t="shared" si="2"/>
        <v>0</v>
      </c>
      <c r="L15" s="40">
        <f t="shared" si="3"/>
        <v>0</v>
      </c>
      <c r="M15" s="40">
        <f t="shared" si="4"/>
        <v>0</v>
      </c>
    </row>
    <row r="16" spans="1:13" ht="39.950000000000003" customHeight="1">
      <c r="A16" s="3" t="s">
        <v>12</v>
      </c>
      <c r="B16" s="3" t="s">
        <v>189</v>
      </c>
      <c r="C16" s="3" t="s">
        <v>9</v>
      </c>
      <c r="D16" s="9" t="s">
        <v>117</v>
      </c>
      <c r="E16" s="3" t="s">
        <v>151</v>
      </c>
      <c r="F16" s="37">
        <v>0</v>
      </c>
      <c r="G16" s="38"/>
      <c r="H16" s="39">
        <f t="shared" si="0"/>
        <v>0</v>
      </c>
      <c r="I16" s="41">
        <f t="shared" si="1"/>
        <v>0</v>
      </c>
      <c r="J16" s="49">
        <v>55</v>
      </c>
      <c r="K16" s="40">
        <f t="shared" si="2"/>
        <v>0</v>
      </c>
      <c r="L16" s="40">
        <f t="shared" si="3"/>
        <v>0</v>
      </c>
      <c r="M16" s="40">
        <f t="shared" si="4"/>
        <v>0</v>
      </c>
    </row>
    <row r="17" spans="1:13" ht="39.950000000000003" customHeight="1">
      <c r="A17" s="3" t="s">
        <v>13</v>
      </c>
      <c r="B17" s="3" t="s">
        <v>190</v>
      </c>
      <c r="C17" s="3" t="s">
        <v>14</v>
      </c>
      <c r="D17" s="10" t="s">
        <v>118</v>
      </c>
      <c r="E17" s="3" t="s">
        <v>234</v>
      </c>
      <c r="F17" s="37">
        <v>0</v>
      </c>
      <c r="G17" s="38"/>
      <c r="H17" s="39">
        <f t="shared" si="0"/>
        <v>0</v>
      </c>
      <c r="I17" s="41">
        <f t="shared" si="1"/>
        <v>0</v>
      </c>
      <c r="J17" s="49">
        <v>30</v>
      </c>
      <c r="K17" s="40">
        <f t="shared" si="2"/>
        <v>0</v>
      </c>
      <c r="L17" s="40">
        <f t="shared" si="3"/>
        <v>0</v>
      </c>
      <c r="M17" s="40">
        <f t="shared" si="4"/>
        <v>0</v>
      </c>
    </row>
    <row r="18" spans="1:13" ht="39.950000000000003" customHeight="1">
      <c r="A18" s="3" t="s">
        <v>85</v>
      </c>
      <c r="B18" s="3" t="s">
        <v>191</v>
      </c>
      <c r="C18" s="3" t="s">
        <v>15</v>
      </c>
      <c r="D18" s="10">
        <v>0.1</v>
      </c>
      <c r="E18" s="3" t="s">
        <v>228</v>
      </c>
      <c r="F18" s="37">
        <v>0</v>
      </c>
      <c r="G18" s="38"/>
      <c r="H18" s="39">
        <f t="shared" si="0"/>
        <v>0</v>
      </c>
      <c r="I18" s="41">
        <f t="shared" si="1"/>
        <v>0</v>
      </c>
      <c r="J18" s="49">
        <v>30</v>
      </c>
      <c r="K18" s="40">
        <f t="shared" si="2"/>
        <v>0</v>
      </c>
      <c r="L18" s="40">
        <f t="shared" si="3"/>
        <v>0</v>
      </c>
      <c r="M18" s="40">
        <f t="shared" si="4"/>
        <v>0</v>
      </c>
    </row>
    <row r="19" spans="1:13" ht="39.950000000000003" customHeight="1">
      <c r="A19" s="3" t="s">
        <v>16</v>
      </c>
      <c r="B19" s="3" t="s">
        <v>192</v>
      </c>
      <c r="C19" s="3" t="s">
        <v>17</v>
      </c>
      <c r="D19" s="9" t="s">
        <v>119</v>
      </c>
      <c r="E19" s="3" t="s">
        <v>152</v>
      </c>
      <c r="F19" s="37">
        <v>0</v>
      </c>
      <c r="G19" s="38"/>
      <c r="H19" s="39">
        <f t="shared" si="0"/>
        <v>0</v>
      </c>
      <c r="I19" s="41">
        <f t="shared" si="1"/>
        <v>0</v>
      </c>
      <c r="J19" s="49">
        <v>20</v>
      </c>
      <c r="K19" s="40">
        <f t="shared" si="2"/>
        <v>0</v>
      </c>
      <c r="L19" s="40">
        <f t="shared" si="3"/>
        <v>0</v>
      </c>
      <c r="M19" s="40">
        <f t="shared" si="4"/>
        <v>0</v>
      </c>
    </row>
    <row r="20" spans="1:13" ht="39.950000000000003" customHeight="1">
      <c r="A20" s="3" t="s">
        <v>86</v>
      </c>
      <c r="B20" s="3" t="s">
        <v>193</v>
      </c>
      <c r="C20" s="3" t="s">
        <v>74</v>
      </c>
      <c r="D20" s="9" t="s">
        <v>120</v>
      </c>
      <c r="E20" s="3" t="s">
        <v>153</v>
      </c>
      <c r="F20" s="37">
        <v>0</v>
      </c>
      <c r="G20" s="38"/>
      <c r="H20" s="39">
        <f t="shared" si="0"/>
        <v>0</v>
      </c>
      <c r="I20" s="41">
        <f t="shared" si="1"/>
        <v>0</v>
      </c>
      <c r="J20" s="49">
        <v>65</v>
      </c>
      <c r="K20" s="40">
        <f t="shared" si="2"/>
        <v>0</v>
      </c>
      <c r="L20" s="40">
        <f t="shared" si="3"/>
        <v>0</v>
      </c>
      <c r="M20" s="40">
        <f t="shared" si="4"/>
        <v>0</v>
      </c>
    </row>
    <row r="21" spans="1:13" ht="39.950000000000003" customHeight="1">
      <c r="A21" s="3" t="s">
        <v>87</v>
      </c>
      <c r="B21" s="6" t="s">
        <v>194</v>
      </c>
      <c r="C21" s="3" t="s">
        <v>18</v>
      </c>
      <c r="D21" s="9" t="s">
        <v>121</v>
      </c>
      <c r="E21" s="3" t="s">
        <v>154</v>
      </c>
      <c r="F21" s="37">
        <v>0</v>
      </c>
      <c r="G21" s="38"/>
      <c r="H21" s="39">
        <f t="shared" si="0"/>
        <v>0</v>
      </c>
      <c r="I21" s="41">
        <f t="shared" si="1"/>
        <v>0</v>
      </c>
      <c r="J21" s="49">
        <v>4</v>
      </c>
      <c r="K21" s="40">
        <f t="shared" si="2"/>
        <v>0</v>
      </c>
      <c r="L21" s="40">
        <f t="shared" si="3"/>
        <v>0</v>
      </c>
      <c r="M21" s="40">
        <f t="shared" si="4"/>
        <v>0</v>
      </c>
    </row>
    <row r="22" spans="1:13" ht="39.950000000000003" customHeight="1">
      <c r="A22" s="3" t="s">
        <v>223</v>
      </c>
      <c r="B22" s="20" t="s">
        <v>105</v>
      </c>
      <c r="C22" s="3" t="s">
        <v>244</v>
      </c>
      <c r="D22" s="9" t="s">
        <v>119</v>
      </c>
      <c r="E22" s="3" t="s">
        <v>181</v>
      </c>
      <c r="F22" s="37">
        <v>0</v>
      </c>
      <c r="G22" s="38"/>
      <c r="H22" s="39">
        <f t="shared" si="0"/>
        <v>0</v>
      </c>
      <c r="I22" s="41">
        <f t="shared" si="1"/>
        <v>0</v>
      </c>
      <c r="J22" s="49">
        <v>200</v>
      </c>
      <c r="K22" s="40">
        <f t="shared" si="2"/>
        <v>0</v>
      </c>
      <c r="L22" s="40">
        <f t="shared" si="3"/>
        <v>0</v>
      </c>
      <c r="M22" s="40">
        <f t="shared" si="4"/>
        <v>0</v>
      </c>
    </row>
    <row r="23" spans="1:13" ht="39.950000000000003" customHeight="1">
      <c r="A23" s="3" t="s">
        <v>19</v>
      </c>
      <c r="B23" s="3" t="s">
        <v>195</v>
      </c>
      <c r="C23" s="3" t="s">
        <v>20</v>
      </c>
      <c r="D23" s="9" t="s">
        <v>122</v>
      </c>
      <c r="E23" s="3" t="s">
        <v>148</v>
      </c>
      <c r="F23" s="37">
        <v>0</v>
      </c>
      <c r="G23" s="38"/>
      <c r="H23" s="39">
        <f t="shared" si="0"/>
        <v>0</v>
      </c>
      <c r="I23" s="41">
        <f t="shared" si="1"/>
        <v>0</v>
      </c>
      <c r="J23" s="49">
        <v>200</v>
      </c>
      <c r="K23" s="40">
        <f t="shared" si="2"/>
        <v>0</v>
      </c>
      <c r="L23" s="40">
        <f t="shared" si="3"/>
        <v>0</v>
      </c>
      <c r="M23" s="40">
        <f t="shared" si="4"/>
        <v>0</v>
      </c>
    </row>
    <row r="24" spans="1:13" s="27" customFormat="1" ht="39.950000000000003" customHeight="1">
      <c r="A24" s="3"/>
      <c r="B24" s="3" t="s">
        <v>195</v>
      </c>
      <c r="C24" s="3" t="s">
        <v>275</v>
      </c>
      <c r="D24" s="9"/>
      <c r="E24" s="3" t="s">
        <v>293</v>
      </c>
      <c r="F24" s="37">
        <v>0</v>
      </c>
      <c r="G24" s="38"/>
      <c r="H24" s="39">
        <f t="shared" si="0"/>
        <v>0</v>
      </c>
      <c r="I24" s="41">
        <f t="shared" si="1"/>
        <v>0</v>
      </c>
      <c r="J24" s="49">
        <v>180</v>
      </c>
      <c r="K24" s="40">
        <f t="shared" si="2"/>
        <v>0</v>
      </c>
      <c r="L24" s="40">
        <f t="shared" si="3"/>
        <v>0</v>
      </c>
      <c r="M24" s="40">
        <f t="shared" si="4"/>
        <v>0</v>
      </c>
    </row>
    <row r="25" spans="1:13" ht="39.950000000000003" customHeight="1">
      <c r="A25" s="3" t="s">
        <v>88</v>
      </c>
      <c r="B25" s="3" t="s">
        <v>184</v>
      </c>
      <c r="C25" s="3" t="s">
        <v>21</v>
      </c>
      <c r="D25" s="9" t="s">
        <v>123</v>
      </c>
      <c r="E25" s="3" t="s">
        <v>252</v>
      </c>
      <c r="F25" s="37">
        <v>0</v>
      </c>
      <c r="G25" s="38"/>
      <c r="H25" s="39">
        <f t="shared" si="0"/>
        <v>0</v>
      </c>
      <c r="I25" s="41">
        <f t="shared" si="1"/>
        <v>0</v>
      </c>
      <c r="J25" s="49">
        <v>50</v>
      </c>
      <c r="K25" s="40">
        <f t="shared" si="2"/>
        <v>0</v>
      </c>
      <c r="L25" s="40">
        <f t="shared" si="3"/>
        <v>0</v>
      </c>
      <c r="M25" s="40">
        <f t="shared" si="4"/>
        <v>0</v>
      </c>
    </row>
    <row r="26" spans="1:13" ht="39.950000000000003" customHeight="1">
      <c r="A26" s="3" t="s">
        <v>89</v>
      </c>
      <c r="B26" s="3" t="s">
        <v>184</v>
      </c>
      <c r="C26" s="3" t="s">
        <v>22</v>
      </c>
      <c r="D26" s="9" t="s">
        <v>123</v>
      </c>
      <c r="E26" s="3" t="s">
        <v>258</v>
      </c>
      <c r="F26" s="37">
        <v>0</v>
      </c>
      <c r="G26" s="38"/>
      <c r="H26" s="39">
        <f t="shared" si="0"/>
        <v>0</v>
      </c>
      <c r="I26" s="41">
        <f t="shared" si="1"/>
        <v>0</v>
      </c>
      <c r="J26" s="49">
        <v>160</v>
      </c>
      <c r="K26" s="40">
        <f t="shared" si="2"/>
        <v>0</v>
      </c>
      <c r="L26" s="40">
        <f t="shared" si="3"/>
        <v>0</v>
      </c>
      <c r="M26" s="40">
        <f t="shared" si="4"/>
        <v>0</v>
      </c>
    </row>
    <row r="27" spans="1:13" ht="39.950000000000003" customHeight="1">
      <c r="A27" s="3" t="s">
        <v>23</v>
      </c>
      <c r="B27" s="3" t="s">
        <v>196</v>
      </c>
      <c r="C27" s="3" t="s">
        <v>78</v>
      </c>
      <c r="D27" s="9" t="s">
        <v>117</v>
      </c>
      <c r="E27" s="3" t="s">
        <v>148</v>
      </c>
      <c r="F27" s="37">
        <v>0</v>
      </c>
      <c r="G27" s="38"/>
      <c r="H27" s="39">
        <f t="shared" si="0"/>
        <v>0</v>
      </c>
      <c r="I27" s="41">
        <f t="shared" si="1"/>
        <v>0</v>
      </c>
      <c r="J27" s="49">
        <v>65</v>
      </c>
      <c r="K27" s="40">
        <f t="shared" si="2"/>
        <v>0</v>
      </c>
      <c r="L27" s="40">
        <f t="shared" si="3"/>
        <v>0</v>
      </c>
      <c r="M27" s="40">
        <f t="shared" si="4"/>
        <v>0</v>
      </c>
    </row>
    <row r="28" spans="1:13" ht="39.950000000000003" customHeight="1">
      <c r="A28" s="3" t="s">
        <v>90</v>
      </c>
      <c r="B28" s="3" t="s">
        <v>196</v>
      </c>
      <c r="C28" s="3" t="s">
        <v>24</v>
      </c>
      <c r="D28" s="9" t="s">
        <v>124</v>
      </c>
      <c r="E28" s="3" t="s">
        <v>155</v>
      </c>
      <c r="F28" s="37">
        <v>0</v>
      </c>
      <c r="G28" s="38"/>
      <c r="H28" s="39">
        <f t="shared" si="0"/>
        <v>0</v>
      </c>
      <c r="I28" s="41">
        <f t="shared" si="1"/>
        <v>0</v>
      </c>
      <c r="J28" s="49">
        <v>110</v>
      </c>
      <c r="K28" s="40">
        <f t="shared" si="2"/>
        <v>0</v>
      </c>
      <c r="L28" s="40">
        <f t="shared" si="3"/>
        <v>0</v>
      </c>
      <c r="M28" s="40">
        <f t="shared" si="4"/>
        <v>0</v>
      </c>
    </row>
    <row r="29" spans="1:13" ht="39.950000000000003" customHeight="1">
      <c r="A29" s="3" t="s">
        <v>91</v>
      </c>
      <c r="B29" s="3" t="s">
        <v>197</v>
      </c>
      <c r="C29" s="3" t="s">
        <v>108</v>
      </c>
      <c r="D29" s="9" t="s">
        <v>125</v>
      </c>
      <c r="E29" s="3" t="s">
        <v>156</v>
      </c>
      <c r="F29" s="37">
        <v>0</v>
      </c>
      <c r="G29" s="38"/>
      <c r="H29" s="39">
        <f t="shared" si="0"/>
        <v>0</v>
      </c>
      <c r="I29" s="41">
        <f t="shared" si="1"/>
        <v>0</v>
      </c>
      <c r="J29" s="49">
        <v>90</v>
      </c>
      <c r="K29" s="40">
        <f t="shared" si="2"/>
        <v>0</v>
      </c>
      <c r="L29" s="40">
        <f t="shared" si="3"/>
        <v>0</v>
      </c>
      <c r="M29" s="40">
        <f t="shared" si="4"/>
        <v>0</v>
      </c>
    </row>
    <row r="30" spans="1:13" ht="39.950000000000003" customHeight="1">
      <c r="A30" s="3" t="s">
        <v>25</v>
      </c>
      <c r="B30" s="3" t="s">
        <v>198</v>
      </c>
      <c r="C30" s="3" t="s">
        <v>26</v>
      </c>
      <c r="D30" s="9" t="s">
        <v>126</v>
      </c>
      <c r="E30" s="3" t="s">
        <v>157</v>
      </c>
      <c r="F30" s="37">
        <v>0</v>
      </c>
      <c r="G30" s="38"/>
      <c r="H30" s="39">
        <f t="shared" si="0"/>
        <v>0</v>
      </c>
      <c r="I30" s="41">
        <f t="shared" si="1"/>
        <v>0</v>
      </c>
      <c r="J30" s="49">
        <v>20</v>
      </c>
      <c r="K30" s="40">
        <f t="shared" si="2"/>
        <v>0</v>
      </c>
      <c r="L30" s="40">
        <f t="shared" si="3"/>
        <v>0</v>
      </c>
      <c r="M30" s="40">
        <f t="shared" si="4"/>
        <v>0</v>
      </c>
    </row>
    <row r="31" spans="1:13" ht="39.950000000000003" customHeight="1">
      <c r="A31" s="3" t="s">
        <v>229</v>
      </c>
      <c r="B31" s="3" t="s">
        <v>230</v>
      </c>
      <c r="C31" s="3" t="s">
        <v>231</v>
      </c>
      <c r="D31" s="9" t="s">
        <v>128</v>
      </c>
      <c r="E31" s="3" t="s">
        <v>232</v>
      </c>
      <c r="F31" s="37">
        <v>0</v>
      </c>
      <c r="G31" s="38"/>
      <c r="H31" s="39">
        <f t="shared" si="0"/>
        <v>0</v>
      </c>
      <c r="I31" s="41">
        <f t="shared" si="1"/>
        <v>0</v>
      </c>
      <c r="J31" s="49">
        <v>20</v>
      </c>
      <c r="K31" s="40">
        <f t="shared" si="2"/>
        <v>0</v>
      </c>
      <c r="L31" s="40">
        <f t="shared" si="3"/>
        <v>0</v>
      </c>
      <c r="M31" s="40">
        <f t="shared" si="4"/>
        <v>0</v>
      </c>
    </row>
    <row r="32" spans="1:13" ht="39.950000000000003" customHeight="1">
      <c r="A32" s="3" t="s">
        <v>92</v>
      </c>
      <c r="B32" s="3" t="s">
        <v>199</v>
      </c>
      <c r="C32" s="3" t="s">
        <v>109</v>
      </c>
      <c r="D32" s="9" t="s">
        <v>127</v>
      </c>
      <c r="E32" s="3" t="s">
        <v>158</v>
      </c>
      <c r="F32" s="37">
        <v>0</v>
      </c>
      <c r="G32" s="38"/>
      <c r="H32" s="39">
        <f t="shared" si="0"/>
        <v>0</v>
      </c>
      <c r="I32" s="41">
        <f t="shared" si="1"/>
        <v>0</v>
      </c>
      <c r="J32" s="49">
        <v>10</v>
      </c>
      <c r="K32" s="40">
        <f t="shared" si="2"/>
        <v>0</v>
      </c>
      <c r="L32" s="40">
        <f t="shared" si="3"/>
        <v>0</v>
      </c>
      <c r="M32" s="40">
        <f t="shared" si="4"/>
        <v>0</v>
      </c>
    </row>
    <row r="33" spans="1:13" ht="39.950000000000003" customHeight="1">
      <c r="A33" s="3" t="s">
        <v>27</v>
      </c>
      <c r="B33" s="3" t="s">
        <v>200</v>
      </c>
      <c r="C33" s="3" t="s">
        <v>28</v>
      </c>
      <c r="D33" s="9" t="s">
        <v>128</v>
      </c>
      <c r="E33" s="3" t="s">
        <v>159</v>
      </c>
      <c r="F33" s="37">
        <v>0</v>
      </c>
      <c r="G33" s="38"/>
      <c r="H33" s="39">
        <f t="shared" si="0"/>
        <v>0</v>
      </c>
      <c r="I33" s="41">
        <f t="shared" si="1"/>
        <v>0</v>
      </c>
      <c r="J33" s="49">
        <v>300</v>
      </c>
      <c r="K33" s="40">
        <f t="shared" si="2"/>
        <v>0</v>
      </c>
      <c r="L33" s="40">
        <f t="shared" si="3"/>
        <v>0</v>
      </c>
      <c r="M33" s="40">
        <f t="shared" si="4"/>
        <v>0</v>
      </c>
    </row>
    <row r="34" spans="1:13" ht="39.950000000000003" customHeight="1">
      <c r="A34" s="3" t="s">
        <v>29</v>
      </c>
      <c r="B34" s="3" t="s">
        <v>200</v>
      </c>
      <c r="C34" s="3" t="s">
        <v>30</v>
      </c>
      <c r="D34" s="11" t="s">
        <v>129</v>
      </c>
      <c r="E34" s="3" t="s">
        <v>233</v>
      </c>
      <c r="F34" s="37">
        <v>0</v>
      </c>
      <c r="G34" s="38"/>
      <c r="H34" s="39">
        <f t="shared" si="0"/>
        <v>0</v>
      </c>
      <c r="I34" s="41">
        <f t="shared" si="1"/>
        <v>0</v>
      </c>
      <c r="J34" s="49">
        <v>40</v>
      </c>
      <c r="K34" s="40">
        <f t="shared" si="2"/>
        <v>0</v>
      </c>
      <c r="L34" s="40">
        <f t="shared" si="3"/>
        <v>0</v>
      </c>
      <c r="M34" s="40">
        <f t="shared" si="4"/>
        <v>0</v>
      </c>
    </row>
    <row r="35" spans="1:13" ht="39.950000000000003" customHeight="1">
      <c r="A35" s="3" t="s">
        <v>103</v>
      </c>
      <c r="B35" s="3" t="s">
        <v>220</v>
      </c>
      <c r="C35" s="3" t="s">
        <v>31</v>
      </c>
      <c r="D35" s="11">
        <v>8.9999999999999993E-3</v>
      </c>
      <c r="E35" s="3" t="s">
        <v>176</v>
      </c>
      <c r="F35" s="37">
        <v>0</v>
      </c>
      <c r="G35" s="38"/>
      <c r="H35" s="39">
        <f t="shared" si="0"/>
        <v>0</v>
      </c>
      <c r="I35" s="41">
        <f t="shared" si="1"/>
        <v>0</v>
      </c>
      <c r="J35" s="49">
        <v>250</v>
      </c>
      <c r="K35" s="40">
        <f t="shared" si="2"/>
        <v>0</v>
      </c>
      <c r="L35" s="40">
        <f t="shared" si="3"/>
        <v>0</v>
      </c>
      <c r="M35" s="40">
        <f t="shared" si="4"/>
        <v>0</v>
      </c>
    </row>
    <row r="36" spans="1:13" ht="39.950000000000003" customHeight="1">
      <c r="A36" s="3" t="s">
        <v>102</v>
      </c>
      <c r="B36" s="3" t="s">
        <v>220</v>
      </c>
      <c r="C36" s="3" t="s">
        <v>174</v>
      </c>
      <c r="D36" s="11" t="s">
        <v>175</v>
      </c>
      <c r="E36" s="3" t="s">
        <v>233</v>
      </c>
      <c r="F36" s="37">
        <v>0</v>
      </c>
      <c r="G36" s="38"/>
      <c r="H36" s="39">
        <f t="shared" si="0"/>
        <v>0</v>
      </c>
      <c r="I36" s="41">
        <f t="shared" si="1"/>
        <v>0</v>
      </c>
      <c r="J36" s="49">
        <v>2350</v>
      </c>
      <c r="K36" s="40">
        <f t="shared" si="2"/>
        <v>0</v>
      </c>
      <c r="L36" s="40">
        <f t="shared" si="3"/>
        <v>0</v>
      </c>
      <c r="M36" s="40">
        <f t="shared" si="4"/>
        <v>0</v>
      </c>
    </row>
    <row r="37" spans="1:13" ht="39.950000000000003" customHeight="1">
      <c r="A37" s="3" t="s">
        <v>32</v>
      </c>
      <c r="B37" s="3" t="s">
        <v>220</v>
      </c>
      <c r="C37" s="42" t="s">
        <v>33</v>
      </c>
      <c r="D37" s="43">
        <v>8.9999999999999993E-3</v>
      </c>
      <c r="E37" s="42" t="s">
        <v>177</v>
      </c>
      <c r="F37" s="37">
        <v>0</v>
      </c>
      <c r="G37" s="38"/>
      <c r="H37" s="39">
        <f t="shared" si="0"/>
        <v>0</v>
      </c>
      <c r="I37" s="41">
        <f t="shared" si="1"/>
        <v>0</v>
      </c>
      <c r="J37" s="49">
        <v>390</v>
      </c>
      <c r="K37" s="40">
        <f t="shared" si="2"/>
        <v>0</v>
      </c>
      <c r="L37" s="40">
        <f t="shared" si="3"/>
        <v>0</v>
      </c>
      <c r="M37" s="40">
        <f t="shared" si="4"/>
        <v>0</v>
      </c>
    </row>
    <row r="38" spans="1:13" ht="39.950000000000003" customHeight="1">
      <c r="A38" s="6" t="s">
        <v>236</v>
      </c>
      <c r="B38" s="3" t="s">
        <v>250</v>
      </c>
      <c r="C38" s="3" t="s">
        <v>237</v>
      </c>
      <c r="D38" s="10" t="s">
        <v>114</v>
      </c>
      <c r="E38" s="3" t="s">
        <v>238</v>
      </c>
      <c r="F38" s="37">
        <v>0</v>
      </c>
      <c r="G38" s="38"/>
      <c r="H38" s="39">
        <f t="shared" si="0"/>
        <v>0</v>
      </c>
      <c r="I38" s="41">
        <f t="shared" si="1"/>
        <v>0</v>
      </c>
      <c r="J38" s="49">
        <v>10</v>
      </c>
      <c r="K38" s="40">
        <f t="shared" si="2"/>
        <v>0</v>
      </c>
      <c r="L38" s="40">
        <f t="shared" si="3"/>
        <v>0</v>
      </c>
      <c r="M38" s="40">
        <f t="shared" si="4"/>
        <v>0</v>
      </c>
    </row>
    <row r="39" spans="1:13" ht="39.950000000000003" customHeight="1">
      <c r="A39" s="3" t="s">
        <v>104</v>
      </c>
      <c r="B39" s="3" t="s">
        <v>221</v>
      </c>
      <c r="C39" s="3" t="s">
        <v>179</v>
      </c>
      <c r="D39" s="10">
        <v>0.4</v>
      </c>
      <c r="E39" s="3" t="s">
        <v>228</v>
      </c>
      <c r="F39" s="37">
        <v>0</v>
      </c>
      <c r="G39" s="38"/>
      <c r="H39" s="39">
        <f>F39*G39%</f>
        <v>0</v>
      </c>
      <c r="I39" s="41">
        <f>F39+H39</f>
        <v>0</v>
      </c>
      <c r="J39" s="49">
        <v>170</v>
      </c>
      <c r="K39" s="40">
        <f t="shared" si="2"/>
        <v>0</v>
      </c>
      <c r="L39" s="40">
        <f t="shared" si="3"/>
        <v>0</v>
      </c>
      <c r="M39" s="40">
        <f t="shared" si="4"/>
        <v>0</v>
      </c>
    </row>
    <row r="40" spans="1:13" ht="39.950000000000003" customHeight="1">
      <c r="A40" s="6" t="s">
        <v>239</v>
      </c>
      <c r="B40" s="3" t="s">
        <v>221</v>
      </c>
      <c r="C40" s="3" t="s">
        <v>178</v>
      </c>
      <c r="D40" s="10">
        <v>0.05</v>
      </c>
      <c r="E40" s="3" t="s">
        <v>253</v>
      </c>
      <c r="F40" s="37">
        <v>0</v>
      </c>
      <c r="G40" s="38"/>
      <c r="H40" s="39">
        <f>F40*G40%</f>
        <v>0</v>
      </c>
      <c r="I40" s="41">
        <f>F40+H40</f>
        <v>0</v>
      </c>
      <c r="J40" s="49">
        <v>30</v>
      </c>
      <c r="K40" s="40">
        <f t="shared" si="2"/>
        <v>0</v>
      </c>
      <c r="L40" s="40">
        <f t="shared" si="3"/>
        <v>0</v>
      </c>
      <c r="M40" s="40">
        <f t="shared" si="4"/>
        <v>0</v>
      </c>
    </row>
    <row r="41" spans="1:13" ht="39.950000000000003" customHeight="1">
      <c r="A41" s="6" t="s">
        <v>34</v>
      </c>
      <c r="B41" s="3" t="s">
        <v>201</v>
      </c>
      <c r="C41" s="3" t="s">
        <v>35</v>
      </c>
      <c r="D41" s="9" t="s">
        <v>125</v>
      </c>
      <c r="E41" s="3" t="s">
        <v>146</v>
      </c>
      <c r="F41" s="37">
        <v>0</v>
      </c>
      <c r="G41" s="38"/>
      <c r="H41" s="39">
        <f t="shared" ref="H41:H64" si="5">F41*G41%</f>
        <v>0</v>
      </c>
      <c r="I41" s="41">
        <f t="shared" ref="I41:I64" si="6">F41+H41</f>
        <v>0</v>
      </c>
      <c r="J41" s="49">
        <v>30</v>
      </c>
      <c r="K41" s="40">
        <f t="shared" si="2"/>
        <v>0</v>
      </c>
      <c r="L41" s="40">
        <f t="shared" si="3"/>
        <v>0</v>
      </c>
      <c r="M41" s="40">
        <f t="shared" si="4"/>
        <v>0</v>
      </c>
    </row>
    <row r="42" spans="1:13" ht="39.950000000000003" customHeight="1">
      <c r="A42" s="3" t="s">
        <v>36</v>
      </c>
      <c r="B42" s="3" t="s">
        <v>202</v>
      </c>
      <c r="C42" s="3" t="s">
        <v>75</v>
      </c>
      <c r="D42" s="9" t="s">
        <v>130</v>
      </c>
      <c r="E42" s="3" t="s">
        <v>161</v>
      </c>
      <c r="F42" s="37">
        <v>0</v>
      </c>
      <c r="G42" s="38"/>
      <c r="H42" s="39">
        <f t="shared" si="5"/>
        <v>0</v>
      </c>
      <c r="I42" s="41">
        <f t="shared" si="6"/>
        <v>0</v>
      </c>
      <c r="J42" s="49">
        <v>370</v>
      </c>
      <c r="K42" s="40">
        <f t="shared" si="2"/>
        <v>0</v>
      </c>
      <c r="L42" s="40">
        <f t="shared" si="3"/>
        <v>0</v>
      </c>
      <c r="M42" s="40">
        <f t="shared" si="4"/>
        <v>0</v>
      </c>
    </row>
    <row r="43" spans="1:13" ht="39.950000000000003" customHeight="1">
      <c r="A43" s="3" t="s">
        <v>37</v>
      </c>
      <c r="B43" s="3" t="s">
        <v>203</v>
      </c>
      <c r="C43" s="3" t="s">
        <v>38</v>
      </c>
      <c r="D43" s="9"/>
      <c r="E43" s="3" t="s">
        <v>254</v>
      </c>
      <c r="F43" s="37">
        <v>0</v>
      </c>
      <c r="G43" s="38"/>
      <c r="H43" s="39">
        <f t="shared" si="5"/>
        <v>0</v>
      </c>
      <c r="I43" s="41">
        <f t="shared" si="6"/>
        <v>0</v>
      </c>
      <c r="J43" s="49">
        <v>110</v>
      </c>
      <c r="K43" s="40">
        <f t="shared" si="2"/>
        <v>0</v>
      </c>
      <c r="L43" s="40">
        <f t="shared" si="3"/>
        <v>0</v>
      </c>
      <c r="M43" s="40">
        <f t="shared" si="4"/>
        <v>0</v>
      </c>
    </row>
    <row r="44" spans="1:13" ht="39.950000000000003" customHeight="1">
      <c r="A44" s="3" t="s">
        <v>93</v>
      </c>
      <c r="B44" s="12" t="s">
        <v>204</v>
      </c>
      <c r="C44" s="3" t="s">
        <v>39</v>
      </c>
      <c r="D44" s="9" t="s">
        <v>114</v>
      </c>
      <c r="E44" s="3" t="s">
        <v>259</v>
      </c>
      <c r="F44" s="37">
        <v>0</v>
      </c>
      <c r="G44" s="38"/>
      <c r="H44" s="39">
        <f t="shared" si="5"/>
        <v>0</v>
      </c>
      <c r="I44" s="41">
        <f t="shared" si="6"/>
        <v>0</v>
      </c>
      <c r="J44" s="49">
        <v>75</v>
      </c>
      <c r="K44" s="40">
        <f t="shared" si="2"/>
        <v>0</v>
      </c>
      <c r="L44" s="40">
        <f t="shared" si="3"/>
        <v>0</v>
      </c>
      <c r="M44" s="40">
        <f t="shared" si="4"/>
        <v>0</v>
      </c>
    </row>
    <row r="45" spans="1:13" ht="39.950000000000003" customHeight="1">
      <c r="A45" s="3" t="s">
        <v>40</v>
      </c>
      <c r="B45" s="3" t="s">
        <v>204</v>
      </c>
      <c r="C45" s="3" t="s">
        <v>41</v>
      </c>
      <c r="D45" s="9" t="s">
        <v>131</v>
      </c>
      <c r="E45" s="3" t="s">
        <v>162</v>
      </c>
      <c r="F45" s="37">
        <v>0</v>
      </c>
      <c r="G45" s="38"/>
      <c r="H45" s="39">
        <f t="shared" si="5"/>
        <v>0</v>
      </c>
      <c r="I45" s="41">
        <f t="shared" si="6"/>
        <v>0</v>
      </c>
      <c r="J45" s="49">
        <v>90</v>
      </c>
      <c r="K45" s="40">
        <f t="shared" si="2"/>
        <v>0</v>
      </c>
      <c r="L45" s="40">
        <f t="shared" si="3"/>
        <v>0</v>
      </c>
      <c r="M45" s="40">
        <f t="shared" si="4"/>
        <v>0</v>
      </c>
    </row>
    <row r="46" spans="1:13" s="27" customFormat="1" ht="39.950000000000003" customHeight="1">
      <c r="A46" s="3" t="s">
        <v>276</v>
      </c>
      <c r="B46" s="3" t="s">
        <v>277</v>
      </c>
      <c r="C46" s="3" t="s">
        <v>278</v>
      </c>
      <c r="D46" s="9"/>
      <c r="E46" s="3" t="s">
        <v>279</v>
      </c>
      <c r="F46" s="37">
        <v>0</v>
      </c>
      <c r="G46" s="38"/>
      <c r="H46" s="39">
        <f t="shared" si="5"/>
        <v>0</v>
      </c>
      <c r="I46" s="41">
        <f t="shared" si="6"/>
        <v>0</v>
      </c>
      <c r="J46" s="49">
        <v>10</v>
      </c>
      <c r="K46" s="40">
        <f t="shared" si="2"/>
        <v>0</v>
      </c>
      <c r="L46" s="40">
        <f t="shared" si="3"/>
        <v>0</v>
      </c>
      <c r="M46" s="40">
        <f t="shared" si="4"/>
        <v>0</v>
      </c>
    </row>
    <row r="47" spans="1:13" ht="39.950000000000003" customHeight="1">
      <c r="A47" s="3" t="s">
        <v>42</v>
      </c>
      <c r="B47" s="3" t="s">
        <v>205</v>
      </c>
      <c r="C47" s="3" t="s">
        <v>43</v>
      </c>
      <c r="D47" s="9" t="s">
        <v>132</v>
      </c>
      <c r="E47" s="3" t="s">
        <v>235</v>
      </c>
      <c r="F47" s="37">
        <v>0</v>
      </c>
      <c r="G47" s="38"/>
      <c r="H47" s="39">
        <f t="shared" si="5"/>
        <v>0</v>
      </c>
      <c r="I47" s="41">
        <f t="shared" si="6"/>
        <v>0</v>
      </c>
      <c r="J47" s="49">
        <v>150</v>
      </c>
      <c r="K47" s="40">
        <f t="shared" si="2"/>
        <v>0</v>
      </c>
      <c r="L47" s="40">
        <f t="shared" si="3"/>
        <v>0</v>
      </c>
      <c r="M47" s="40">
        <f t="shared" si="4"/>
        <v>0</v>
      </c>
    </row>
    <row r="48" spans="1:13" ht="39.950000000000003" customHeight="1">
      <c r="A48" s="3" t="s">
        <v>44</v>
      </c>
      <c r="B48" s="3" t="s">
        <v>206</v>
      </c>
      <c r="C48" s="3" t="s">
        <v>45</v>
      </c>
      <c r="D48" s="9" t="s">
        <v>133</v>
      </c>
      <c r="E48" s="3" t="s">
        <v>163</v>
      </c>
      <c r="F48" s="37">
        <v>0</v>
      </c>
      <c r="G48" s="38"/>
      <c r="H48" s="39">
        <f t="shared" si="5"/>
        <v>0</v>
      </c>
      <c r="I48" s="41">
        <f t="shared" si="6"/>
        <v>0</v>
      </c>
      <c r="J48" s="49">
        <v>3</v>
      </c>
      <c r="K48" s="40">
        <f t="shared" si="2"/>
        <v>0</v>
      </c>
      <c r="L48" s="40">
        <f t="shared" si="3"/>
        <v>0</v>
      </c>
      <c r="M48" s="40">
        <f t="shared" si="4"/>
        <v>0</v>
      </c>
    </row>
    <row r="49" spans="1:13" ht="39.950000000000003" customHeight="1">
      <c r="A49" s="3" t="s">
        <v>240</v>
      </c>
      <c r="B49" s="3"/>
      <c r="C49" s="3"/>
      <c r="D49" s="10"/>
      <c r="E49" s="3" t="s">
        <v>246</v>
      </c>
      <c r="F49" s="37">
        <v>0</v>
      </c>
      <c r="G49" s="38"/>
      <c r="H49" s="39">
        <f t="shared" si="5"/>
        <v>0</v>
      </c>
      <c r="I49" s="41">
        <f t="shared" si="6"/>
        <v>0</v>
      </c>
      <c r="J49" s="49">
        <v>25</v>
      </c>
      <c r="K49" s="40">
        <f t="shared" si="2"/>
        <v>0</v>
      </c>
      <c r="L49" s="40">
        <f t="shared" si="3"/>
        <v>0</v>
      </c>
      <c r="M49" s="40">
        <f t="shared" si="4"/>
        <v>0</v>
      </c>
    </row>
    <row r="50" spans="1:13" ht="39.950000000000003" customHeight="1">
      <c r="A50" s="3" t="s">
        <v>46</v>
      </c>
      <c r="B50" s="3" t="s">
        <v>207</v>
      </c>
      <c r="C50" s="3" t="s">
        <v>47</v>
      </c>
      <c r="D50" s="9" t="s">
        <v>134</v>
      </c>
      <c r="E50" s="3" t="s">
        <v>152</v>
      </c>
      <c r="F50" s="37">
        <v>0</v>
      </c>
      <c r="G50" s="38"/>
      <c r="H50" s="39">
        <f t="shared" si="5"/>
        <v>0</v>
      </c>
      <c r="I50" s="41">
        <f t="shared" si="6"/>
        <v>0</v>
      </c>
      <c r="J50" s="49">
        <v>160</v>
      </c>
      <c r="K50" s="40">
        <f t="shared" si="2"/>
        <v>0</v>
      </c>
      <c r="L50" s="40">
        <f t="shared" si="3"/>
        <v>0</v>
      </c>
      <c r="M50" s="40">
        <f t="shared" si="4"/>
        <v>0</v>
      </c>
    </row>
    <row r="51" spans="1:13" ht="39.950000000000003" customHeight="1">
      <c r="A51" s="3" t="s">
        <v>48</v>
      </c>
      <c r="B51" s="3" t="s">
        <v>208</v>
      </c>
      <c r="C51" s="3" t="s">
        <v>49</v>
      </c>
      <c r="D51" s="9" t="s">
        <v>128</v>
      </c>
      <c r="E51" s="3" t="s">
        <v>160</v>
      </c>
      <c r="F51" s="37">
        <v>0</v>
      </c>
      <c r="G51" s="38"/>
      <c r="H51" s="39">
        <f t="shared" si="5"/>
        <v>0</v>
      </c>
      <c r="I51" s="41">
        <f t="shared" si="6"/>
        <v>0</v>
      </c>
      <c r="J51" s="49">
        <v>25</v>
      </c>
      <c r="K51" s="40">
        <f t="shared" si="2"/>
        <v>0</v>
      </c>
      <c r="L51" s="40">
        <f t="shared" si="3"/>
        <v>0</v>
      </c>
      <c r="M51" s="40">
        <f t="shared" si="4"/>
        <v>0</v>
      </c>
    </row>
    <row r="52" spans="1:13" ht="39.950000000000003" customHeight="1">
      <c r="A52" s="3" t="s">
        <v>94</v>
      </c>
      <c r="B52" s="3" t="s">
        <v>208</v>
      </c>
      <c r="C52" s="3" t="s">
        <v>50</v>
      </c>
      <c r="D52" s="9"/>
      <c r="E52" s="3" t="s">
        <v>164</v>
      </c>
      <c r="F52" s="37">
        <v>0</v>
      </c>
      <c r="G52" s="38"/>
      <c r="H52" s="39">
        <f t="shared" si="5"/>
        <v>0</v>
      </c>
      <c r="I52" s="41">
        <f t="shared" si="6"/>
        <v>0</v>
      </c>
      <c r="J52" s="49">
        <v>80</v>
      </c>
      <c r="K52" s="40">
        <f t="shared" si="2"/>
        <v>0</v>
      </c>
      <c r="L52" s="40">
        <f t="shared" si="3"/>
        <v>0</v>
      </c>
      <c r="M52" s="40">
        <f t="shared" si="4"/>
        <v>0</v>
      </c>
    </row>
    <row r="53" spans="1:13" ht="39.950000000000003" customHeight="1">
      <c r="A53" s="3" t="s">
        <v>95</v>
      </c>
      <c r="B53" s="3" t="s">
        <v>209</v>
      </c>
      <c r="C53" s="3"/>
      <c r="D53" s="9"/>
      <c r="E53" s="3" t="s">
        <v>260</v>
      </c>
      <c r="F53" s="37">
        <v>0</v>
      </c>
      <c r="G53" s="38"/>
      <c r="H53" s="39">
        <f t="shared" si="5"/>
        <v>0</v>
      </c>
      <c r="I53" s="41">
        <f t="shared" si="6"/>
        <v>0</v>
      </c>
      <c r="J53" s="49">
        <v>25</v>
      </c>
      <c r="K53" s="40">
        <f t="shared" si="2"/>
        <v>0</v>
      </c>
      <c r="L53" s="40">
        <f t="shared" si="3"/>
        <v>0</v>
      </c>
      <c r="M53" s="40">
        <f t="shared" si="4"/>
        <v>0</v>
      </c>
    </row>
    <row r="54" spans="1:13" ht="39.950000000000003" customHeight="1">
      <c r="A54" s="3" t="s">
        <v>264</v>
      </c>
      <c r="B54" s="3" t="s">
        <v>106</v>
      </c>
      <c r="C54" s="3" t="s">
        <v>263</v>
      </c>
      <c r="D54" s="9" t="s">
        <v>125</v>
      </c>
      <c r="E54" s="3" t="s">
        <v>151</v>
      </c>
      <c r="F54" s="37">
        <v>0</v>
      </c>
      <c r="G54" s="38"/>
      <c r="H54" s="39">
        <f t="shared" si="5"/>
        <v>0</v>
      </c>
      <c r="I54" s="41">
        <f t="shared" si="6"/>
        <v>0</v>
      </c>
      <c r="J54" s="49">
        <v>220</v>
      </c>
      <c r="K54" s="40">
        <f t="shared" si="2"/>
        <v>0</v>
      </c>
      <c r="L54" s="40">
        <f t="shared" si="3"/>
        <v>0</v>
      </c>
      <c r="M54" s="40">
        <f t="shared" si="4"/>
        <v>0</v>
      </c>
    </row>
    <row r="55" spans="1:13" ht="39.950000000000003" customHeight="1">
      <c r="A55" s="3" t="s">
        <v>51</v>
      </c>
      <c r="B55" s="3" t="s">
        <v>210</v>
      </c>
      <c r="C55" s="3" t="s">
        <v>52</v>
      </c>
      <c r="D55" s="9" t="s">
        <v>128</v>
      </c>
      <c r="E55" s="3" t="s">
        <v>148</v>
      </c>
      <c r="F55" s="37">
        <v>0</v>
      </c>
      <c r="G55" s="38"/>
      <c r="H55" s="39">
        <f t="shared" si="5"/>
        <v>0</v>
      </c>
      <c r="I55" s="41">
        <f t="shared" si="6"/>
        <v>0</v>
      </c>
      <c r="J55" s="49">
        <v>50</v>
      </c>
      <c r="K55" s="40">
        <f t="shared" si="2"/>
        <v>0</v>
      </c>
      <c r="L55" s="40">
        <f t="shared" si="3"/>
        <v>0</v>
      </c>
      <c r="M55" s="40">
        <f t="shared" si="4"/>
        <v>0</v>
      </c>
    </row>
    <row r="56" spans="1:13" ht="39.950000000000003" customHeight="1">
      <c r="A56" s="3" t="s">
        <v>53</v>
      </c>
      <c r="B56" s="3" t="s">
        <v>211</v>
      </c>
      <c r="C56" s="3" t="s">
        <v>54</v>
      </c>
      <c r="D56" s="9" t="s">
        <v>135</v>
      </c>
      <c r="E56" s="3" t="s">
        <v>151</v>
      </c>
      <c r="F56" s="37">
        <v>0</v>
      </c>
      <c r="G56" s="38"/>
      <c r="H56" s="39">
        <f t="shared" si="5"/>
        <v>0</v>
      </c>
      <c r="I56" s="41">
        <f t="shared" si="6"/>
        <v>0</v>
      </c>
      <c r="J56" s="49">
        <v>50</v>
      </c>
      <c r="K56" s="40">
        <f t="shared" si="2"/>
        <v>0</v>
      </c>
      <c r="L56" s="40">
        <f t="shared" si="3"/>
        <v>0</v>
      </c>
      <c r="M56" s="40">
        <f t="shared" si="4"/>
        <v>0</v>
      </c>
    </row>
    <row r="57" spans="1:13" s="28" customFormat="1" ht="39.950000000000003" customHeight="1">
      <c r="A57" s="3" t="s">
        <v>272</v>
      </c>
      <c r="B57" s="3" t="s">
        <v>273</v>
      </c>
      <c r="C57" s="3" t="s">
        <v>274</v>
      </c>
      <c r="D57" s="9" t="s">
        <v>122</v>
      </c>
      <c r="E57" s="44" t="s">
        <v>161</v>
      </c>
      <c r="F57" s="37">
        <v>0</v>
      </c>
      <c r="G57" s="38"/>
      <c r="H57" s="39">
        <f t="shared" si="5"/>
        <v>0</v>
      </c>
      <c r="I57" s="41">
        <f t="shared" si="6"/>
        <v>0</v>
      </c>
      <c r="J57" s="49">
        <v>50</v>
      </c>
      <c r="K57" s="40">
        <f t="shared" si="2"/>
        <v>0</v>
      </c>
      <c r="L57" s="40">
        <f t="shared" si="3"/>
        <v>0</v>
      </c>
      <c r="M57" s="40">
        <f t="shared" si="4"/>
        <v>0</v>
      </c>
    </row>
    <row r="58" spans="1:13" ht="39.950000000000003" customHeight="1">
      <c r="A58" s="3" t="s">
        <v>55</v>
      </c>
      <c r="B58" s="3" t="s">
        <v>212</v>
      </c>
      <c r="C58" s="3" t="s">
        <v>56</v>
      </c>
      <c r="D58" s="9" t="s">
        <v>136</v>
      </c>
      <c r="E58" s="3" t="s">
        <v>146</v>
      </c>
      <c r="F58" s="37">
        <v>0</v>
      </c>
      <c r="G58" s="38"/>
      <c r="H58" s="39">
        <f t="shared" si="5"/>
        <v>0</v>
      </c>
      <c r="I58" s="41">
        <f t="shared" si="6"/>
        <v>0</v>
      </c>
      <c r="J58" s="49">
        <v>25</v>
      </c>
      <c r="K58" s="40">
        <f t="shared" si="2"/>
        <v>0</v>
      </c>
      <c r="L58" s="40">
        <f t="shared" si="3"/>
        <v>0</v>
      </c>
      <c r="M58" s="40">
        <f t="shared" si="4"/>
        <v>0</v>
      </c>
    </row>
    <row r="59" spans="1:13" ht="39.950000000000003" customHeight="1">
      <c r="A59" s="3" t="s">
        <v>96</v>
      </c>
      <c r="B59" s="3" t="s">
        <v>213</v>
      </c>
      <c r="C59" s="3" t="s">
        <v>57</v>
      </c>
      <c r="D59" s="9" t="s">
        <v>137</v>
      </c>
      <c r="E59" s="3" t="s">
        <v>261</v>
      </c>
      <c r="F59" s="37">
        <v>0</v>
      </c>
      <c r="G59" s="38"/>
      <c r="H59" s="39">
        <f t="shared" si="5"/>
        <v>0</v>
      </c>
      <c r="I59" s="41">
        <f t="shared" si="6"/>
        <v>0</v>
      </c>
      <c r="J59" s="49">
        <v>90</v>
      </c>
      <c r="K59" s="40">
        <f t="shared" si="2"/>
        <v>0</v>
      </c>
      <c r="L59" s="40">
        <f t="shared" si="3"/>
        <v>0</v>
      </c>
      <c r="M59" s="40">
        <f t="shared" si="4"/>
        <v>0</v>
      </c>
    </row>
    <row r="60" spans="1:13" ht="39.950000000000003" customHeight="1">
      <c r="A60" s="3" t="s">
        <v>97</v>
      </c>
      <c r="B60" s="3" t="s">
        <v>213</v>
      </c>
      <c r="C60" s="3" t="s">
        <v>110</v>
      </c>
      <c r="D60" s="9" t="s">
        <v>138</v>
      </c>
      <c r="E60" s="3" t="s">
        <v>255</v>
      </c>
      <c r="F60" s="37">
        <v>0</v>
      </c>
      <c r="G60" s="38"/>
      <c r="H60" s="39">
        <f t="shared" si="5"/>
        <v>0</v>
      </c>
      <c r="I60" s="41">
        <f t="shared" si="6"/>
        <v>0</v>
      </c>
      <c r="J60" s="49">
        <v>130</v>
      </c>
      <c r="K60" s="40">
        <f t="shared" si="2"/>
        <v>0</v>
      </c>
      <c r="L60" s="40">
        <f t="shared" si="3"/>
        <v>0</v>
      </c>
      <c r="M60" s="40">
        <f t="shared" si="4"/>
        <v>0</v>
      </c>
    </row>
    <row r="61" spans="1:13" ht="39.950000000000003" customHeight="1">
      <c r="A61" s="3" t="s">
        <v>58</v>
      </c>
      <c r="B61" s="3" t="s">
        <v>214</v>
      </c>
      <c r="C61" s="3" t="s">
        <v>59</v>
      </c>
      <c r="D61" s="10">
        <v>0.03</v>
      </c>
      <c r="E61" s="3" t="s">
        <v>165</v>
      </c>
      <c r="F61" s="37">
        <v>0</v>
      </c>
      <c r="G61" s="38"/>
      <c r="H61" s="39">
        <f t="shared" si="5"/>
        <v>0</v>
      </c>
      <c r="I61" s="41">
        <f t="shared" si="6"/>
        <v>0</v>
      </c>
      <c r="J61" s="49">
        <v>100</v>
      </c>
      <c r="K61" s="40">
        <f t="shared" si="2"/>
        <v>0</v>
      </c>
      <c r="L61" s="40">
        <f t="shared" si="3"/>
        <v>0</v>
      </c>
      <c r="M61" s="40">
        <f t="shared" si="4"/>
        <v>0</v>
      </c>
    </row>
    <row r="62" spans="1:13" s="27" customFormat="1" ht="39.950000000000003" customHeight="1">
      <c r="A62" s="6" t="s">
        <v>58</v>
      </c>
      <c r="B62" s="3" t="s">
        <v>214</v>
      </c>
      <c r="C62" s="3" t="s">
        <v>280</v>
      </c>
      <c r="D62" s="10">
        <v>0.03</v>
      </c>
      <c r="E62" s="3" t="s">
        <v>246</v>
      </c>
      <c r="F62" s="37">
        <v>0</v>
      </c>
      <c r="G62" s="38"/>
      <c r="H62" s="39">
        <f t="shared" si="5"/>
        <v>0</v>
      </c>
      <c r="I62" s="41">
        <f t="shared" si="6"/>
        <v>0</v>
      </c>
      <c r="J62" s="49">
        <v>70</v>
      </c>
      <c r="K62" s="40">
        <f t="shared" si="2"/>
        <v>0</v>
      </c>
      <c r="L62" s="40">
        <f t="shared" si="3"/>
        <v>0</v>
      </c>
      <c r="M62" s="40">
        <f t="shared" si="4"/>
        <v>0</v>
      </c>
    </row>
    <row r="63" spans="1:13" ht="39.950000000000003" customHeight="1">
      <c r="A63" s="3" t="s">
        <v>60</v>
      </c>
      <c r="B63" s="3" t="s">
        <v>222</v>
      </c>
      <c r="C63" s="3" t="s">
        <v>61</v>
      </c>
      <c r="D63" s="9"/>
      <c r="E63" s="3" t="s">
        <v>180</v>
      </c>
      <c r="F63" s="37">
        <v>0</v>
      </c>
      <c r="G63" s="38"/>
      <c r="H63" s="39">
        <f t="shared" si="5"/>
        <v>0</v>
      </c>
      <c r="I63" s="41">
        <f t="shared" si="6"/>
        <v>0</v>
      </c>
      <c r="J63" s="49">
        <v>400</v>
      </c>
      <c r="K63" s="40">
        <f t="shared" si="2"/>
        <v>0</v>
      </c>
      <c r="L63" s="40">
        <f t="shared" si="3"/>
        <v>0</v>
      </c>
      <c r="M63" s="40">
        <f t="shared" si="4"/>
        <v>0</v>
      </c>
    </row>
    <row r="64" spans="1:13" ht="39.950000000000003" customHeight="1">
      <c r="A64" s="3" t="s">
        <v>98</v>
      </c>
      <c r="B64" s="3" t="s">
        <v>215</v>
      </c>
      <c r="C64" s="3" t="s">
        <v>111</v>
      </c>
      <c r="D64" s="9" t="s">
        <v>138</v>
      </c>
      <c r="E64" s="3" t="s">
        <v>166</v>
      </c>
      <c r="F64" s="37">
        <v>0</v>
      </c>
      <c r="G64" s="38"/>
      <c r="H64" s="39">
        <f t="shared" si="5"/>
        <v>0</v>
      </c>
      <c r="I64" s="41">
        <f t="shared" si="6"/>
        <v>0</v>
      </c>
      <c r="J64" s="49">
        <v>25</v>
      </c>
      <c r="K64" s="40">
        <f t="shared" ref="K64:K76" si="7">F64*J64</f>
        <v>0</v>
      </c>
      <c r="L64" s="40">
        <f t="shared" ref="L64:L76" si="8">H64*J64</f>
        <v>0</v>
      </c>
      <c r="M64" s="40">
        <f t="shared" ref="M64:M76" si="9">I64*J64</f>
        <v>0</v>
      </c>
    </row>
    <row r="65" spans="1:13" ht="39.950000000000003" customHeight="1">
      <c r="A65" s="3" t="s">
        <v>282</v>
      </c>
      <c r="B65" s="45" t="s">
        <v>281</v>
      </c>
      <c r="C65" s="3" t="s">
        <v>112</v>
      </c>
      <c r="D65" s="9" t="s">
        <v>115</v>
      </c>
      <c r="E65" s="3" t="s">
        <v>152</v>
      </c>
      <c r="F65" s="37">
        <v>0</v>
      </c>
      <c r="G65" s="38"/>
      <c r="H65" s="39">
        <f t="shared" ref="H65:H74" si="10">F65*G65%</f>
        <v>0</v>
      </c>
      <c r="I65" s="41">
        <f t="shared" ref="I65:I74" si="11">F65+H65</f>
        <v>0</v>
      </c>
      <c r="J65" s="49">
        <v>40</v>
      </c>
      <c r="K65" s="40">
        <f t="shared" si="7"/>
        <v>0</v>
      </c>
      <c r="L65" s="40">
        <f t="shared" si="8"/>
        <v>0</v>
      </c>
      <c r="M65" s="40">
        <f t="shared" si="9"/>
        <v>0</v>
      </c>
    </row>
    <row r="66" spans="1:13" ht="39.950000000000003" customHeight="1">
      <c r="A66" s="3" t="s">
        <v>99</v>
      </c>
      <c r="B66" s="3" t="s">
        <v>216</v>
      </c>
      <c r="C66" s="3" t="s">
        <v>62</v>
      </c>
      <c r="D66" s="9" t="s">
        <v>139</v>
      </c>
      <c r="E66" s="3" t="s">
        <v>167</v>
      </c>
      <c r="F66" s="37">
        <v>0</v>
      </c>
      <c r="G66" s="38"/>
      <c r="H66" s="39">
        <f t="shared" si="10"/>
        <v>0</v>
      </c>
      <c r="I66" s="41">
        <f t="shared" si="11"/>
        <v>0</v>
      </c>
      <c r="J66" s="49">
        <v>1060</v>
      </c>
      <c r="K66" s="40">
        <f t="shared" si="7"/>
        <v>0</v>
      </c>
      <c r="L66" s="40">
        <f t="shared" si="8"/>
        <v>0</v>
      </c>
      <c r="M66" s="40">
        <f t="shared" si="9"/>
        <v>0</v>
      </c>
    </row>
    <row r="67" spans="1:13" ht="39.950000000000003" customHeight="1">
      <c r="A67" s="3" t="s">
        <v>100</v>
      </c>
      <c r="B67" s="3" t="s">
        <v>216</v>
      </c>
      <c r="C67" s="3" t="s">
        <v>63</v>
      </c>
      <c r="D67" s="9" t="s">
        <v>139</v>
      </c>
      <c r="E67" s="3" t="s">
        <v>168</v>
      </c>
      <c r="F67" s="37">
        <v>0</v>
      </c>
      <c r="G67" s="38"/>
      <c r="H67" s="39">
        <f t="shared" si="10"/>
        <v>0</v>
      </c>
      <c r="I67" s="41">
        <f t="shared" si="11"/>
        <v>0</v>
      </c>
      <c r="J67" s="49">
        <v>85</v>
      </c>
      <c r="K67" s="40">
        <f t="shared" si="7"/>
        <v>0</v>
      </c>
      <c r="L67" s="40">
        <f t="shared" si="8"/>
        <v>0</v>
      </c>
      <c r="M67" s="40">
        <f t="shared" si="9"/>
        <v>0</v>
      </c>
    </row>
    <row r="68" spans="1:13" ht="44.25" customHeight="1">
      <c r="A68" s="49" t="s">
        <v>283</v>
      </c>
      <c r="B68" s="49" t="s">
        <v>284</v>
      </c>
      <c r="C68" s="6" t="s">
        <v>113</v>
      </c>
      <c r="D68" s="51" t="s">
        <v>140</v>
      </c>
      <c r="E68" s="6" t="s">
        <v>169</v>
      </c>
      <c r="F68" s="52">
        <v>0</v>
      </c>
      <c r="G68" s="38"/>
      <c r="H68" s="39">
        <f t="shared" si="10"/>
        <v>0</v>
      </c>
      <c r="I68" s="41">
        <f t="shared" si="11"/>
        <v>0</v>
      </c>
      <c r="J68" s="49">
        <v>230</v>
      </c>
      <c r="K68" s="40">
        <f t="shared" si="7"/>
        <v>0</v>
      </c>
      <c r="L68" s="40">
        <f t="shared" si="8"/>
        <v>0</v>
      </c>
      <c r="M68" s="40">
        <f t="shared" si="9"/>
        <v>0</v>
      </c>
    </row>
    <row r="69" spans="1:13" ht="39.950000000000003" customHeight="1">
      <c r="A69" s="6" t="s">
        <v>64</v>
      </c>
      <c r="B69" s="6" t="s">
        <v>217</v>
      </c>
      <c r="C69" s="6" t="s">
        <v>65</v>
      </c>
      <c r="D69" s="51" t="s">
        <v>141</v>
      </c>
      <c r="E69" s="6" t="s">
        <v>159</v>
      </c>
      <c r="F69" s="52">
        <v>0</v>
      </c>
      <c r="G69" s="38"/>
      <c r="H69" s="39">
        <f t="shared" si="10"/>
        <v>0</v>
      </c>
      <c r="I69" s="41">
        <f t="shared" si="11"/>
        <v>0</v>
      </c>
      <c r="J69" s="49">
        <v>320</v>
      </c>
      <c r="K69" s="40">
        <f t="shared" si="7"/>
        <v>0</v>
      </c>
      <c r="L69" s="40">
        <f t="shared" si="8"/>
        <v>0</v>
      </c>
      <c r="M69" s="40">
        <f t="shared" si="9"/>
        <v>0</v>
      </c>
    </row>
    <row r="70" spans="1:13" ht="39.950000000000003" customHeight="1">
      <c r="A70" s="6" t="s">
        <v>285</v>
      </c>
      <c r="B70" s="6" t="s">
        <v>286</v>
      </c>
      <c r="C70" s="6" t="s">
        <v>66</v>
      </c>
      <c r="D70" s="51" t="s">
        <v>142</v>
      </c>
      <c r="E70" s="6" t="s">
        <v>152</v>
      </c>
      <c r="F70" s="52">
        <v>0</v>
      </c>
      <c r="G70" s="38"/>
      <c r="H70" s="39">
        <f t="shared" si="10"/>
        <v>0</v>
      </c>
      <c r="I70" s="41">
        <f t="shared" si="11"/>
        <v>0</v>
      </c>
      <c r="J70" s="49">
        <v>270</v>
      </c>
      <c r="K70" s="40">
        <f t="shared" si="7"/>
        <v>0</v>
      </c>
      <c r="L70" s="40">
        <f t="shared" si="8"/>
        <v>0</v>
      </c>
      <c r="M70" s="40">
        <f t="shared" si="9"/>
        <v>0</v>
      </c>
    </row>
    <row r="71" spans="1:13" ht="39.950000000000003" customHeight="1">
      <c r="A71" s="6" t="s">
        <v>287</v>
      </c>
      <c r="B71" s="6" t="s">
        <v>288</v>
      </c>
      <c r="C71" s="6" t="s">
        <v>67</v>
      </c>
      <c r="D71" s="51" t="s">
        <v>143</v>
      </c>
      <c r="E71" s="6" t="s">
        <v>262</v>
      </c>
      <c r="F71" s="52">
        <v>0</v>
      </c>
      <c r="G71" s="38"/>
      <c r="H71" s="39">
        <f t="shared" si="10"/>
        <v>0</v>
      </c>
      <c r="I71" s="41">
        <f t="shared" si="11"/>
        <v>0</v>
      </c>
      <c r="J71" s="49">
        <v>130</v>
      </c>
      <c r="K71" s="40">
        <f t="shared" si="7"/>
        <v>0</v>
      </c>
      <c r="L71" s="40">
        <f t="shared" si="8"/>
        <v>0</v>
      </c>
      <c r="M71" s="40">
        <f t="shared" si="9"/>
        <v>0</v>
      </c>
    </row>
    <row r="72" spans="1:13" ht="39.950000000000003" customHeight="1">
      <c r="A72" s="6" t="s">
        <v>241</v>
      </c>
      <c r="B72" s="3"/>
      <c r="C72" s="3"/>
      <c r="D72" s="9"/>
      <c r="E72" s="3" t="s">
        <v>257</v>
      </c>
      <c r="F72" s="37">
        <v>0</v>
      </c>
      <c r="G72" s="38"/>
      <c r="H72" s="39">
        <f t="shared" si="10"/>
        <v>0</v>
      </c>
      <c r="I72" s="41">
        <f t="shared" si="11"/>
        <v>0</v>
      </c>
      <c r="J72" s="49">
        <v>800</v>
      </c>
      <c r="K72" s="40">
        <f t="shared" si="7"/>
        <v>0</v>
      </c>
      <c r="L72" s="40">
        <f t="shared" si="8"/>
        <v>0</v>
      </c>
      <c r="M72" s="40">
        <f t="shared" si="9"/>
        <v>0</v>
      </c>
    </row>
    <row r="73" spans="1:13" ht="39.950000000000003" customHeight="1">
      <c r="A73" s="3" t="s">
        <v>289</v>
      </c>
      <c r="B73" s="3" t="s">
        <v>290</v>
      </c>
      <c r="C73" s="3" t="s">
        <v>68</v>
      </c>
      <c r="D73" s="9" t="s">
        <v>119</v>
      </c>
      <c r="E73" s="3" t="s">
        <v>170</v>
      </c>
      <c r="F73" s="37">
        <v>0</v>
      </c>
      <c r="G73" s="38"/>
      <c r="H73" s="39">
        <f t="shared" si="10"/>
        <v>0</v>
      </c>
      <c r="I73" s="41">
        <f t="shared" si="11"/>
        <v>0</v>
      </c>
      <c r="J73" s="49">
        <v>10</v>
      </c>
      <c r="K73" s="40">
        <f t="shared" si="7"/>
        <v>0</v>
      </c>
      <c r="L73" s="40">
        <f t="shared" si="8"/>
        <v>0</v>
      </c>
      <c r="M73" s="40">
        <f t="shared" si="9"/>
        <v>0</v>
      </c>
    </row>
    <row r="74" spans="1:13" ht="39.950000000000003" customHeight="1">
      <c r="A74" s="3" t="s">
        <v>69</v>
      </c>
      <c r="B74" s="3" t="s">
        <v>218</v>
      </c>
      <c r="C74" s="3" t="s">
        <v>291</v>
      </c>
      <c r="D74" s="9" t="s">
        <v>144</v>
      </c>
      <c r="E74" s="3" t="s">
        <v>171</v>
      </c>
      <c r="F74" s="37">
        <v>0</v>
      </c>
      <c r="G74" s="38"/>
      <c r="H74" s="39">
        <f t="shared" si="10"/>
        <v>0</v>
      </c>
      <c r="I74" s="41">
        <f t="shared" si="11"/>
        <v>0</v>
      </c>
      <c r="J74" s="49">
        <v>280</v>
      </c>
      <c r="K74" s="40">
        <f t="shared" si="7"/>
        <v>0</v>
      </c>
      <c r="L74" s="40">
        <f t="shared" si="8"/>
        <v>0</v>
      </c>
      <c r="M74" s="40">
        <f t="shared" si="9"/>
        <v>0</v>
      </c>
    </row>
    <row r="75" spans="1:13" ht="39.950000000000003" customHeight="1">
      <c r="A75" s="3" t="s">
        <v>101</v>
      </c>
      <c r="B75" s="3" t="s">
        <v>219</v>
      </c>
      <c r="C75" s="3" t="s">
        <v>76</v>
      </c>
      <c r="D75" s="9" t="s">
        <v>145</v>
      </c>
      <c r="E75" s="3" t="s">
        <v>173</v>
      </c>
      <c r="F75" s="37">
        <v>0</v>
      </c>
      <c r="G75" s="38"/>
      <c r="H75" s="39">
        <f>F75*G75%</f>
        <v>0</v>
      </c>
      <c r="I75" s="41">
        <f>F75+H75</f>
        <v>0</v>
      </c>
      <c r="J75" s="49">
        <v>145</v>
      </c>
      <c r="K75" s="40">
        <f t="shared" si="7"/>
        <v>0</v>
      </c>
      <c r="L75" s="40">
        <f t="shared" si="8"/>
        <v>0</v>
      </c>
      <c r="M75" s="40">
        <f t="shared" si="9"/>
        <v>0</v>
      </c>
    </row>
    <row r="76" spans="1:13" s="29" customFormat="1" ht="39.950000000000003" customHeight="1" thickBot="1">
      <c r="A76" s="3" t="s">
        <v>292</v>
      </c>
      <c r="B76" s="3" t="s">
        <v>294</v>
      </c>
      <c r="C76" s="3" t="s">
        <v>295</v>
      </c>
      <c r="D76" s="9"/>
      <c r="E76" s="3" t="s">
        <v>296</v>
      </c>
      <c r="F76" s="37">
        <v>0</v>
      </c>
      <c r="G76" s="46"/>
      <c r="H76" s="39">
        <f>F76*G76%</f>
        <v>0</v>
      </c>
      <c r="I76" s="41">
        <f>F76+H76</f>
        <v>0</v>
      </c>
      <c r="J76" s="50">
        <v>120</v>
      </c>
      <c r="K76" s="40">
        <f t="shared" si="7"/>
        <v>0</v>
      </c>
      <c r="L76" s="40">
        <f t="shared" si="8"/>
        <v>0</v>
      </c>
      <c r="M76" s="40">
        <f t="shared" si="9"/>
        <v>0</v>
      </c>
    </row>
    <row r="77" spans="1:13" ht="39.950000000000003" customHeight="1" thickBot="1">
      <c r="A77" s="73" t="s">
        <v>73</v>
      </c>
      <c r="B77" s="74"/>
      <c r="C77" s="74"/>
      <c r="D77" s="30"/>
      <c r="E77" s="30"/>
      <c r="F77" s="14">
        <f>SUM(F7:F75)</f>
        <v>0</v>
      </c>
      <c r="G77" s="15"/>
      <c r="H77" s="14">
        <f>SUM(H7:H75)</f>
        <v>0</v>
      </c>
      <c r="I77" s="16">
        <f>SUM(I7:I75)</f>
        <v>0</v>
      </c>
      <c r="J77" s="53"/>
      <c r="K77" s="22">
        <f xml:space="preserve"> SUM(K7:K75)</f>
        <v>0</v>
      </c>
      <c r="L77" s="19">
        <f>SUM(L7:L75)</f>
        <v>0</v>
      </c>
      <c r="M77" s="23">
        <f>SUM(M7:M75)</f>
        <v>0</v>
      </c>
    </row>
    <row r="78" spans="1:13">
      <c r="I78" s="26"/>
      <c r="K78" s="26"/>
    </row>
    <row r="79" spans="1:13">
      <c r="A79" s="72"/>
      <c r="B79" s="72"/>
      <c r="C79" s="72"/>
      <c r="D79" s="24"/>
      <c r="E79" s="24"/>
      <c r="I79" s="26"/>
      <c r="K79" s="26"/>
    </row>
    <row r="80" spans="1:13">
      <c r="A80" s="75" t="s">
        <v>82</v>
      </c>
      <c r="B80" s="75"/>
      <c r="C80" s="18">
        <f>K77</f>
        <v>0</v>
      </c>
      <c r="D80" s="25"/>
      <c r="E80" s="25"/>
      <c r="I80" s="26"/>
      <c r="J80" s="47"/>
      <c r="K80" s="26"/>
    </row>
    <row r="81" spans="1:11" s="1" customFormat="1">
      <c r="A81" s="71" t="s">
        <v>81</v>
      </c>
      <c r="B81" s="71"/>
      <c r="C81" s="17">
        <f>L77</f>
        <v>0</v>
      </c>
      <c r="D81" s="25"/>
      <c r="E81" s="25"/>
      <c r="I81" s="26"/>
      <c r="J81" s="26"/>
      <c r="K81" s="26"/>
    </row>
    <row r="82" spans="1:11" s="1" customFormat="1" ht="17.25" customHeight="1">
      <c r="A82" s="71" t="s">
        <v>83</v>
      </c>
      <c r="B82" s="71"/>
      <c r="C82" s="17">
        <f>M77</f>
        <v>0</v>
      </c>
      <c r="D82" s="25"/>
      <c r="E82" s="25"/>
      <c r="I82" s="26"/>
      <c r="J82" s="26"/>
      <c r="K82" s="26"/>
    </row>
    <row r="83" spans="1:11" s="1" customFormat="1">
      <c r="D83" s="26"/>
      <c r="E83" s="26"/>
      <c r="I83" s="26"/>
      <c r="J83" s="26"/>
      <c r="K83" s="26"/>
    </row>
    <row r="84" spans="1:11" s="1" customFormat="1">
      <c r="I84" s="26"/>
      <c r="J84" s="26"/>
      <c r="K84" s="26"/>
    </row>
    <row r="85" spans="1:11" s="1" customFormat="1" ht="15">
      <c r="A85" s="21" t="s">
        <v>256</v>
      </c>
      <c r="I85" s="26"/>
      <c r="J85" s="26"/>
      <c r="K85" s="26"/>
    </row>
  </sheetData>
  <sortState ref="A6:J82">
    <sortCondition ref="A6"/>
  </sortState>
  <mergeCells count="21">
    <mergeCell ref="A82:B82"/>
    <mergeCell ref="A79:C79"/>
    <mergeCell ref="A77:C77"/>
    <mergeCell ref="A80:B80"/>
    <mergeCell ref="A81:B81"/>
    <mergeCell ref="A1:C1"/>
    <mergeCell ref="I4:I5"/>
    <mergeCell ref="A2:B2"/>
    <mergeCell ref="A3:C3"/>
    <mergeCell ref="A4:A5"/>
    <mergeCell ref="C4:C5"/>
    <mergeCell ref="G4:G5"/>
    <mergeCell ref="B4:B5"/>
    <mergeCell ref="D4:D5"/>
    <mergeCell ref="E4:E5"/>
    <mergeCell ref="K4:K5"/>
    <mergeCell ref="M4:M5"/>
    <mergeCell ref="L4:L5"/>
    <mergeCell ref="J4:J5"/>
    <mergeCell ref="F4:F5"/>
    <mergeCell ref="H4:H5"/>
  </mergeCells>
  <pageMargins left="0.7" right="0.7" top="0.78740157499999996" bottom="0.78740157499999996" header="0.3" footer="0.3"/>
  <pageSetup paperSize="9" scale="64" orientation="landscape" r:id="rId1"/>
  <headerFooter>
    <oddHeader>&amp;R&amp;"+,Obyčejné"Příloha č. 6 zadávací dokumentace</oddHeader>
  </headerFooter>
  <rowBreaks count="2" manualBreakCount="2">
    <brk id="54" max="12" man="1"/>
    <brk id="6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ph024102</cp:lastModifiedBy>
  <cp:lastPrinted>2018-01-12T11:18:09Z</cp:lastPrinted>
  <dcterms:created xsi:type="dcterms:W3CDTF">2014-01-28T13:37:14Z</dcterms:created>
  <dcterms:modified xsi:type="dcterms:W3CDTF">2018-02-26T11:11:59Z</dcterms:modified>
</cp:coreProperties>
</file>