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workbookProtection workbookAlgorithmName="SHA-512" workbookHashValue="SXJDQQq8hrjI70A4WQIgAMkFu84Ed+9+1/pG7pDo9dIRLDfy7/WkAhiEjFAl4hIG4UuJ0SsgXGpiWP9Ogcz1Sg==" workbookSpinCount="100000" workbookSaltValue="on0rGG/R4SK4TbacNvW7hg==" lockStructure="1"/>
  <bookViews>
    <workbookView xWindow="0" yWindow="0" windowWidth="25200" windowHeight="11970" activeTab="0"/>
  </bookViews>
  <sheets>
    <sheet name="List1" sheetId="1" r:id="rId1"/>
  </sheets>
  <definedNames>
    <definedName name="_xlnm.Print_Area" localSheetId="0">'List1'!$A$1:$H$366</definedName>
    <definedName name="_xlnm.Print_Titles" localSheetId="0">'List1'!$71:$73</definedName>
  </definedNames>
  <calcPr calcId="152511"/>
</workbook>
</file>

<file path=xl/comments1.xml><?xml version="1.0" encoding="utf-8"?>
<comments xmlns="http://schemas.openxmlformats.org/spreadsheetml/2006/main">
  <authors>
    <author>Martin</author>
  </authors>
  <commentList>
    <comment ref="B315" authorId="0">
      <text>
        <r>
          <rPr>
            <b/>
            <sz val="9"/>
            <rFont val="Tahoma"/>
            <family val="2"/>
          </rPr>
          <t xml:space="preserve">Rozpočet:
</t>
        </r>
        <r>
          <rPr>
            <sz val="9"/>
            <rFont val="Tahoma"/>
            <family val="2"/>
          </rPr>
          <t>Pozn. Cena za materiál a montáž sloučena do buňky materiál.</t>
        </r>
      </text>
    </comment>
    <comment ref="B316" authorId="0">
      <text>
        <r>
          <rPr>
            <b/>
            <sz val="9"/>
            <rFont val="Tahoma"/>
            <family val="2"/>
          </rPr>
          <t xml:space="preserve">Rozpočet:
</t>
        </r>
        <r>
          <rPr>
            <sz val="9"/>
            <rFont val="Tahoma"/>
            <family val="2"/>
          </rPr>
          <t xml:space="preserve">Pozn. Cena za materiál a montáž sloučena do buňky materiál.
</t>
        </r>
      </text>
    </comment>
    <comment ref="B317" authorId="0">
      <text>
        <r>
          <rPr>
            <b/>
            <sz val="9"/>
            <rFont val="Tahoma"/>
            <family val="2"/>
          </rPr>
          <t xml:space="preserve">Rozpočet:
</t>
        </r>
        <r>
          <rPr>
            <sz val="9"/>
            <rFont val="Tahoma"/>
            <family val="2"/>
          </rPr>
          <t>Pozn. Cena za materiál a montáž sloučena do buňky materiál.</t>
        </r>
      </text>
    </comment>
    <comment ref="B324" authorId="0">
      <text>
        <r>
          <rPr>
            <b/>
            <sz val="9"/>
            <rFont val="Tahoma"/>
            <family val="2"/>
          </rPr>
          <t>Rozpočet:</t>
        </r>
        <r>
          <rPr>
            <sz val="9"/>
            <rFont val="Tahoma"/>
            <family val="2"/>
          </rPr>
          <t xml:space="preserve">
Pozn. Cena za materiál a montáž sloučena do buňky materiál.</t>
        </r>
      </text>
    </comment>
    <comment ref="B342" authorId="0">
      <text>
        <r>
          <rPr>
            <b/>
            <sz val="9"/>
            <rFont val="Tahoma"/>
            <family val="2"/>
          </rPr>
          <t xml:space="preserve">Rozpočet:
</t>
        </r>
        <r>
          <rPr>
            <sz val="9"/>
            <rFont val="Tahoma"/>
            <family val="2"/>
          </rPr>
          <t>Pozn. Cena za materiál a montáž sloučena do buňky materiál.</t>
        </r>
      </text>
    </comment>
    <comment ref="B363" authorId="0">
      <text>
        <r>
          <rPr>
            <b/>
            <sz val="9"/>
            <rFont val="Tahoma"/>
            <family val="2"/>
          </rPr>
          <t xml:space="preserve">Rozpočet:
</t>
        </r>
        <r>
          <rPr>
            <sz val="9"/>
            <rFont val="Tahoma"/>
            <family val="2"/>
          </rPr>
          <t>Pozn. Cena za materiál a montáž sloučena do buňky materiál.</t>
        </r>
      </text>
    </comment>
  </commentList>
</comments>
</file>

<file path=xl/sharedStrings.xml><?xml version="1.0" encoding="utf-8"?>
<sst xmlns="http://schemas.openxmlformats.org/spreadsheetml/2006/main" count="576" uniqueCount="221">
  <si>
    <t>ks</t>
  </si>
  <si>
    <t>Deska se 2 kruhovými hlásícími linkami Apollo</t>
  </si>
  <si>
    <t>Hlásič optický</t>
  </si>
  <si>
    <t>Patice s izolátorem</t>
  </si>
  <si>
    <t>Patice standardní</t>
  </si>
  <si>
    <t>Vnitřní tlačítko polozapuštěné, červené</t>
  </si>
  <si>
    <t>J-H(ST)H 1x2x0,8, bezhalogen, rudý</t>
  </si>
  <si>
    <t>m</t>
  </si>
  <si>
    <t>Instalační lišta LHD 20X10 HF HD</t>
  </si>
  <si>
    <t>Uložení na nehořlavé na příchytky P-Clips</t>
  </si>
  <si>
    <t>Trubka ohebná (samozhášivá, oheň nešířící)</t>
  </si>
  <si>
    <t>Drobný a nespecifikovaný</t>
  </si>
  <si>
    <t>kpl</t>
  </si>
  <si>
    <t>Konektory a propojovací kabely</t>
  </si>
  <si>
    <t>Spojovací a upevňovací materiál</t>
  </si>
  <si>
    <t>Zednické práce, průrazy, drážkování</t>
  </si>
  <si>
    <t>Oživení a konfigurace systému</t>
  </si>
  <si>
    <t>Dokumentace skutečného stavu</t>
  </si>
  <si>
    <t>Dokumentace pro HZS</t>
  </si>
  <si>
    <t>Výchozí revize a protokol</t>
  </si>
  <si>
    <t>Koordinační činnost a napojení na stávající systémy</t>
  </si>
  <si>
    <t>Zaškolení obsluhy</t>
  </si>
  <si>
    <t>Režijní náklady, doprava materiálu</t>
  </si>
  <si>
    <t>#</t>
  </si>
  <si>
    <t>Popis</t>
  </si>
  <si>
    <t>m.j.</t>
  </si>
  <si>
    <t>počet</t>
  </si>
  <si>
    <t>materiál / m.j.</t>
  </si>
  <si>
    <t>montáž / m.j.</t>
  </si>
  <si>
    <t>materiál</t>
  </si>
  <si>
    <t>montáž</t>
  </si>
  <si>
    <t>Skříňkový reproduktor 6W, plastový, EVAC</t>
  </si>
  <si>
    <t>Krabice KO68</t>
  </si>
  <si>
    <t>EUROFIRE 180S 4x1.5</t>
  </si>
  <si>
    <t>Rozvodný panel - zásuvkové pole</t>
  </si>
  <si>
    <t>Patch panel osaz. 24 pozic 1U</t>
  </si>
  <si>
    <t>Montážní sada</t>
  </si>
  <si>
    <t>Patch kabel různé délky</t>
  </si>
  <si>
    <t>Gbit Switch 48 x RJ45, full mgmt</t>
  </si>
  <si>
    <t>SFP modul Gbit - switch propoj</t>
  </si>
  <si>
    <t>Stacking set pro switche v 1 racku</t>
  </si>
  <si>
    <t>Plug-in modul pro switch stacking</t>
  </si>
  <si>
    <t>Optická vana kompletně vybavená (2)</t>
  </si>
  <si>
    <t>Svár optických vláken (16)</t>
  </si>
  <si>
    <t>Patch kord duplexní</t>
  </si>
  <si>
    <t>Dvojzásuvka 2xRJ45 pod om. Cat. 6A</t>
  </si>
  <si>
    <t>Zásuvka 1xRJ45 pod om. Cat. 6A</t>
  </si>
  <si>
    <t>Optický kabel multimode, 8 vlákno  50/125</t>
  </si>
  <si>
    <t>Kabel UTP drát CAT6, LSOH</t>
  </si>
  <si>
    <t>Kabelový žlab 250/100 kompletní - chodby nebo montážní podlaha - pro STK a ostatní slaboproudé instalace mimo EPS a NZS</t>
  </si>
  <si>
    <t>Instalační lišta 120x40</t>
  </si>
  <si>
    <t>Instalační lišta LHD 20X10 HD</t>
  </si>
  <si>
    <t>Měření signálu</t>
  </si>
  <si>
    <t>Kabel koaxiální - vzor KH21DR/500 -  digital compatible s opletem stínění 500 drátků</t>
  </si>
  <si>
    <t>PVC trubka ohebná 16  LPFLEX</t>
  </si>
  <si>
    <t>Koordinační činnost</t>
  </si>
  <si>
    <t>Zakončení kabelové rezervy v rack</t>
  </si>
  <si>
    <t>Zakončení kabelové rezervy v parapetním žlabu (ESI)</t>
  </si>
  <si>
    <t>Kamerový systém [CCTV]</t>
  </si>
  <si>
    <t>Společná televizní anténa (pouze rozvod) [STA]</t>
  </si>
  <si>
    <t>Strukturovaná kabeláž [STK]</t>
  </si>
  <si>
    <t>Místní rozhlas [NZS]</t>
  </si>
  <si>
    <t>Elektrická požární signalizace [EPS]</t>
  </si>
  <si>
    <t>Kabel UTP drát CAT6A, LSOH</t>
  </si>
  <si>
    <t>Uložení na příchytky</t>
  </si>
  <si>
    <t xml:space="preserve">3.0 Megapixelová, IP venkovní miniDome s integrovaným IR přísvitem, 1/3” progressive scan CMOS, komprese H.264 / MJPEG, max. rozlišení: 2048×1536/20fps, objektiv: 4mm@F2.0 (2.8 a 6mm volitelně), úhel zobrazení: 98.5°(2.8mm), 79°(4mm), 49°(6mm), citlivost: 0.07 lux@F1.2, AGC zap, 0 lux s IR, 3D-DNR, D-WDR, Dosah IR 10M, Bez poplachového I/O, Slot na SD/SDHC/SDXC kartu až 64GB, Napájení: DC12V/420mA, PoE (802.3af, Power over Ethernet), </t>
  </si>
  <si>
    <t>Audiovizuální systém [AVS]</t>
  </si>
  <si>
    <t>HDMI1.4 zásuvka do parapetního kanálu 1M</t>
  </si>
  <si>
    <t>VGA zásuvka do parapetního kanálu 1M</t>
  </si>
  <si>
    <t>Kabel HDMI</t>
  </si>
  <si>
    <t>kabel VGA 15m</t>
  </si>
  <si>
    <t>Instalační lišta  40X20</t>
  </si>
  <si>
    <t>Zakončení video kabelu v zásuvce</t>
  </si>
  <si>
    <t>Jednotný čas [JČ]</t>
  </si>
  <si>
    <t>4-kanálové hlavní hodiny pro řízení systému jednotného času</t>
  </si>
  <si>
    <t>Přijímač radiosignálu</t>
  </si>
  <si>
    <t>Podružné hodiny dle výběru investora</t>
  </si>
  <si>
    <t>Stropní závěs pro hodiny</t>
  </si>
  <si>
    <t>Školní zvonek motorový 95dB / 1m</t>
  </si>
  <si>
    <t>CYKY 2x1,5</t>
  </si>
  <si>
    <t>Mezisoučet AVS</t>
  </si>
  <si>
    <t>Mezisoučet JČ</t>
  </si>
  <si>
    <t>Mezisoučet CCTV</t>
  </si>
  <si>
    <t>Mezisoučet STA</t>
  </si>
  <si>
    <t>Mezisoučet STK</t>
  </si>
  <si>
    <t>Mezisoučet NZS</t>
  </si>
  <si>
    <t>Součet bez DPH</t>
  </si>
  <si>
    <t>Celkem bez DPH</t>
  </si>
  <si>
    <t>Slaboproudé elektroinstalace</t>
  </si>
  <si>
    <t>ISŠTE Sokolov SO704 1.NP</t>
  </si>
  <si>
    <t>Název akce:</t>
  </si>
  <si>
    <t>Rekapitulace</t>
  </si>
  <si>
    <t>Poznámky:</t>
  </si>
  <si>
    <t>sv.strop třídy 3x36W s předřadníkem  optická parabola. Al vysoký lesk</t>
  </si>
  <si>
    <t>sv.nad tabule  2x36W s předřadníkem natočená optická parabola. Al vysoký lesk</t>
  </si>
  <si>
    <t>sv.do kabinetu přisazené 2x26W</t>
  </si>
  <si>
    <t xml:space="preserve">sv.na chodby  1x36 </t>
  </si>
  <si>
    <t>sv.na chodby  1x36  s NO modulem</t>
  </si>
  <si>
    <t>sv.na WC       2x36  s NO modulem  IP</t>
  </si>
  <si>
    <t>sv.pro WC   schodiště. 2x13W s NO modulem</t>
  </si>
  <si>
    <t>sv.pro WC  schodiště. 2x13W</t>
  </si>
  <si>
    <t>"NO" sv.nouzové 16W/3 hod.IP20 p.o.</t>
  </si>
  <si>
    <t>bernard sv.vč.</t>
  </si>
  <si>
    <t>tr.pvc16</t>
  </si>
  <si>
    <t>KP68</t>
  </si>
  <si>
    <t>KR68</t>
  </si>
  <si>
    <t>cy 4</t>
  </si>
  <si>
    <t xml:space="preserve">cyky 3x1,5   </t>
  </si>
  <si>
    <t>cyky 3x2,5</t>
  </si>
  <si>
    <t>cyky 5x1,5</t>
  </si>
  <si>
    <t>cyky 5x4</t>
  </si>
  <si>
    <t>cyky 4x16</t>
  </si>
  <si>
    <t>cy10</t>
  </si>
  <si>
    <t>cy16</t>
  </si>
  <si>
    <t>ventilátor 100 vč.doběhu</t>
  </si>
  <si>
    <t>tl.schodiště a chodby</t>
  </si>
  <si>
    <t>tl.pro rolety</t>
  </si>
  <si>
    <t>vyp.č1       p.o.</t>
  </si>
  <si>
    <t>vyp.č2       p.o.</t>
  </si>
  <si>
    <t>vyp.č5       p.o.</t>
  </si>
  <si>
    <t>vyp.č5A     p.o.</t>
  </si>
  <si>
    <t>vyp.č6       p.o.</t>
  </si>
  <si>
    <t>vyp.č.7</t>
  </si>
  <si>
    <t>zás.230/16  p.o.</t>
  </si>
  <si>
    <t>zás.parapet</t>
  </si>
  <si>
    <t>čidlo pohybu</t>
  </si>
  <si>
    <t>zás.230/16 IP 44   p.o.</t>
  </si>
  <si>
    <t>zdroj pro pisoáry  WC</t>
  </si>
  <si>
    <t>podl.KR M16</t>
  </si>
  <si>
    <t>zás.400/16 A IP56 p.o.</t>
  </si>
  <si>
    <t>cablofil 50/50</t>
  </si>
  <si>
    <t>cablofil 150/50</t>
  </si>
  <si>
    <t>cablofil 300/50</t>
  </si>
  <si>
    <t>konstrukce pro cablofil</t>
  </si>
  <si>
    <t>parapetní žlab 135/70 s pvc příčkou</t>
  </si>
  <si>
    <t xml:space="preserve">rozváděč 1 a 2 NP </t>
  </si>
  <si>
    <t>požární ucpávky</t>
  </si>
  <si>
    <t>soub.</t>
  </si>
  <si>
    <t xml:space="preserve">podružný materiál </t>
  </si>
  <si>
    <t xml:space="preserve">PPV </t>
  </si>
  <si>
    <t>sekací řezací a vrtací práce</t>
  </si>
  <si>
    <t>doprava a přesun hmot</t>
  </si>
  <si>
    <t>revize</t>
  </si>
  <si>
    <t>revizní dvířka 20/20</t>
  </si>
  <si>
    <t>revizní dvířka 15/15</t>
  </si>
  <si>
    <t>SDK kastlík 40/50  ( 60/50 skut.) pro zakrytí el.instalace  na chodbách EI30</t>
  </si>
  <si>
    <t>SDK kastlík 40/50 pro osazení svítidel</t>
  </si>
  <si>
    <t xml:space="preserve">SDK kastlík 30/30 </t>
  </si>
  <si>
    <t>dem.stávajících svítidel pro další použití                                          114 ks HZS</t>
  </si>
  <si>
    <t>hod.</t>
  </si>
  <si>
    <t>dem.Fe konstrukcí                                                                           105 ks HZS</t>
  </si>
  <si>
    <t>demontáž krabic přístroju atd.                                                          130 ks HZS</t>
  </si>
  <si>
    <t>dem.žlabu a lišt                                                                                 600 m HZS</t>
  </si>
  <si>
    <t>svařování  prodloužení  konstrukcí pro svítidla  Jocke 25/25               23 m  HZS</t>
  </si>
  <si>
    <t>vrtání - zvětšení otvoru v konstrukci svítide                                       69 ks  HZS</t>
  </si>
  <si>
    <t>montáž nových konstrukcí pro svítidla                                               14 ks   HZS</t>
  </si>
  <si>
    <t xml:space="preserve">nátěr konstrukcí svítidel                         </t>
  </si>
  <si>
    <t>provizorní připojení zařízení pro zachování nutného chodu                          HZS</t>
  </si>
  <si>
    <t xml:space="preserve">uklid </t>
  </si>
  <si>
    <t>sou.</t>
  </si>
  <si>
    <t>oprava malých ploch po demontáži konstrukcí  (TV,plátna ,hřebíky atd.)</t>
  </si>
  <si>
    <t>Silnoproudá elektroinstalace</t>
  </si>
  <si>
    <t>Silnoprudá elektroinstalace - SDK</t>
  </si>
  <si>
    <t>Konstrukce SDK pro zakrytí el.inst  kastlík 30/30 - 1NP 704</t>
  </si>
  <si>
    <t>Silnoproudá elektroinstalace - VRN</t>
  </si>
  <si>
    <t>Zednické práce - omítka schodiště</t>
  </si>
  <si>
    <t>Oprava vnitřní vápenocementové štukové omítky stěn v rozsahu plochy do 30%</t>
  </si>
  <si>
    <t>Oprava vnitřní vápenocementové štukové omítky stropů v rozsahu plochy do 10%</t>
  </si>
  <si>
    <t>Potažení vnitřních stěn sklovláknitým pletivem vtlačeným do tenkovrstvé hmoty</t>
  </si>
  <si>
    <t>Potažení vnitřních stropů sklovláknitým pletivem vtlačeným do tenkovrstvé hmoty</t>
  </si>
  <si>
    <t>Příplatek k vnitřní omítce zdiva vápenocementové ze suchých směsí za zabudované rohovníky</t>
  </si>
  <si>
    <t>Sádrová stěrka tl.do 3 mm vnitřních stěn</t>
  </si>
  <si>
    <t>Sádrová stěrka tl.do 3 mm vnitřních rovných stropů</t>
  </si>
  <si>
    <t>Oprava vnitřní vápenocementové štukové omítky stěn v rozsahu plochy do 10%</t>
  </si>
  <si>
    <t>Zakrytí podlah fólií přilepenou lepící páskou</t>
  </si>
  <si>
    <t>Osazování ventilačních mřížek velikosti do 300 x 300 mm</t>
  </si>
  <si>
    <t>Mřížka větrací plast VM 300x300 B bílá se síťovinou</t>
  </si>
  <si>
    <t>Přesun hmot pro opravy a údržbu budov v do 25 m</t>
  </si>
  <si>
    <t>Nátěry olejové omítek stěn dvojnásobné a 1x email</t>
  </si>
  <si>
    <t>Nátěry syntetické OK střední "B" barva dražší lesklý povrch 1x antikorozní, 1x základní, 1x email</t>
  </si>
  <si>
    <t>Dvojnásobné bílé malby  ze směsí za sucha dobře otěruvzdorných v místnostech do 3,80 m</t>
  </si>
  <si>
    <t>Zařízení staveniště</t>
  </si>
  <si>
    <t>Zednické práce - opravy po elektroinstalaci</t>
  </si>
  <si>
    <t>Zednické práce - vymalování 1NP</t>
  </si>
  <si>
    <t>m2</t>
  </si>
  <si>
    <t>kus</t>
  </si>
  <si>
    <t>t</t>
  </si>
  <si>
    <t>%</t>
  </si>
  <si>
    <t>Zazdívka otvorů pl do 0,25 m2 ve zdivu nadzákladovém cihlami pálenými tl do 450 mm</t>
  </si>
  <si>
    <t>Vápenocementová štuková omítka malých ploch do 0,25 m2 na stěnách</t>
  </si>
  <si>
    <t>Vápenocementová štuková omítka malých ploch do 0,25 m2 na stropech</t>
  </si>
  <si>
    <t>Vápenocementová štuková omítka rýh ve stěnách šířky do 300 mm</t>
  </si>
  <si>
    <t>Vápenocementová štuková omítka rýh ve stěnách šířky do 150 mm</t>
  </si>
  <si>
    <t>Broušení nerovností betonových podlah do 2 mm - stržení šlemu</t>
  </si>
  <si>
    <t>Bourání podlah z dlaždic keramických nebo xylolitových tl do 10 mm plochy přes 1 m2</t>
  </si>
  <si>
    <t>Vyrovnání podkladu samonivelační stěrkou tl 4 mm pevnosti 15 Mpa</t>
  </si>
  <si>
    <t>Montáž podlah keramických režných hladkých lepených flexibilním lepidlem do 9 ks/m2</t>
  </si>
  <si>
    <t>Příplatek k montáž podlah keramických za plochu do 5 m2</t>
  </si>
  <si>
    <t>Dlaždice keramické RAKO</t>
  </si>
  <si>
    <t>Přesun hmot procentní pro podlahy z dlaždic v objektech v do 24 m</t>
  </si>
  <si>
    <t>Montáž obkladů vnitřních keramických hladkých do 12 ks/m2 lepených flexibilním lepidlem</t>
  </si>
  <si>
    <t>Příplatek k montáži obkladů vnitřních keramických hladkých za plochu do 10 m2</t>
  </si>
  <si>
    <t>Obkládačky keramické RAKO - koupelny NEO (bílé i barevné) 20 x 25 x 0,68 cm I. j.</t>
  </si>
  <si>
    <t>Přesun hmot procentní pro obklady keramické v objektech v do 24 m</t>
  </si>
  <si>
    <t>U zednických prací sloučena cena za materiál s cenou montáže.</t>
  </si>
  <si>
    <t>kabel USB 2.0 15m</t>
  </si>
  <si>
    <t>Přídržný magnet 40kg s nohou 175mm včetně kotvy s kloubem</t>
  </si>
  <si>
    <t xml:space="preserve"> 5/2017</t>
  </si>
  <si>
    <t>Beran / Horák</t>
  </si>
  <si>
    <t xml:space="preserve">Mezisoučet </t>
  </si>
  <si>
    <t>Revitalizace centra vzdělávání ISŠTE</t>
  </si>
  <si>
    <t>Rekonstrukce silnoproudých a slaboproudých rozvodů elektroinstalace a stavební úpravy objektu SO704 – 1.NP</t>
  </si>
  <si>
    <t>Celkem včetně DPH</t>
  </si>
  <si>
    <t>Modul systém</t>
  </si>
  <si>
    <t>Rekapitulace - slaboproudé elektroinstalace</t>
  </si>
  <si>
    <t>Rekapitulace - silnoproudé elektroinstalace</t>
  </si>
  <si>
    <t>Rekapitulace - stavební úpravy</t>
  </si>
  <si>
    <t>Celková cena bez DPH</t>
  </si>
  <si>
    <t>DPH 21%</t>
  </si>
  <si>
    <t>Celková cena včetně DPH</t>
  </si>
  <si>
    <t>Celková cena díla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</si>
</sst>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/>
      <top style="hair"/>
      <bottom style="thin"/>
    </border>
    <border>
      <left/>
      <right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/>
      <right/>
      <top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/>
      <right style="hair"/>
      <top style="hair"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hair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1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7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2" xfId="0" applyNumberFormat="1" applyBorder="1" applyAlignment="1">
      <alignment horizontal="right" vertical="center" indent="1"/>
    </xf>
    <xf numFmtId="164" fontId="0" fillId="0" borderId="8" xfId="0" applyNumberFormat="1" applyBorder="1" applyAlignment="1">
      <alignment horizontal="right" vertical="center" indent="1"/>
    </xf>
    <xf numFmtId="164" fontId="0" fillId="0" borderId="3" xfId="0" applyNumberFormat="1" applyBorder="1" applyAlignment="1">
      <alignment horizontal="right" vertical="center" indent="1"/>
    </xf>
    <xf numFmtId="164" fontId="0" fillId="0" borderId="9" xfId="0" applyNumberFormat="1" applyBorder="1" applyAlignment="1">
      <alignment horizontal="right" vertical="center" indent="1"/>
    </xf>
    <xf numFmtId="164" fontId="8" fillId="0" borderId="6" xfId="0" applyNumberFormat="1" applyFont="1" applyBorder="1" applyAlignment="1">
      <alignment horizontal="right" vertical="center" indent="1"/>
    </xf>
    <xf numFmtId="164" fontId="0" fillId="0" borderId="0" xfId="0" applyNumberForma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0" fillId="0" borderId="10" xfId="0" applyBorder="1" applyAlignment="1">
      <alignment horizontal="center"/>
    </xf>
    <xf numFmtId="0" fontId="3" fillId="0" borderId="0" xfId="0" applyFont="1"/>
    <xf numFmtId="0" fontId="0" fillId="0" borderId="0" xfId="0" applyFont="1"/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right" vertical="center" indent="1"/>
    </xf>
    <xf numFmtId="0" fontId="0" fillId="0" borderId="0" xfId="0" applyFont="1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0" fontId="0" fillId="0" borderId="0" xfId="0" applyFont="1" applyAlignment="1">
      <alignment vertical="center" wrapText="1"/>
    </xf>
    <xf numFmtId="0" fontId="6" fillId="0" borderId="11" xfId="0" applyFont="1" applyBorder="1"/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right" vertical="center" indent="1"/>
    </xf>
    <xf numFmtId="0" fontId="6" fillId="0" borderId="11" xfId="0" applyFont="1" applyBorder="1" applyAlignment="1">
      <alignment horizontal="right" vertical="center" indent="1"/>
    </xf>
    <xf numFmtId="164" fontId="0" fillId="0" borderId="12" xfId="0" applyNumberFormat="1" applyBorder="1" applyAlignment="1">
      <alignment horizontal="right" vertical="center" indent="1"/>
    </xf>
    <xf numFmtId="164" fontId="0" fillId="0" borderId="13" xfId="0" applyNumberFormat="1" applyBorder="1" applyAlignment="1">
      <alignment horizontal="right" vertical="center" indent="1"/>
    </xf>
    <xf numFmtId="0" fontId="3" fillId="0" borderId="5" xfId="0" applyFont="1" applyBorder="1" applyAlignment="1">
      <alignment vertical="center" wrapText="1"/>
    </xf>
    <xf numFmtId="164" fontId="0" fillId="0" borderId="5" xfId="0" applyNumberFormat="1" applyBorder="1" applyAlignment="1">
      <alignment horizontal="right" vertical="center" indent="1"/>
    </xf>
    <xf numFmtId="164" fontId="3" fillId="0" borderId="5" xfId="0" applyNumberFormat="1" applyFont="1" applyBorder="1" applyAlignment="1">
      <alignment horizontal="right" vertical="center" indent="1"/>
    </xf>
    <xf numFmtId="164" fontId="3" fillId="0" borderId="14" xfId="0" applyNumberFormat="1" applyFont="1" applyBorder="1" applyAlignment="1">
      <alignment horizontal="right" vertical="center" indent="1"/>
    </xf>
    <xf numFmtId="0" fontId="0" fillId="0" borderId="4" xfId="0" applyBorder="1" applyAlignment="1">
      <alignment horizontal="center"/>
    </xf>
    <xf numFmtId="164" fontId="2" fillId="2" borderId="12" xfId="0" applyNumberFormat="1" applyFont="1" applyFill="1" applyBorder="1" applyAlignment="1">
      <alignment horizontal="right" vertical="center" indent="1"/>
    </xf>
    <xf numFmtId="164" fontId="2" fillId="2" borderId="13" xfId="0" applyNumberFormat="1" applyFont="1" applyFill="1" applyBorder="1" applyAlignment="1">
      <alignment horizontal="right" vertical="center" indent="1"/>
    </xf>
    <xf numFmtId="0" fontId="0" fillId="2" borderId="15" xfId="0" applyFont="1" applyFill="1" applyBorder="1"/>
    <xf numFmtId="0" fontId="0" fillId="0" borderId="4" xfId="0" applyFont="1" applyBorder="1"/>
    <xf numFmtId="0" fontId="9" fillId="0" borderId="6" xfId="0" applyFont="1" applyBorder="1" applyAlignment="1">
      <alignment vertical="center" wrapText="1"/>
    </xf>
    <xf numFmtId="0" fontId="10" fillId="3" borderId="0" xfId="0" applyFont="1" applyFill="1" applyAlignment="1">
      <alignment horizontal="center" vertical="center" wrapText="1"/>
    </xf>
    <xf numFmtId="0" fontId="0" fillId="3" borderId="0" xfId="0" applyFill="1"/>
    <xf numFmtId="164" fontId="0" fillId="0" borderId="16" xfId="0" applyNumberFormat="1" applyBorder="1" applyAlignment="1">
      <alignment horizontal="right" vertical="center" indent="1"/>
    </xf>
    <xf numFmtId="164" fontId="0" fillId="0" borderId="7" xfId="0" applyNumberFormat="1" applyBorder="1" applyAlignment="1">
      <alignment horizontal="right" vertical="center" indent="1"/>
    </xf>
    <xf numFmtId="164" fontId="4" fillId="2" borderId="16" xfId="0" applyNumberFormat="1" applyFont="1" applyFill="1" applyBorder="1" applyAlignment="1">
      <alignment horizontal="right" vertical="center" indent="1"/>
    </xf>
    <xf numFmtId="164" fontId="4" fillId="2" borderId="7" xfId="0" applyNumberFormat="1" applyFont="1" applyFill="1" applyBorder="1" applyAlignment="1">
      <alignment horizontal="right" vertical="center" indent="1"/>
    </xf>
    <xf numFmtId="0" fontId="4" fillId="2" borderId="1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wrapText="1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/>
    </xf>
    <xf numFmtId="164" fontId="5" fillId="2" borderId="20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right" vertical="center" indent="1"/>
    </xf>
    <xf numFmtId="0" fontId="0" fillId="0" borderId="8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3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3" xfId="21" applyFont="1" applyBorder="1">
      <alignment/>
      <protection/>
    </xf>
    <xf numFmtId="0" fontId="8" fillId="0" borderId="3" xfId="21" applyFont="1" applyFill="1" applyBorder="1">
      <alignment/>
      <protection/>
    </xf>
    <xf numFmtId="0" fontId="8" fillId="0" borderId="3" xfId="20" applyFont="1" applyBorder="1">
      <alignment/>
      <protection/>
    </xf>
    <xf numFmtId="0" fontId="8" fillId="0" borderId="3" xfId="20" applyFont="1" applyBorder="1" applyAlignment="1">
      <alignment horizontal="left"/>
      <protection/>
    </xf>
    <xf numFmtId="0" fontId="14" fillId="0" borderId="2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5" fontId="0" fillId="0" borderId="0" xfId="0" applyNumberFormat="1"/>
    <xf numFmtId="0" fontId="8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right" vertical="center" indent="1"/>
    </xf>
    <xf numFmtId="0" fontId="8" fillId="0" borderId="0" xfId="0" applyFont="1" applyBorder="1" applyAlignment="1">
      <alignment vertical="center" wrapText="1"/>
    </xf>
    <xf numFmtId="0" fontId="0" fillId="0" borderId="22" xfId="0" applyFont="1" applyBorder="1"/>
    <xf numFmtId="0" fontId="9" fillId="0" borderId="23" xfId="0" applyFont="1" applyBorder="1" applyAlignment="1">
      <alignment vertical="center" wrapText="1"/>
    </xf>
    <xf numFmtId="0" fontId="8" fillId="0" borderId="23" xfId="0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right" vertical="center" indent="1"/>
    </xf>
    <xf numFmtId="0" fontId="0" fillId="0" borderId="24" xfId="0" applyFont="1" applyBorder="1"/>
    <xf numFmtId="0" fontId="0" fillId="0" borderId="25" xfId="0" applyFont="1" applyBorder="1"/>
    <xf numFmtId="0" fontId="14" fillId="0" borderId="26" xfId="0" applyFont="1" applyBorder="1" applyAlignment="1">
      <alignment vertical="center" wrapText="1"/>
    </xf>
    <xf numFmtId="0" fontId="15" fillId="0" borderId="26" xfId="0" applyFont="1" applyBorder="1" applyAlignment="1">
      <alignment horizontal="center" vertical="center"/>
    </xf>
    <xf numFmtId="164" fontId="15" fillId="0" borderId="26" xfId="0" applyNumberFormat="1" applyFont="1" applyBorder="1" applyAlignment="1">
      <alignment horizontal="right" vertical="center" indent="1"/>
    </xf>
    <xf numFmtId="0" fontId="0" fillId="0" borderId="0" xfId="0" applyAlignment="1">
      <alignment/>
    </xf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right" vertical="center" wrapText="1"/>
    </xf>
    <xf numFmtId="164" fontId="9" fillId="0" borderId="23" xfId="0" applyNumberFormat="1" applyFont="1" applyBorder="1" applyAlignment="1">
      <alignment horizontal="right" vertical="center" indent="1"/>
    </xf>
    <xf numFmtId="164" fontId="9" fillId="0" borderId="27" xfId="0" applyNumberFormat="1" applyFont="1" applyBorder="1" applyAlignment="1">
      <alignment horizontal="right" vertical="center" indent="1"/>
    </xf>
    <xf numFmtId="164" fontId="8" fillId="0" borderId="0" xfId="0" applyNumberFormat="1" applyFont="1" applyBorder="1" applyAlignment="1">
      <alignment horizontal="right" vertical="center" indent="1"/>
    </xf>
    <xf numFmtId="164" fontId="8" fillId="0" borderId="28" xfId="0" applyNumberFormat="1" applyFont="1" applyBorder="1" applyAlignment="1">
      <alignment horizontal="right" vertical="center" indent="1"/>
    </xf>
    <xf numFmtId="164" fontId="14" fillId="0" borderId="26" xfId="0" applyNumberFormat="1" applyFont="1" applyBorder="1" applyAlignment="1">
      <alignment horizontal="right" vertical="center" indent="1"/>
    </xf>
    <xf numFmtId="164" fontId="14" fillId="0" borderId="29" xfId="0" applyNumberFormat="1" applyFont="1" applyBorder="1" applyAlignment="1">
      <alignment horizontal="right" vertical="center" indent="1"/>
    </xf>
    <xf numFmtId="0" fontId="11" fillId="0" borderId="0" xfId="0" applyFont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vertical="center" wrapText="1"/>
    </xf>
    <xf numFmtId="164" fontId="9" fillId="0" borderId="30" xfId="0" applyNumberFormat="1" applyFont="1" applyBorder="1" applyAlignment="1">
      <alignment horizontal="right" vertical="center" indent="1"/>
    </xf>
    <xf numFmtId="164" fontId="9" fillId="0" borderId="14" xfId="0" applyNumberFormat="1" applyFont="1" applyBorder="1" applyAlignment="1">
      <alignment horizontal="right" vertical="center" indent="1"/>
    </xf>
    <xf numFmtId="164" fontId="0" fillId="0" borderId="3" xfId="0" applyNumberFormat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552450</xdr:colOff>
      <xdr:row>0</xdr:row>
      <xdr:rowOff>47625</xdr:rowOff>
    </xdr:from>
    <xdr:ext cx="2514600" cy="428625"/>
    <xdr:pic>
      <xdr:nvPicPr>
        <xdr:cNvPr id="5" name="Obráze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47625"/>
          <a:ext cx="2514600" cy="4286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</xdr:col>
      <xdr:colOff>552450</xdr:colOff>
      <xdr:row>16</xdr:row>
      <xdr:rowOff>142875</xdr:rowOff>
    </xdr:from>
    <xdr:ext cx="2514600" cy="428625"/>
    <xdr:pic>
      <xdr:nvPicPr>
        <xdr:cNvPr id="6" name="Obrázek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3552825"/>
          <a:ext cx="2514600" cy="428625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J366"/>
  <sheetViews>
    <sheetView tabSelected="1" view="pageBreakPreview" zoomScale="115" zoomScaleSheetLayoutView="115" workbookViewId="0" topLeftCell="A1">
      <selection activeCell="E363" sqref="E363"/>
    </sheetView>
  </sheetViews>
  <sheetFormatPr defaultColWidth="9.140625" defaultRowHeight="15"/>
  <cols>
    <col min="2" max="2" width="57.421875" style="24" customWidth="1"/>
    <col min="3" max="3" width="9.00390625" style="20" customWidth="1"/>
    <col min="4" max="4" width="10.57421875" style="1" bestFit="1" customWidth="1"/>
    <col min="5" max="5" width="18.28125" style="15" bestFit="1" customWidth="1"/>
    <col min="6" max="6" width="17.28125" style="15" bestFit="1" customWidth="1"/>
    <col min="7" max="7" width="16.57421875" style="16" bestFit="1" customWidth="1"/>
    <col min="8" max="8" width="14.7109375" style="16" customWidth="1"/>
  </cols>
  <sheetData>
    <row r="1" ht="15"/>
    <row r="4" spans="1:8" ht="23.25">
      <c r="A4" s="111" t="s">
        <v>220</v>
      </c>
      <c r="B4" s="111"/>
      <c r="C4" s="111"/>
      <c r="D4" s="111"/>
      <c r="E4" s="111"/>
      <c r="F4" s="111"/>
      <c r="G4" s="111"/>
      <c r="H4" s="111"/>
    </row>
    <row r="6" spans="1:8" ht="15">
      <c r="A6" s="112" t="s">
        <v>90</v>
      </c>
      <c r="B6" s="112"/>
      <c r="C6" s="112"/>
      <c r="D6" s="112"/>
      <c r="E6" s="112"/>
      <c r="F6" s="112"/>
      <c r="G6" s="112"/>
      <c r="H6" s="112"/>
    </row>
    <row r="7" spans="1:8" ht="18.75">
      <c r="A7" s="113" t="s">
        <v>210</v>
      </c>
      <c r="B7" s="113"/>
      <c r="C7" s="113"/>
      <c r="D7" s="113"/>
      <c r="E7" s="113"/>
      <c r="F7" s="113"/>
      <c r="G7" s="113"/>
      <c r="H7" s="113"/>
    </row>
    <row r="8" spans="1:9" ht="18.75" customHeight="1">
      <c r="A8" s="113" t="s">
        <v>211</v>
      </c>
      <c r="B8" s="113"/>
      <c r="C8" s="113"/>
      <c r="D8" s="113"/>
      <c r="E8" s="113"/>
      <c r="F8" s="113"/>
      <c r="G8" s="113"/>
      <c r="H8" s="113"/>
      <c r="I8" s="52"/>
    </row>
    <row r="9" spans="1:8" ht="18.75">
      <c r="A9" s="114"/>
      <c r="B9" s="114"/>
      <c r="C9" s="114"/>
      <c r="D9" s="114"/>
      <c r="E9" s="114"/>
      <c r="F9" s="114"/>
      <c r="G9" s="114"/>
      <c r="H9" s="114"/>
    </row>
    <row r="10" spans="1:8" s="43" customFormat="1" ht="18.75">
      <c r="A10" s="103" t="s">
        <v>207</v>
      </c>
      <c r="B10" s="103"/>
      <c r="C10" s="81"/>
      <c r="D10" s="51"/>
      <c r="E10" s="51"/>
      <c r="F10" s="104" t="s">
        <v>208</v>
      </c>
      <c r="G10" s="104"/>
      <c r="H10" s="104"/>
    </row>
    <row r="11" spans="1:8" s="43" customFormat="1" ht="19.5" thickBot="1">
      <c r="A11" s="42"/>
      <c r="B11" s="42"/>
      <c r="C11" s="82"/>
      <c r="D11" s="42"/>
      <c r="E11" s="42"/>
      <c r="F11" s="42"/>
      <c r="G11" s="42"/>
      <c r="H11" s="42"/>
    </row>
    <row r="12" spans="1:10" ht="15">
      <c r="A12" s="93"/>
      <c r="B12" s="94" t="s">
        <v>217</v>
      </c>
      <c r="C12" s="95"/>
      <c r="D12" s="95"/>
      <c r="E12" s="96"/>
      <c r="F12" s="96"/>
      <c r="G12" s="105">
        <f>G44</f>
        <v>0</v>
      </c>
      <c r="H12" s="106"/>
      <c r="J12" s="89"/>
    </row>
    <row r="13" spans="1:8" ht="15">
      <c r="A13" s="97"/>
      <c r="B13" s="92" t="s">
        <v>218</v>
      </c>
      <c r="C13" s="90"/>
      <c r="D13" s="90"/>
      <c r="E13" s="91"/>
      <c r="F13" s="91"/>
      <c r="G13" s="107">
        <f>0.21*G12</f>
        <v>0</v>
      </c>
      <c r="H13" s="108"/>
    </row>
    <row r="14" spans="1:8" ht="15.75" thickBot="1">
      <c r="A14" s="98"/>
      <c r="B14" s="99" t="s">
        <v>219</v>
      </c>
      <c r="C14" s="100"/>
      <c r="D14" s="100"/>
      <c r="E14" s="101"/>
      <c r="F14" s="101"/>
      <c r="G14" s="109">
        <f>SUM(G12:H13)</f>
        <v>0</v>
      </c>
      <c r="H14" s="110"/>
    </row>
    <row r="16" spans="1:8" ht="15">
      <c r="A16" s="102"/>
      <c r="B16" s="102"/>
      <c r="C16" s="102"/>
      <c r="D16" s="102"/>
      <c r="E16" s="102"/>
      <c r="F16" s="102"/>
      <c r="G16" s="102"/>
      <c r="H16" s="102"/>
    </row>
    <row r="17" spans="1:8" ht="15">
      <c r="A17" s="102"/>
      <c r="B17" s="102"/>
      <c r="C17" s="102"/>
      <c r="D17" s="102"/>
      <c r="E17" s="102"/>
      <c r="F17" s="102"/>
      <c r="G17" s="102"/>
      <c r="H17" s="102"/>
    </row>
    <row r="21" spans="1:8" ht="23.25">
      <c r="A21" s="111" t="s">
        <v>91</v>
      </c>
      <c r="B21" s="111"/>
      <c r="C21" s="111"/>
      <c r="D21" s="111"/>
      <c r="E21" s="111"/>
      <c r="F21" s="111"/>
      <c r="G21" s="111"/>
      <c r="H21" s="111"/>
    </row>
    <row r="23" spans="1:8" ht="15">
      <c r="A23" s="112" t="s">
        <v>90</v>
      </c>
      <c r="B23" s="112"/>
      <c r="C23" s="112"/>
      <c r="D23" s="112"/>
      <c r="E23" s="112"/>
      <c r="F23" s="112"/>
      <c r="G23" s="112"/>
      <c r="H23" s="112"/>
    </row>
    <row r="24" spans="1:8" ht="18.75">
      <c r="A24" s="113" t="s">
        <v>210</v>
      </c>
      <c r="B24" s="113"/>
      <c r="C24" s="113"/>
      <c r="D24" s="113"/>
      <c r="E24" s="113"/>
      <c r="F24" s="113"/>
      <c r="G24" s="113"/>
      <c r="H24" s="113"/>
    </row>
    <row r="25" spans="1:9" ht="18.75" customHeight="1">
      <c r="A25" s="113" t="s">
        <v>211</v>
      </c>
      <c r="B25" s="113"/>
      <c r="C25" s="113"/>
      <c r="D25" s="113"/>
      <c r="E25" s="113"/>
      <c r="F25" s="113"/>
      <c r="G25" s="113"/>
      <c r="H25" s="113"/>
      <c r="I25" s="52"/>
    </row>
    <row r="26" spans="1:8" ht="18.75">
      <c r="A26" s="114"/>
      <c r="B26" s="114"/>
      <c r="C26" s="114"/>
      <c r="D26" s="114"/>
      <c r="E26" s="114"/>
      <c r="F26" s="114"/>
      <c r="G26" s="114"/>
      <c r="H26" s="114"/>
    </row>
    <row r="27" spans="1:8" s="43" customFormat="1" ht="18.75">
      <c r="A27" s="103" t="s">
        <v>207</v>
      </c>
      <c r="B27" s="103"/>
      <c r="C27" s="81"/>
      <c r="D27" s="51"/>
      <c r="E27" s="51"/>
      <c r="F27" s="104" t="s">
        <v>208</v>
      </c>
      <c r="G27" s="104"/>
      <c r="H27" s="104"/>
    </row>
    <row r="28" spans="1:8" s="43" customFormat="1" ht="18.75">
      <c r="A28" s="42"/>
      <c r="B28" s="42"/>
      <c r="C28" s="82"/>
      <c r="D28" s="42"/>
      <c r="E28" s="42"/>
      <c r="F28" s="42"/>
      <c r="G28" s="42"/>
      <c r="H28" s="42"/>
    </row>
    <row r="29" spans="1:8" ht="15">
      <c r="A29" s="53" t="s">
        <v>23</v>
      </c>
      <c r="B29" s="73" t="s">
        <v>24</v>
      </c>
      <c r="C29" s="54"/>
      <c r="D29" s="54"/>
      <c r="E29" s="55"/>
      <c r="F29" s="55"/>
      <c r="G29" s="54" t="s">
        <v>29</v>
      </c>
      <c r="H29" s="56" t="s">
        <v>30</v>
      </c>
    </row>
    <row r="30" spans="1:8" ht="15">
      <c r="A30" s="17">
        <v>1</v>
      </c>
      <c r="B30" s="69" t="str">
        <f>B$74</f>
        <v>Elektrická požární signalizace [EPS]</v>
      </c>
      <c r="C30" s="83"/>
      <c r="D30" s="9"/>
      <c r="E30" s="45"/>
      <c r="F30" s="44"/>
      <c r="G30" s="12">
        <f>$G$96</f>
        <v>0</v>
      </c>
      <c r="H30" s="13">
        <f>H$96</f>
        <v>0</v>
      </c>
    </row>
    <row r="31" spans="1:8" ht="15">
      <c r="A31" s="17">
        <v>2</v>
      </c>
      <c r="B31" s="69" t="str">
        <f>B$97</f>
        <v>Místní rozhlas [NZS]</v>
      </c>
      <c r="C31" s="83"/>
      <c r="D31" s="9"/>
      <c r="E31" s="45"/>
      <c r="F31" s="44"/>
      <c r="G31" s="12">
        <f>$G$113</f>
        <v>0</v>
      </c>
      <c r="H31" s="13">
        <f>H$113</f>
        <v>0</v>
      </c>
    </row>
    <row r="32" spans="1:8" ht="15">
      <c r="A32" s="17">
        <v>3</v>
      </c>
      <c r="B32" s="69" t="str">
        <f>B$114</f>
        <v>Strukturovaná kabeláž [STK]</v>
      </c>
      <c r="C32" s="83"/>
      <c r="D32" s="9"/>
      <c r="E32" s="45"/>
      <c r="F32" s="44"/>
      <c r="G32" s="12">
        <f>$G$146</f>
        <v>0</v>
      </c>
      <c r="H32" s="13">
        <f>H$146</f>
        <v>0</v>
      </c>
    </row>
    <row r="33" spans="1:8" ht="15">
      <c r="A33" s="17">
        <v>4</v>
      </c>
      <c r="B33" s="69" t="str">
        <f>B$147</f>
        <v>Společná televizní anténa (pouze rozvod) [STA]</v>
      </c>
      <c r="C33" s="83"/>
      <c r="D33" s="9"/>
      <c r="E33" s="45"/>
      <c r="F33" s="44"/>
      <c r="G33" s="12">
        <f>$G$160</f>
        <v>0</v>
      </c>
      <c r="H33" s="13">
        <f>H$160</f>
        <v>0</v>
      </c>
    </row>
    <row r="34" spans="1:8" ht="15">
      <c r="A34" s="17">
        <v>5</v>
      </c>
      <c r="B34" s="69" t="str">
        <f>B$161</f>
        <v>Kamerový systém [CCTV]</v>
      </c>
      <c r="C34" s="83"/>
      <c r="D34" s="9"/>
      <c r="E34" s="45"/>
      <c r="F34" s="44"/>
      <c r="G34" s="12">
        <f>$G$176</f>
        <v>0</v>
      </c>
      <c r="H34" s="13">
        <f>H$176</f>
        <v>0</v>
      </c>
    </row>
    <row r="35" spans="1:8" ht="15">
      <c r="A35" s="17">
        <v>6</v>
      </c>
      <c r="B35" s="69" t="str">
        <f>B$177</f>
        <v>Audiovizuální systém [AVS]</v>
      </c>
      <c r="C35" s="83"/>
      <c r="D35" s="9"/>
      <c r="E35" s="45"/>
      <c r="F35" s="44"/>
      <c r="G35" s="12">
        <f>$G$192</f>
        <v>0</v>
      </c>
      <c r="H35" s="13">
        <f>H$192</f>
        <v>0</v>
      </c>
    </row>
    <row r="36" spans="1:8" ht="15">
      <c r="A36" s="17">
        <v>7</v>
      </c>
      <c r="B36" s="69" t="str">
        <f>B$193</f>
        <v>Jednotný čas [JČ]</v>
      </c>
      <c r="C36" s="83"/>
      <c r="D36" s="9"/>
      <c r="E36" s="45"/>
      <c r="F36" s="44"/>
      <c r="G36" s="12">
        <f>$G$213</f>
        <v>0</v>
      </c>
      <c r="H36" s="13">
        <f>H$213</f>
        <v>0</v>
      </c>
    </row>
    <row r="37" spans="1:8" ht="15">
      <c r="A37" s="17">
        <v>8</v>
      </c>
      <c r="B37" s="69" t="s">
        <v>161</v>
      </c>
      <c r="C37" s="83"/>
      <c r="D37" s="68"/>
      <c r="E37" s="45"/>
      <c r="F37" s="44"/>
      <c r="G37" s="30">
        <f>$G$279</f>
        <v>0</v>
      </c>
      <c r="H37" s="31">
        <f>H$279</f>
        <v>0</v>
      </c>
    </row>
    <row r="38" spans="1:8" ht="15">
      <c r="A38" s="17">
        <v>9</v>
      </c>
      <c r="B38" s="69" t="s">
        <v>162</v>
      </c>
      <c r="C38" s="83"/>
      <c r="D38" s="68"/>
      <c r="E38" s="45"/>
      <c r="F38" s="44"/>
      <c r="G38" s="30">
        <f>$G$291</f>
        <v>0</v>
      </c>
      <c r="H38" s="31">
        <f>H$291</f>
        <v>0</v>
      </c>
    </row>
    <row r="39" spans="1:8" ht="15">
      <c r="A39" s="17">
        <v>10</v>
      </c>
      <c r="B39" s="69" t="s">
        <v>164</v>
      </c>
      <c r="C39" s="83"/>
      <c r="D39" s="68"/>
      <c r="E39" s="45"/>
      <c r="F39" s="44"/>
      <c r="G39" s="30">
        <f>$G$309</f>
        <v>0</v>
      </c>
      <c r="H39" s="31">
        <f>H$309</f>
        <v>0</v>
      </c>
    </row>
    <row r="40" spans="1:8" ht="15">
      <c r="A40" s="17">
        <v>11</v>
      </c>
      <c r="B40" s="69" t="s">
        <v>165</v>
      </c>
      <c r="C40" s="83"/>
      <c r="D40" s="68"/>
      <c r="E40" s="45"/>
      <c r="F40" s="44"/>
      <c r="G40" s="30">
        <f>$G$341</f>
        <v>0</v>
      </c>
      <c r="H40" s="31">
        <f>H$341</f>
        <v>0</v>
      </c>
    </row>
    <row r="41" spans="1:8" ht="15">
      <c r="A41" s="17">
        <v>12</v>
      </c>
      <c r="B41" s="69" t="s">
        <v>182</v>
      </c>
      <c r="C41" s="83"/>
      <c r="D41" s="68"/>
      <c r="E41" s="45"/>
      <c r="F41" s="44"/>
      <c r="G41" s="30">
        <f>$G$362</f>
        <v>0</v>
      </c>
      <c r="H41" s="31">
        <f>H$362</f>
        <v>0</v>
      </c>
    </row>
    <row r="42" spans="1:8" ht="15">
      <c r="A42" s="17">
        <v>13</v>
      </c>
      <c r="B42" s="69" t="s">
        <v>183</v>
      </c>
      <c r="C42" s="83"/>
      <c r="D42" s="68"/>
      <c r="E42" s="45"/>
      <c r="F42" s="44"/>
      <c r="G42" s="30">
        <f>$G$366</f>
        <v>0</v>
      </c>
      <c r="H42" s="31">
        <f>H$366</f>
        <v>0</v>
      </c>
    </row>
    <row r="43" spans="1:8" ht="15">
      <c r="A43" s="39"/>
      <c r="B43" s="50" t="s">
        <v>86</v>
      </c>
      <c r="C43" s="49"/>
      <c r="D43" s="48"/>
      <c r="E43" s="47"/>
      <c r="F43" s="46"/>
      <c r="G43" s="37">
        <f>SUM(G30:G42)</f>
        <v>0</v>
      </c>
      <c r="H43" s="38">
        <f>SUM(H30:H42)</f>
        <v>0</v>
      </c>
    </row>
    <row r="44" spans="1:10" ht="15">
      <c r="A44" s="40"/>
      <c r="B44" s="41" t="s">
        <v>87</v>
      </c>
      <c r="C44" s="8"/>
      <c r="D44" s="8"/>
      <c r="E44" s="14"/>
      <c r="F44" s="14"/>
      <c r="G44" s="115">
        <f>CEILING(SUM(G43:H43),0.01)</f>
        <v>0</v>
      </c>
      <c r="H44" s="116"/>
      <c r="J44" s="89"/>
    </row>
    <row r="45" spans="1:8" ht="15">
      <c r="A45" s="40"/>
      <c r="B45" s="41" t="s">
        <v>212</v>
      </c>
      <c r="C45" s="8"/>
      <c r="D45" s="8"/>
      <c r="E45" s="14"/>
      <c r="F45" s="14"/>
      <c r="G45" s="115">
        <f>G44*1.21</f>
        <v>0</v>
      </c>
      <c r="H45" s="116"/>
    </row>
    <row r="47" ht="15">
      <c r="A47" s="18" t="s">
        <v>92</v>
      </c>
    </row>
    <row r="48" spans="1:8" ht="15">
      <c r="A48" s="102" t="s">
        <v>204</v>
      </c>
      <c r="B48" s="102"/>
      <c r="C48" s="102"/>
      <c r="D48" s="102"/>
      <c r="E48" s="102"/>
      <c r="F48" s="102"/>
      <c r="G48" s="102"/>
      <c r="H48" s="102"/>
    </row>
    <row r="49" spans="1:8" ht="15">
      <c r="A49" s="102"/>
      <c r="B49" s="102"/>
      <c r="C49" s="102"/>
      <c r="D49" s="102"/>
      <c r="E49" s="102"/>
      <c r="F49" s="102"/>
      <c r="G49" s="102"/>
      <c r="H49" s="102"/>
    </row>
    <row r="50" spans="1:8" ht="15">
      <c r="A50" s="102"/>
      <c r="B50" s="102"/>
      <c r="C50" s="102"/>
      <c r="D50" s="102"/>
      <c r="E50" s="102"/>
      <c r="F50" s="102"/>
      <c r="G50" s="102"/>
      <c r="H50" s="102"/>
    </row>
    <row r="51" spans="1:8" ht="15">
      <c r="A51" s="102"/>
      <c r="B51" s="102"/>
      <c r="C51" s="102"/>
      <c r="D51" s="102"/>
      <c r="E51" s="102"/>
      <c r="F51" s="102"/>
      <c r="G51" s="102"/>
      <c r="H51" s="102"/>
    </row>
    <row r="52" spans="1:8" ht="15">
      <c r="A52" s="102"/>
      <c r="B52" s="102"/>
      <c r="C52" s="102"/>
      <c r="D52" s="102"/>
      <c r="E52" s="102"/>
      <c r="F52" s="102"/>
      <c r="G52" s="102"/>
      <c r="H52" s="102"/>
    </row>
    <row r="53" spans="1:8" ht="15">
      <c r="A53" s="102"/>
      <c r="B53" s="102"/>
      <c r="C53" s="102"/>
      <c r="D53" s="102"/>
      <c r="E53" s="102"/>
      <c r="F53" s="102"/>
      <c r="G53" s="102"/>
      <c r="H53" s="102"/>
    </row>
    <row r="56" spans="1:8" ht="23.25">
      <c r="A56" s="111" t="s">
        <v>214</v>
      </c>
      <c r="B56" s="111"/>
      <c r="C56" s="111"/>
      <c r="D56" s="111"/>
      <c r="E56" s="111"/>
      <c r="F56" s="111"/>
      <c r="G56" s="111"/>
      <c r="H56" s="111"/>
    </row>
    <row r="58" spans="1:8" ht="15">
      <c r="A58" s="53" t="s">
        <v>23</v>
      </c>
      <c r="B58" s="73" t="s">
        <v>24</v>
      </c>
      <c r="C58" s="54"/>
      <c r="D58" s="54"/>
      <c r="E58" s="55"/>
      <c r="F58" s="55"/>
      <c r="G58" s="54" t="s">
        <v>29</v>
      </c>
      <c r="H58" s="56" t="s">
        <v>30</v>
      </c>
    </row>
    <row r="59" spans="1:8" ht="15">
      <c r="A59" s="17">
        <v>1</v>
      </c>
      <c r="B59" s="69" t="str">
        <f>B$74</f>
        <v>Elektrická požární signalizace [EPS]</v>
      </c>
      <c r="C59" s="83"/>
      <c r="D59" s="9"/>
      <c r="E59" s="45"/>
      <c r="F59" s="44"/>
      <c r="G59" s="12">
        <f>$G$96</f>
        <v>0</v>
      </c>
      <c r="H59" s="13">
        <f>H$96</f>
        <v>0</v>
      </c>
    </row>
    <row r="60" spans="1:8" ht="15">
      <c r="A60" s="17">
        <v>2</v>
      </c>
      <c r="B60" s="69" t="str">
        <f>B$97</f>
        <v>Místní rozhlas [NZS]</v>
      </c>
      <c r="C60" s="83"/>
      <c r="D60" s="9"/>
      <c r="E60" s="45"/>
      <c r="F60" s="44"/>
      <c r="G60" s="12">
        <f>$G$113</f>
        <v>0</v>
      </c>
      <c r="H60" s="13">
        <f>H$113</f>
        <v>0</v>
      </c>
    </row>
    <row r="61" spans="1:8" ht="15">
      <c r="A61" s="17">
        <v>3</v>
      </c>
      <c r="B61" s="69" t="str">
        <f>B$114</f>
        <v>Strukturovaná kabeláž [STK]</v>
      </c>
      <c r="C61" s="83"/>
      <c r="D61" s="9"/>
      <c r="E61" s="45"/>
      <c r="F61" s="44"/>
      <c r="G61" s="12">
        <f>$G$146</f>
        <v>0</v>
      </c>
      <c r="H61" s="13">
        <f>H$146</f>
        <v>0</v>
      </c>
    </row>
    <row r="62" spans="1:8" ht="15">
      <c r="A62" s="17">
        <v>4</v>
      </c>
      <c r="B62" s="69" t="str">
        <f>B$147</f>
        <v>Společná televizní anténa (pouze rozvod) [STA]</v>
      </c>
      <c r="C62" s="83"/>
      <c r="D62" s="9"/>
      <c r="E62" s="45"/>
      <c r="F62" s="44"/>
      <c r="G62" s="12">
        <f>$G$160</f>
        <v>0</v>
      </c>
      <c r="H62" s="13">
        <f>H$160</f>
        <v>0</v>
      </c>
    </row>
    <row r="63" spans="1:8" ht="15">
      <c r="A63" s="17">
        <v>5</v>
      </c>
      <c r="B63" s="69" t="str">
        <f>B$161</f>
        <v>Kamerový systém [CCTV]</v>
      </c>
      <c r="C63" s="83"/>
      <c r="D63" s="9"/>
      <c r="E63" s="45"/>
      <c r="F63" s="44"/>
      <c r="G63" s="12">
        <f>$G$176</f>
        <v>0</v>
      </c>
      <c r="H63" s="13">
        <f>H$176</f>
        <v>0</v>
      </c>
    </row>
    <row r="64" spans="1:8" ht="15">
      <c r="A64" s="17">
        <v>6</v>
      </c>
      <c r="B64" s="69" t="str">
        <f>B$177</f>
        <v>Audiovizuální systém [AVS]</v>
      </c>
      <c r="C64" s="83"/>
      <c r="D64" s="9"/>
      <c r="E64" s="45"/>
      <c r="F64" s="44"/>
      <c r="G64" s="12">
        <f>$G$192</f>
        <v>0</v>
      </c>
      <c r="H64" s="13">
        <f>H$192</f>
        <v>0</v>
      </c>
    </row>
    <row r="65" spans="1:8" ht="15">
      <c r="A65" s="17">
        <v>7</v>
      </c>
      <c r="B65" s="69" t="str">
        <f>B$193</f>
        <v>Jednotný čas [JČ]</v>
      </c>
      <c r="C65" s="83"/>
      <c r="D65" s="9"/>
      <c r="E65" s="45"/>
      <c r="F65" s="44"/>
      <c r="G65" s="12">
        <f>$G$213</f>
        <v>0</v>
      </c>
      <c r="H65" s="13">
        <f>H$213</f>
        <v>0</v>
      </c>
    </row>
    <row r="66" spans="1:8" ht="15">
      <c r="A66" s="39"/>
      <c r="B66" s="50" t="s">
        <v>86</v>
      </c>
      <c r="C66" s="49"/>
      <c r="D66" s="48"/>
      <c r="E66" s="47"/>
      <c r="F66" s="46"/>
      <c r="G66" s="37">
        <f>SUM(G59:G65)</f>
        <v>0</v>
      </c>
      <c r="H66" s="38">
        <f>SUM(H59:H65)</f>
        <v>0</v>
      </c>
    </row>
    <row r="67" spans="1:8" ht="15">
      <c r="A67" s="40"/>
      <c r="B67" s="41" t="s">
        <v>87</v>
      </c>
      <c r="C67" s="8"/>
      <c r="D67" s="8"/>
      <c r="E67" s="14"/>
      <c r="F67" s="14"/>
      <c r="G67" s="115">
        <f>SUM(G66:H66)</f>
        <v>0</v>
      </c>
      <c r="H67" s="116"/>
    </row>
    <row r="68" spans="1:8" ht="15">
      <c r="A68" s="40"/>
      <c r="B68" s="41" t="s">
        <v>212</v>
      </c>
      <c r="C68" s="8"/>
      <c r="D68" s="8"/>
      <c r="E68" s="14"/>
      <c r="F68" s="14"/>
      <c r="G68" s="115">
        <f>G67*1.21</f>
        <v>0</v>
      </c>
      <c r="H68" s="116"/>
    </row>
    <row r="69" spans="1:8" ht="15">
      <c r="A69" s="102"/>
      <c r="B69" s="102"/>
      <c r="C69" s="102"/>
      <c r="D69" s="102"/>
      <c r="E69" s="102"/>
      <c r="F69" s="102"/>
      <c r="G69" s="102"/>
      <c r="H69" s="102"/>
    </row>
    <row r="70" spans="1:8" ht="15">
      <c r="A70" s="102"/>
      <c r="B70" s="102"/>
      <c r="C70" s="102"/>
      <c r="D70" s="102"/>
      <c r="E70" s="102"/>
      <c r="F70" s="102"/>
      <c r="G70" s="102"/>
      <c r="H70" s="102"/>
    </row>
    <row r="71" spans="1:8" ht="18.75">
      <c r="A71" s="25" t="s">
        <v>88</v>
      </c>
      <c r="B71" s="70"/>
      <c r="C71" s="84"/>
      <c r="D71" s="26"/>
      <c r="E71" s="27"/>
      <c r="F71" s="27"/>
      <c r="G71" s="28"/>
      <c r="H71" s="29" t="s">
        <v>89</v>
      </c>
    </row>
    <row r="72" spans="1:8" s="19" customFormat="1" ht="15">
      <c r="A72" s="18"/>
      <c r="B72" s="24"/>
      <c r="C72" s="20"/>
      <c r="D72" s="20"/>
      <c r="E72" s="21"/>
      <c r="F72" s="21"/>
      <c r="G72" s="22"/>
      <c r="H72" s="23"/>
    </row>
    <row r="73" spans="1:8" ht="15">
      <c r="A73" s="58" t="s">
        <v>23</v>
      </c>
      <c r="B73" s="74" t="s">
        <v>24</v>
      </c>
      <c r="C73" s="59" t="s">
        <v>25</v>
      </c>
      <c r="D73" s="59" t="s">
        <v>26</v>
      </c>
      <c r="E73" s="60" t="s">
        <v>27</v>
      </c>
      <c r="F73" s="60" t="s">
        <v>28</v>
      </c>
      <c r="G73" s="59" t="s">
        <v>29</v>
      </c>
      <c r="H73" s="61" t="s">
        <v>30</v>
      </c>
    </row>
    <row r="74" spans="1:8" ht="18.75">
      <c r="A74" s="62"/>
      <c r="B74" s="57" t="s">
        <v>62</v>
      </c>
      <c r="C74" s="85"/>
      <c r="D74" s="5"/>
      <c r="E74" s="118"/>
      <c r="F74" s="118"/>
      <c r="G74" s="12"/>
      <c r="H74" s="13"/>
    </row>
    <row r="75" spans="1:8" ht="15">
      <c r="A75" s="17">
        <v>1</v>
      </c>
      <c r="B75" s="71" t="s">
        <v>1</v>
      </c>
      <c r="C75" s="85" t="s">
        <v>0</v>
      </c>
      <c r="D75" s="5">
        <v>1</v>
      </c>
      <c r="E75" s="117"/>
      <c r="F75" s="117"/>
      <c r="G75" s="12">
        <f aca="true" t="shared" si="0" ref="G75:G95">D75*E75</f>
        <v>0</v>
      </c>
      <c r="H75" s="13">
        <f aca="true" t="shared" si="1" ref="H75:H95">D75*F75</f>
        <v>0</v>
      </c>
    </row>
    <row r="76" spans="1:8" ht="15">
      <c r="A76" s="17">
        <f>A75+1</f>
        <v>2</v>
      </c>
      <c r="B76" s="71" t="s">
        <v>2</v>
      </c>
      <c r="C76" s="86" t="s">
        <v>0</v>
      </c>
      <c r="D76" s="5">
        <v>26</v>
      </c>
      <c r="E76" s="117"/>
      <c r="F76" s="117"/>
      <c r="G76" s="12">
        <f t="shared" si="0"/>
        <v>0</v>
      </c>
      <c r="H76" s="13">
        <f t="shared" si="1"/>
        <v>0</v>
      </c>
    </row>
    <row r="77" spans="1:8" ht="15">
      <c r="A77" s="17">
        <f aca="true" t="shared" si="2" ref="A77:A95">A76+1</f>
        <v>3</v>
      </c>
      <c r="B77" s="71" t="s">
        <v>3</v>
      </c>
      <c r="C77" s="86" t="s">
        <v>0</v>
      </c>
      <c r="D77" s="5">
        <v>6</v>
      </c>
      <c r="E77" s="117"/>
      <c r="F77" s="117"/>
      <c r="G77" s="12">
        <f t="shared" si="0"/>
        <v>0</v>
      </c>
      <c r="H77" s="13">
        <f t="shared" si="1"/>
        <v>0</v>
      </c>
    </row>
    <row r="78" spans="1:8" ht="15">
      <c r="A78" s="17">
        <f t="shared" si="2"/>
        <v>4</v>
      </c>
      <c r="B78" s="71" t="s">
        <v>4</v>
      </c>
      <c r="C78" s="86" t="s">
        <v>0</v>
      </c>
      <c r="D78" s="5">
        <f>D76-D77</f>
        <v>20</v>
      </c>
      <c r="E78" s="117"/>
      <c r="F78" s="117"/>
      <c r="G78" s="12">
        <f t="shared" si="0"/>
        <v>0</v>
      </c>
      <c r="H78" s="13">
        <f t="shared" si="1"/>
        <v>0</v>
      </c>
    </row>
    <row r="79" spans="1:8" ht="15">
      <c r="A79" s="17">
        <f t="shared" si="2"/>
        <v>5</v>
      </c>
      <c r="B79" s="71" t="s">
        <v>5</v>
      </c>
      <c r="C79" s="86" t="s">
        <v>0</v>
      </c>
      <c r="D79" s="5">
        <v>4</v>
      </c>
      <c r="E79" s="117"/>
      <c r="F79" s="117"/>
      <c r="G79" s="12">
        <f t="shared" si="0"/>
        <v>0</v>
      </c>
      <c r="H79" s="13">
        <f t="shared" si="1"/>
        <v>0</v>
      </c>
    </row>
    <row r="80" spans="1:8" ht="15">
      <c r="A80" s="17">
        <f t="shared" si="2"/>
        <v>6</v>
      </c>
      <c r="B80" s="71" t="s">
        <v>206</v>
      </c>
      <c r="C80" s="86" t="s">
        <v>0</v>
      </c>
      <c r="D80" s="5">
        <v>3</v>
      </c>
      <c r="E80" s="117"/>
      <c r="F80" s="117"/>
      <c r="G80" s="12">
        <f t="shared" si="0"/>
        <v>0</v>
      </c>
      <c r="H80" s="13">
        <f t="shared" si="1"/>
        <v>0</v>
      </c>
    </row>
    <row r="81" spans="1:8" ht="15">
      <c r="A81" s="17">
        <f>A80+1</f>
        <v>7</v>
      </c>
      <c r="B81" s="71" t="s">
        <v>213</v>
      </c>
      <c r="C81" s="86" t="s">
        <v>0</v>
      </c>
      <c r="D81" s="5">
        <v>1</v>
      </c>
      <c r="E81" s="117"/>
      <c r="F81" s="117"/>
      <c r="G81" s="12">
        <f t="shared" si="0"/>
        <v>0</v>
      </c>
      <c r="H81" s="13">
        <f t="shared" si="1"/>
        <v>0</v>
      </c>
    </row>
    <row r="82" spans="1:8" ht="15">
      <c r="A82" s="17">
        <f>A81+1</f>
        <v>8</v>
      </c>
      <c r="B82" s="71" t="s">
        <v>6</v>
      </c>
      <c r="C82" s="86" t="s">
        <v>7</v>
      </c>
      <c r="D82" s="5">
        <f>SUM(D76,D79)*20+2*50</f>
        <v>700</v>
      </c>
      <c r="E82" s="117"/>
      <c r="F82" s="117"/>
      <c r="G82" s="12">
        <f t="shared" si="0"/>
        <v>0</v>
      </c>
      <c r="H82" s="13">
        <f t="shared" si="1"/>
        <v>0</v>
      </c>
    </row>
    <row r="83" spans="1:8" ht="15">
      <c r="A83" s="17">
        <f t="shared" si="2"/>
        <v>9</v>
      </c>
      <c r="B83" s="71" t="s">
        <v>8</v>
      </c>
      <c r="C83" s="86" t="s">
        <v>7</v>
      </c>
      <c r="D83" s="5">
        <f>SUM(D77:D79)*10</f>
        <v>300</v>
      </c>
      <c r="E83" s="117"/>
      <c r="F83" s="117"/>
      <c r="G83" s="12">
        <f t="shared" si="0"/>
        <v>0</v>
      </c>
      <c r="H83" s="13">
        <f t="shared" si="1"/>
        <v>0</v>
      </c>
    </row>
    <row r="84" spans="1:8" ht="15">
      <c r="A84" s="17">
        <f t="shared" si="2"/>
        <v>10</v>
      </c>
      <c r="B84" s="71" t="s">
        <v>9</v>
      </c>
      <c r="C84" s="86" t="s">
        <v>0</v>
      </c>
      <c r="D84" s="5">
        <v>100</v>
      </c>
      <c r="E84" s="117"/>
      <c r="F84" s="117"/>
      <c r="G84" s="12">
        <f t="shared" si="0"/>
        <v>0</v>
      </c>
      <c r="H84" s="13">
        <f t="shared" si="1"/>
        <v>0</v>
      </c>
    </row>
    <row r="85" spans="1:8" ht="15">
      <c r="A85" s="17">
        <f t="shared" si="2"/>
        <v>11</v>
      </c>
      <c r="B85" s="71" t="s">
        <v>10</v>
      </c>
      <c r="C85" s="86" t="s">
        <v>7</v>
      </c>
      <c r="D85" s="5">
        <f>SUM(D77:D79)</f>
        <v>30</v>
      </c>
      <c r="E85" s="117"/>
      <c r="F85" s="117"/>
      <c r="G85" s="12">
        <f t="shared" si="0"/>
        <v>0</v>
      </c>
      <c r="H85" s="13">
        <f t="shared" si="1"/>
        <v>0</v>
      </c>
    </row>
    <row r="86" spans="1:8" ht="15">
      <c r="A86" s="17">
        <f t="shared" si="2"/>
        <v>12</v>
      </c>
      <c r="B86" s="71" t="s">
        <v>11</v>
      </c>
      <c r="C86" s="86" t="s">
        <v>12</v>
      </c>
      <c r="D86" s="5">
        <v>1</v>
      </c>
      <c r="E86" s="117"/>
      <c r="F86" s="117"/>
      <c r="G86" s="12">
        <f t="shared" si="0"/>
        <v>0</v>
      </c>
      <c r="H86" s="13">
        <f t="shared" si="1"/>
        <v>0</v>
      </c>
    </row>
    <row r="87" spans="1:8" ht="15">
      <c r="A87" s="17">
        <f t="shared" si="2"/>
        <v>13</v>
      </c>
      <c r="B87" s="71" t="s">
        <v>13</v>
      </c>
      <c r="C87" s="86" t="s">
        <v>12</v>
      </c>
      <c r="D87" s="5">
        <v>1</v>
      </c>
      <c r="E87" s="117"/>
      <c r="F87" s="117"/>
      <c r="G87" s="12">
        <f t="shared" si="0"/>
        <v>0</v>
      </c>
      <c r="H87" s="13">
        <f t="shared" si="1"/>
        <v>0</v>
      </c>
    </row>
    <row r="88" spans="1:8" ht="15">
      <c r="A88" s="17">
        <f t="shared" si="2"/>
        <v>14</v>
      </c>
      <c r="B88" s="71" t="s">
        <v>14</v>
      </c>
      <c r="C88" s="86" t="s">
        <v>12</v>
      </c>
      <c r="D88" s="5">
        <v>1</v>
      </c>
      <c r="E88" s="117"/>
      <c r="F88" s="117"/>
      <c r="G88" s="12">
        <f t="shared" si="0"/>
        <v>0</v>
      </c>
      <c r="H88" s="13">
        <f t="shared" si="1"/>
        <v>0</v>
      </c>
    </row>
    <row r="89" spans="1:8" ht="15">
      <c r="A89" s="17">
        <f t="shared" si="2"/>
        <v>15</v>
      </c>
      <c r="B89" s="71" t="s">
        <v>15</v>
      </c>
      <c r="C89" s="86" t="s">
        <v>12</v>
      </c>
      <c r="D89" s="5">
        <v>1</v>
      </c>
      <c r="E89" s="117"/>
      <c r="F89" s="117"/>
      <c r="G89" s="12">
        <f t="shared" si="0"/>
        <v>0</v>
      </c>
      <c r="H89" s="13">
        <f t="shared" si="1"/>
        <v>0</v>
      </c>
    </row>
    <row r="90" spans="1:8" ht="15">
      <c r="A90" s="17">
        <f t="shared" si="2"/>
        <v>16</v>
      </c>
      <c r="B90" s="71" t="s">
        <v>16</v>
      </c>
      <c r="C90" s="86" t="s">
        <v>12</v>
      </c>
      <c r="D90" s="5">
        <v>1</v>
      </c>
      <c r="E90" s="117"/>
      <c r="F90" s="117"/>
      <c r="G90" s="12">
        <f t="shared" si="0"/>
        <v>0</v>
      </c>
      <c r="H90" s="13">
        <f t="shared" si="1"/>
        <v>0</v>
      </c>
    </row>
    <row r="91" spans="1:8" ht="15">
      <c r="A91" s="17">
        <f t="shared" si="2"/>
        <v>17</v>
      </c>
      <c r="B91" s="71" t="s">
        <v>17</v>
      </c>
      <c r="C91" s="86" t="s">
        <v>12</v>
      </c>
      <c r="D91" s="5">
        <v>1</v>
      </c>
      <c r="E91" s="117"/>
      <c r="F91" s="117"/>
      <c r="G91" s="12">
        <f t="shared" si="0"/>
        <v>0</v>
      </c>
      <c r="H91" s="13">
        <f t="shared" si="1"/>
        <v>0</v>
      </c>
    </row>
    <row r="92" spans="1:8" ht="15">
      <c r="A92" s="17">
        <f t="shared" si="2"/>
        <v>18</v>
      </c>
      <c r="B92" s="71" t="s">
        <v>18</v>
      </c>
      <c r="C92" s="86" t="s">
        <v>12</v>
      </c>
      <c r="D92" s="5">
        <v>1</v>
      </c>
      <c r="E92" s="117"/>
      <c r="F92" s="117"/>
      <c r="G92" s="12">
        <f t="shared" si="0"/>
        <v>0</v>
      </c>
      <c r="H92" s="13">
        <f t="shared" si="1"/>
        <v>0</v>
      </c>
    </row>
    <row r="93" spans="1:8" ht="15">
      <c r="A93" s="17">
        <f t="shared" si="2"/>
        <v>19</v>
      </c>
      <c r="B93" s="71" t="s">
        <v>19</v>
      </c>
      <c r="C93" s="86" t="s">
        <v>12</v>
      </c>
      <c r="D93" s="5">
        <v>1</v>
      </c>
      <c r="E93" s="117"/>
      <c r="F93" s="117"/>
      <c r="G93" s="12">
        <f t="shared" si="0"/>
        <v>0</v>
      </c>
      <c r="H93" s="13">
        <f t="shared" si="1"/>
        <v>0</v>
      </c>
    </row>
    <row r="94" spans="1:8" ht="15">
      <c r="A94" s="17">
        <f t="shared" si="2"/>
        <v>20</v>
      </c>
      <c r="B94" s="71" t="s">
        <v>20</v>
      </c>
      <c r="C94" s="86" t="s">
        <v>12</v>
      </c>
      <c r="D94" s="5">
        <v>1</v>
      </c>
      <c r="E94" s="117"/>
      <c r="F94" s="117"/>
      <c r="G94" s="12">
        <f t="shared" si="0"/>
        <v>0</v>
      </c>
      <c r="H94" s="13">
        <f t="shared" si="1"/>
        <v>0</v>
      </c>
    </row>
    <row r="95" spans="1:8" ht="15">
      <c r="A95" s="17">
        <f t="shared" si="2"/>
        <v>21</v>
      </c>
      <c r="B95" s="71" t="s">
        <v>22</v>
      </c>
      <c r="C95" s="86" t="s">
        <v>12</v>
      </c>
      <c r="D95" s="5">
        <v>1</v>
      </c>
      <c r="E95" s="117"/>
      <c r="F95" s="117"/>
      <c r="G95" s="12">
        <f t="shared" si="0"/>
        <v>0</v>
      </c>
      <c r="H95" s="13">
        <f t="shared" si="1"/>
        <v>0</v>
      </c>
    </row>
    <row r="96" spans="1:8" ht="15">
      <c r="A96" s="6"/>
      <c r="B96" s="32" t="s">
        <v>85</v>
      </c>
      <c r="C96" s="87"/>
      <c r="D96" s="7"/>
      <c r="E96" s="33"/>
      <c r="F96" s="33"/>
      <c r="G96" s="34">
        <f>SUM(G75:G95)</f>
        <v>0</v>
      </c>
      <c r="H96" s="35">
        <f>SUM(H75:H95)</f>
        <v>0</v>
      </c>
    </row>
    <row r="97" spans="1:8" ht="18.75">
      <c r="A97" s="2"/>
      <c r="B97" s="3" t="s">
        <v>61</v>
      </c>
      <c r="C97" s="88"/>
      <c r="D97" s="4"/>
      <c r="E97" s="10"/>
      <c r="F97" s="10"/>
      <c r="G97" s="10"/>
      <c r="H97" s="11"/>
    </row>
    <row r="98" spans="1:8" ht="15">
      <c r="A98" s="17">
        <f>A95+1</f>
        <v>22</v>
      </c>
      <c r="B98" s="72" t="s">
        <v>31</v>
      </c>
      <c r="C98" s="85" t="s">
        <v>0</v>
      </c>
      <c r="D98" s="5">
        <v>14</v>
      </c>
      <c r="E98" s="117"/>
      <c r="F98" s="117"/>
      <c r="G98" s="12">
        <f aca="true" t="shared" si="3" ref="G98:G112">D98*E98</f>
        <v>0</v>
      </c>
      <c r="H98" s="13">
        <f aca="true" t="shared" si="4" ref="H98:H112">D98*F98</f>
        <v>0</v>
      </c>
    </row>
    <row r="99" spans="1:8" ht="15">
      <c r="A99" s="17">
        <f aca="true" t="shared" si="5" ref="A99:A159">A98+1</f>
        <v>23</v>
      </c>
      <c r="B99" s="72" t="s">
        <v>33</v>
      </c>
      <c r="C99" s="85" t="s">
        <v>7</v>
      </c>
      <c r="D99" s="5">
        <v>280</v>
      </c>
      <c r="E99" s="117"/>
      <c r="F99" s="117"/>
      <c r="G99" s="12">
        <f t="shared" si="3"/>
        <v>0</v>
      </c>
      <c r="H99" s="13">
        <f t="shared" si="4"/>
        <v>0</v>
      </c>
    </row>
    <row r="100" spans="1:8" ht="15">
      <c r="A100" s="17">
        <f t="shared" si="5"/>
        <v>24</v>
      </c>
      <c r="B100" s="72" t="s">
        <v>8</v>
      </c>
      <c r="C100" s="85" t="s">
        <v>7</v>
      </c>
      <c r="D100" s="5">
        <v>40</v>
      </c>
      <c r="E100" s="117"/>
      <c r="F100" s="117"/>
      <c r="G100" s="12">
        <f t="shared" si="3"/>
        <v>0</v>
      </c>
      <c r="H100" s="13">
        <f t="shared" si="4"/>
        <v>0</v>
      </c>
    </row>
    <row r="101" spans="1:8" ht="15">
      <c r="A101" s="17">
        <f t="shared" si="5"/>
        <v>25</v>
      </c>
      <c r="B101" s="72" t="s">
        <v>10</v>
      </c>
      <c r="C101" s="85" t="s">
        <v>7</v>
      </c>
      <c r="D101" s="5">
        <v>70</v>
      </c>
      <c r="E101" s="117"/>
      <c r="F101" s="117"/>
      <c r="G101" s="12">
        <f t="shared" si="3"/>
        <v>0</v>
      </c>
      <c r="H101" s="13">
        <f t="shared" si="4"/>
        <v>0</v>
      </c>
    </row>
    <row r="102" spans="1:8" ht="15">
      <c r="A102" s="17">
        <f t="shared" si="5"/>
        <v>26</v>
      </c>
      <c r="B102" s="72" t="s">
        <v>9</v>
      </c>
      <c r="C102" s="85" t="s">
        <v>7</v>
      </c>
      <c r="D102" s="5">
        <v>280</v>
      </c>
      <c r="E102" s="117"/>
      <c r="F102" s="117"/>
      <c r="G102" s="12">
        <f t="shared" si="3"/>
        <v>0</v>
      </c>
      <c r="H102" s="13">
        <f t="shared" si="4"/>
        <v>0</v>
      </c>
    </row>
    <row r="103" spans="1:8" ht="15">
      <c r="A103" s="17">
        <f t="shared" si="5"/>
        <v>27</v>
      </c>
      <c r="B103" s="72" t="s">
        <v>11</v>
      </c>
      <c r="C103" s="85" t="s">
        <v>12</v>
      </c>
      <c r="D103" s="5">
        <v>1</v>
      </c>
      <c r="E103" s="117"/>
      <c r="F103" s="117"/>
      <c r="G103" s="12">
        <f t="shared" si="3"/>
        <v>0</v>
      </c>
      <c r="H103" s="13">
        <f t="shared" si="4"/>
        <v>0</v>
      </c>
    </row>
    <row r="104" spans="1:8" ht="15">
      <c r="A104" s="17">
        <f t="shared" si="5"/>
        <v>28</v>
      </c>
      <c r="B104" s="72" t="s">
        <v>13</v>
      </c>
      <c r="C104" s="85" t="s">
        <v>12</v>
      </c>
      <c r="D104" s="5">
        <v>1</v>
      </c>
      <c r="E104" s="117"/>
      <c r="F104" s="117"/>
      <c r="G104" s="12">
        <f t="shared" si="3"/>
        <v>0</v>
      </c>
      <c r="H104" s="13">
        <f t="shared" si="4"/>
        <v>0</v>
      </c>
    </row>
    <row r="105" spans="1:8" ht="15">
      <c r="A105" s="17">
        <f t="shared" si="5"/>
        <v>29</v>
      </c>
      <c r="B105" s="72" t="s">
        <v>14</v>
      </c>
      <c r="C105" s="85" t="s">
        <v>12</v>
      </c>
      <c r="D105" s="5">
        <v>1</v>
      </c>
      <c r="E105" s="117"/>
      <c r="F105" s="117"/>
      <c r="G105" s="12">
        <f t="shared" si="3"/>
        <v>0</v>
      </c>
      <c r="H105" s="13">
        <f t="shared" si="4"/>
        <v>0</v>
      </c>
    </row>
    <row r="106" spans="1:8" ht="15">
      <c r="A106" s="17">
        <f t="shared" si="5"/>
        <v>30</v>
      </c>
      <c r="B106" s="72" t="s">
        <v>15</v>
      </c>
      <c r="C106" s="85" t="s">
        <v>12</v>
      </c>
      <c r="D106" s="5">
        <v>1</v>
      </c>
      <c r="E106" s="117"/>
      <c r="F106" s="117"/>
      <c r="G106" s="12">
        <f t="shared" si="3"/>
        <v>0</v>
      </c>
      <c r="H106" s="13">
        <f t="shared" si="4"/>
        <v>0</v>
      </c>
    </row>
    <row r="107" spans="1:8" ht="15">
      <c r="A107" s="17">
        <f t="shared" si="5"/>
        <v>31</v>
      </c>
      <c r="B107" s="72" t="s">
        <v>16</v>
      </c>
      <c r="C107" s="85" t="s">
        <v>12</v>
      </c>
      <c r="D107" s="5">
        <v>1</v>
      </c>
      <c r="E107" s="117"/>
      <c r="F107" s="117"/>
      <c r="G107" s="12">
        <f t="shared" si="3"/>
        <v>0</v>
      </c>
      <c r="H107" s="13">
        <f t="shared" si="4"/>
        <v>0</v>
      </c>
    </row>
    <row r="108" spans="1:8" ht="15">
      <c r="A108" s="17">
        <f t="shared" si="5"/>
        <v>32</v>
      </c>
      <c r="B108" s="72" t="s">
        <v>17</v>
      </c>
      <c r="C108" s="85" t="s">
        <v>12</v>
      </c>
      <c r="D108" s="5">
        <v>1</v>
      </c>
      <c r="E108" s="117"/>
      <c r="F108" s="117"/>
      <c r="G108" s="12">
        <f t="shared" si="3"/>
        <v>0</v>
      </c>
      <c r="H108" s="13">
        <f t="shared" si="4"/>
        <v>0</v>
      </c>
    </row>
    <row r="109" spans="1:8" ht="15">
      <c r="A109" s="17">
        <f t="shared" si="5"/>
        <v>33</v>
      </c>
      <c r="B109" s="72" t="s">
        <v>18</v>
      </c>
      <c r="C109" s="85" t="s">
        <v>12</v>
      </c>
      <c r="D109" s="5">
        <v>1</v>
      </c>
      <c r="E109" s="117"/>
      <c r="F109" s="117"/>
      <c r="G109" s="12">
        <f t="shared" si="3"/>
        <v>0</v>
      </c>
      <c r="H109" s="13">
        <f t="shared" si="4"/>
        <v>0</v>
      </c>
    </row>
    <row r="110" spans="1:8" ht="15">
      <c r="A110" s="17">
        <f t="shared" si="5"/>
        <v>34</v>
      </c>
      <c r="B110" s="72" t="s">
        <v>19</v>
      </c>
      <c r="C110" s="85" t="s">
        <v>12</v>
      </c>
      <c r="D110" s="5">
        <v>1</v>
      </c>
      <c r="E110" s="117"/>
      <c r="F110" s="117"/>
      <c r="G110" s="12">
        <f t="shared" si="3"/>
        <v>0</v>
      </c>
      <c r="H110" s="13">
        <f t="shared" si="4"/>
        <v>0</v>
      </c>
    </row>
    <row r="111" spans="1:8" ht="15">
      <c r="A111" s="17">
        <f t="shared" si="5"/>
        <v>35</v>
      </c>
      <c r="B111" s="72" t="s">
        <v>20</v>
      </c>
      <c r="C111" s="85" t="s">
        <v>12</v>
      </c>
      <c r="D111" s="5">
        <v>1</v>
      </c>
      <c r="E111" s="117"/>
      <c r="F111" s="117"/>
      <c r="G111" s="12">
        <f t="shared" si="3"/>
        <v>0</v>
      </c>
      <c r="H111" s="13">
        <f t="shared" si="4"/>
        <v>0</v>
      </c>
    </row>
    <row r="112" spans="1:8" ht="15">
      <c r="A112" s="17">
        <f t="shared" si="5"/>
        <v>36</v>
      </c>
      <c r="B112" s="72" t="s">
        <v>22</v>
      </c>
      <c r="C112" s="85" t="s">
        <v>12</v>
      </c>
      <c r="D112" s="5">
        <v>1</v>
      </c>
      <c r="E112" s="117"/>
      <c r="F112" s="117"/>
      <c r="G112" s="12">
        <f t="shared" si="3"/>
        <v>0</v>
      </c>
      <c r="H112" s="13">
        <f t="shared" si="4"/>
        <v>0</v>
      </c>
    </row>
    <row r="113" spans="1:8" ht="15">
      <c r="A113" s="36"/>
      <c r="B113" s="32" t="s">
        <v>85</v>
      </c>
      <c r="C113" s="87"/>
      <c r="D113" s="7"/>
      <c r="E113" s="33"/>
      <c r="F113" s="33"/>
      <c r="G113" s="34">
        <f>SUM(G98:G112)</f>
        <v>0</v>
      </c>
      <c r="H113" s="35">
        <f>SUM(H98:H112)</f>
        <v>0</v>
      </c>
    </row>
    <row r="114" spans="1:8" ht="18.75">
      <c r="A114" s="63"/>
      <c r="B114" s="3" t="s">
        <v>60</v>
      </c>
      <c r="C114" s="88"/>
      <c r="D114" s="4"/>
      <c r="E114" s="10"/>
      <c r="F114" s="10"/>
      <c r="G114" s="10"/>
      <c r="H114" s="11"/>
    </row>
    <row r="115" spans="1:8" ht="15">
      <c r="A115" s="17">
        <f>A112+1</f>
        <v>37</v>
      </c>
      <c r="B115" s="72" t="s">
        <v>34</v>
      </c>
      <c r="C115" s="85" t="s">
        <v>0</v>
      </c>
      <c r="D115" s="5">
        <v>1</v>
      </c>
      <c r="E115" s="117"/>
      <c r="F115" s="117"/>
      <c r="G115" s="12">
        <f aca="true" t="shared" si="6" ref="G115:G145">D115*E115</f>
        <v>0</v>
      </c>
      <c r="H115" s="13">
        <f aca="true" t="shared" si="7" ref="H115:H145">D115*F115</f>
        <v>0</v>
      </c>
    </row>
    <row r="116" spans="1:8" ht="15">
      <c r="A116" s="17">
        <f t="shared" si="5"/>
        <v>38</v>
      </c>
      <c r="B116" s="72" t="s">
        <v>35</v>
      </c>
      <c r="C116" s="85" t="s">
        <v>0</v>
      </c>
      <c r="D116" s="5">
        <v>2</v>
      </c>
      <c r="E116" s="117"/>
      <c r="F116" s="117"/>
      <c r="G116" s="12">
        <f t="shared" si="6"/>
        <v>0</v>
      </c>
      <c r="H116" s="13">
        <f t="shared" si="7"/>
        <v>0</v>
      </c>
    </row>
    <row r="117" spans="1:8" ht="15">
      <c r="A117" s="17">
        <f t="shared" si="5"/>
        <v>39</v>
      </c>
      <c r="B117" s="72" t="s">
        <v>36</v>
      </c>
      <c r="C117" s="85" t="s">
        <v>0</v>
      </c>
      <c r="D117" s="5">
        <v>1</v>
      </c>
      <c r="E117" s="117"/>
      <c r="F117" s="117"/>
      <c r="G117" s="12">
        <f t="shared" si="6"/>
        <v>0</v>
      </c>
      <c r="H117" s="13">
        <f t="shared" si="7"/>
        <v>0</v>
      </c>
    </row>
    <row r="118" spans="1:8" ht="15">
      <c r="A118" s="17">
        <f t="shared" si="5"/>
        <v>40</v>
      </c>
      <c r="B118" s="72" t="s">
        <v>37</v>
      </c>
      <c r="C118" s="85" t="s">
        <v>0</v>
      </c>
      <c r="D118" s="5">
        <v>48</v>
      </c>
      <c r="E118" s="117"/>
      <c r="F118" s="117"/>
      <c r="G118" s="12">
        <f t="shared" si="6"/>
        <v>0</v>
      </c>
      <c r="H118" s="13">
        <f t="shared" si="7"/>
        <v>0</v>
      </c>
    </row>
    <row r="119" spans="1:8" ht="15">
      <c r="A119" s="17">
        <f t="shared" si="5"/>
        <v>41</v>
      </c>
      <c r="B119" s="72" t="s">
        <v>38</v>
      </c>
      <c r="C119" s="85" t="s">
        <v>0</v>
      </c>
      <c r="D119" s="5">
        <v>1</v>
      </c>
      <c r="E119" s="117"/>
      <c r="F119" s="117"/>
      <c r="G119" s="12">
        <f t="shared" si="6"/>
        <v>0</v>
      </c>
      <c r="H119" s="13">
        <f t="shared" si="7"/>
        <v>0</v>
      </c>
    </row>
    <row r="120" spans="1:8" ht="15">
      <c r="A120" s="17">
        <f t="shared" si="5"/>
        <v>42</v>
      </c>
      <c r="B120" s="72" t="s">
        <v>39</v>
      </c>
      <c r="C120" s="85" t="s">
        <v>0</v>
      </c>
      <c r="D120" s="5">
        <v>2</v>
      </c>
      <c r="E120" s="117"/>
      <c r="F120" s="117"/>
      <c r="G120" s="12">
        <f t="shared" si="6"/>
        <v>0</v>
      </c>
      <c r="H120" s="13">
        <f t="shared" si="7"/>
        <v>0</v>
      </c>
    </row>
    <row r="121" spans="1:8" ht="15">
      <c r="A121" s="17">
        <f t="shared" si="5"/>
        <v>43</v>
      </c>
      <c r="B121" s="72" t="s">
        <v>40</v>
      </c>
      <c r="C121" s="85" t="s">
        <v>0</v>
      </c>
      <c r="D121" s="5">
        <v>1</v>
      </c>
      <c r="E121" s="117"/>
      <c r="F121" s="117"/>
      <c r="G121" s="12">
        <f t="shared" si="6"/>
        <v>0</v>
      </c>
      <c r="H121" s="13">
        <f t="shared" si="7"/>
        <v>0</v>
      </c>
    </row>
    <row r="122" spans="1:8" ht="15">
      <c r="A122" s="17">
        <f t="shared" si="5"/>
        <v>44</v>
      </c>
      <c r="B122" s="72" t="s">
        <v>41</v>
      </c>
      <c r="C122" s="85" t="s">
        <v>0</v>
      </c>
      <c r="D122" s="5">
        <v>1</v>
      </c>
      <c r="E122" s="117"/>
      <c r="F122" s="117"/>
      <c r="G122" s="12">
        <f t="shared" si="6"/>
        <v>0</v>
      </c>
      <c r="H122" s="13">
        <f t="shared" si="7"/>
        <v>0</v>
      </c>
    </row>
    <row r="123" spans="1:8" ht="15">
      <c r="A123" s="17">
        <f t="shared" si="5"/>
        <v>45</v>
      </c>
      <c r="B123" s="72" t="s">
        <v>42</v>
      </c>
      <c r="C123" s="85" t="s">
        <v>0</v>
      </c>
      <c r="D123" s="5">
        <v>2</v>
      </c>
      <c r="E123" s="117"/>
      <c r="F123" s="117"/>
      <c r="G123" s="12">
        <f t="shared" si="6"/>
        <v>0</v>
      </c>
      <c r="H123" s="13">
        <f t="shared" si="7"/>
        <v>0</v>
      </c>
    </row>
    <row r="124" spans="1:8" ht="15">
      <c r="A124" s="17">
        <f t="shared" si="5"/>
        <v>46</v>
      </c>
      <c r="B124" s="72" t="s">
        <v>43</v>
      </c>
      <c r="C124" s="85" t="s">
        <v>0</v>
      </c>
      <c r="D124" s="5">
        <v>16</v>
      </c>
      <c r="E124" s="117"/>
      <c r="F124" s="117"/>
      <c r="G124" s="12">
        <f t="shared" si="6"/>
        <v>0</v>
      </c>
      <c r="H124" s="13">
        <f t="shared" si="7"/>
        <v>0</v>
      </c>
    </row>
    <row r="125" spans="1:8" ht="15">
      <c r="A125" s="17">
        <f t="shared" si="5"/>
        <v>47</v>
      </c>
      <c r="B125" s="72" t="s">
        <v>44</v>
      </c>
      <c r="C125" s="85" t="s">
        <v>0</v>
      </c>
      <c r="D125" s="5">
        <v>4</v>
      </c>
      <c r="E125" s="117"/>
      <c r="F125" s="117"/>
      <c r="G125" s="12">
        <f t="shared" si="6"/>
        <v>0</v>
      </c>
      <c r="H125" s="13">
        <f t="shared" si="7"/>
        <v>0</v>
      </c>
    </row>
    <row r="126" spans="1:8" ht="15">
      <c r="A126" s="17">
        <f t="shared" si="5"/>
        <v>48</v>
      </c>
      <c r="B126" s="72" t="s">
        <v>45</v>
      </c>
      <c r="C126" s="85" t="s">
        <v>0</v>
      </c>
      <c r="D126" s="5">
        <v>17</v>
      </c>
      <c r="E126" s="117"/>
      <c r="F126" s="117"/>
      <c r="G126" s="12">
        <f t="shared" si="6"/>
        <v>0</v>
      </c>
      <c r="H126" s="13">
        <f t="shared" si="7"/>
        <v>0</v>
      </c>
    </row>
    <row r="127" spans="1:8" ht="15">
      <c r="A127" s="17">
        <f t="shared" si="5"/>
        <v>49</v>
      </c>
      <c r="B127" s="72" t="s">
        <v>46</v>
      </c>
      <c r="C127" s="85" t="s">
        <v>0</v>
      </c>
      <c r="D127" s="5">
        <f>7+22</f>
        <v>29</v>
      </c>
      <c r="E127" s="117"/>
      <c r="F127" s="117"/>
      <c r="G127" s="12">
        <f t="shared" si="6"/>
        <v>0</v>
      </c>
      <c r="H127" s="13">
        <f t="shared" si="7"/>
        <v>0</v>
      </c>
    </row>
    <row r="128" spans="1:8" ht="15">
      <c r="A128" s="17">
        <f t="shared" si="5"/>
        <v>50</v>
      </c>
      <c r="B128" s="72" t="s">
        <v>32</v>
      </c>
      <c r="C128" s="85" t="s">
        <v>0</v>
      </c>
      <c r="D128" s="5">
        <v>24</v>
      </c>
      <c r="E128" s="117"/>
      <c r="F128" s="117"/>
      <c r="G128" s="12">
        <f t="shared" si="6"/>
        <v>0</v>
      </c>
      <c r="H128" s="13">
        <f t="shared" si="7"/>
        <v>0</v>
      </c>
    </row>
    <row r="129" spans="1:8" ht="15">
      <c r="A129" s="17">
        <f t="shared" si="5"/>
        <v>51</v>
      </c>
      <c r="B129" s="72" t="s">
        <v>47</v>
      </c>
      <c r="C129" s="85" t="s">
        <v>7</v>
      </c>
      <c r="D129" s="5">
        <v>60</v>
      </c>
      <c r="E129" s="117"/>
      <c r="F129" s="117"/>
      <c r="G129" s="12">
        <f t="shared" si="6"/>
        <v>0</v>
      </c>
      <c r="H129" s="13">
        <f t="shared" si="7"/>
        <v>0</v>
      </c>
    </row>
    <row r="130" spans="1:8" ht="15">
      <c r="A130" s="17">
        <f t="shared" si="5"/>
        <v>52</v>
      </c>
      <c r="B130" s="72" t="s">
        <v>48</v>
      </c>
      <c r="C130" s="85" t="s">
        <v>7</v>
      </c>
      <c r="D130" s="5">
        <v>3260</v>
      </c>
      <c r="E130" s="117"/>
      <c r="F130" s="117"/>
      <c r="G130" s="12">
        <f t="shared" si="6"/>
        <v>0</v>
      </c>
      <c r="H130" s="13">
        <f t="shared" si="7"/>
        <v>0</v>
      </c>
    </row>
    <row r="131" spans="1:8" ht="45">
      <c r="A131" s="17">
        <f t="shared" si="5"/>
        <v>53</v>
      </c>
      <c r="B131" s="72" t="s">
        <v>49</v>
      </c>
      <c r="C131" s="85" t="s">
        <v>7</v>
      </c>
      <c r="D131" s="5">
        <v>50</v>
      </c>
      <c r="E131" s="117"/>
      <c r="F131" s="117"/>
      <c r="G131" s="12">
        <f t="shared" si="6"/>
        <v>0</v>
      </c>
      <c r="H131" s="13">
        <f t="shared" si="7"/>
        <v>0</v>
      </c>
    </row>
    <row r="132" spans="1:8" ht="15">
      <c r="A132" s="17">
        <f t="shared" si="5"/>
        <v>54</v>
      </c>
      <c r="B132" s="72" t="s">
        <v>50</v>
      </c>
      <c r="C132" s="85" t="s">
        <v>7</v>
      </c>
      <c r="D132" s="5">
        <v>20</v>
      </c>
      <c r="E132" s="117"/>
      <c r="F132" s="117"/>
      <c r="G132" s="12">
        <f t="shared" si="6"/>
        <v>0</v>
      </c>
      <c r="H132" s="13">
        <f t="shared" si="7"/>
        <v>0</v>
      </c>
    </row>
    <row r="133" spans="1:8" ht="15">
      <c r="A133" s="17">
        <f t="shared" si="5"/>
        <v>55</v>
      </c>
      <c r="B133" s="72" t="s">
        <v>51</v>
      </c>
      <c r="C133" s="85" t="s">
        <v>7</v>
      </c>
      <c r="D133" s="5">
        <v>90</v>
      </c>
      <c r="E133" s="117"/>
      <c r="F133" s="117"/>
      <c r="G133" s="12">
        <f t="shared" si="6"/>
        <v>0</v>
      </c>
      <c r="H133" s="13">
        <f t="shared" si="7"/>
        <v>0</v>
      </c>
    </row>
    <row r="134" spans="1:8" ht="15">
      <c r="A134" s="17">
        <f t="shared" si="5"/>
        <v>56</v>
      </c>
      <c r="B134" s="72" t="s">
        <v>9</v>
      </c>
      <c r="C134" s="85" t="s">
        <v>0</v>
      </c>
      <c r="D134" s="5">
        <v>100</v>
      </c>
      <c r="E134" s="117"/>
      <c r="F134" s="117"/>
      <c r="G134" s="12">
        <f t="shared" si="6"/>
        <v>0</v>
      </c>
      <c r="H134" s="13">
        <f t="shared" si="7"/>
        <v>0</v>
      </c>
    </row>
    <row r="135" spans="1:8" ht="15">
      <c r="A135" s="17">
        <f t="shared" si="5"/>
        <v>57</v>
      </c>
      <c r="B135" s="72" t="s">
        <v>52</v>
      </c>
      <c r="C135" s="85" t="s">
        <v>0</v>
      </c>
      <c r="D135" s="5">
        <v>41</v>
      </c>
      <c r="E135" s="117"/>
      <c r="F135" s="117"/>
      <c r="G135" s="12">
        <f t="shared" si="6"/>
        <v>0</v>
      </c>
      <c r="H135" s="13">
        <f t="shared" si="7"/>
        <v>0</v>
      </c>
    </row>
    <row r="136" spans="1:8" ht="15">
      <c r="A136" s="17">
        <f t="shared" si="5"/>
        <v>58</v>
      </c>
      <c r="B136" s="72" t="s">
        <v>11</v>
      </c>
      <c r="C136" s="85" t="s">
        <v>12</v>
      </c>
      <c r="D136" s="5">
        <v>1</v>
      </c>
      <c r="E136" s="117"/>
      <c r="F136" s="117"/>
      <c r="G136" s="12">
        <f t="shared" si="6"/>
        <v>0</v>
      </c>
      <c r="H136" s="13">
        <f t="shared" si="7"/>
        <v>0</v>
      </c>
    </row>
    <row r="137" spans="1:8" ht="15">
      <c r="A137" s="17">
        <f t="shared" si="5"/>
        <v>59</v>
      </c>
      <c r="B137" s="72" t="s">
        <v>13</v>
      </c>
      <c r="C137" s="85" t="s">
        <v>12</v>
      </c>
      <c r="D137" s="5">
        <v>1</v>
      </c>
      <c r="E137" s="117"/>
      <c r="F137" s="117"/>
      <c r="G137" s="12">
        <f t="shared" si="6"/>
        <v>0</v>
      </c>
      <c r="H137" s="13">
        <f t="shared" si="7"/>
        <v>0</v>
      </c>
    </row>
    <row r="138" spans="1:8" ht="15">
      <c r="A138" s="17">
        <f t="shared" si="5"/>
        <v>60</v>
      </c>
      <c r="B138" s="72" t="s">
        <v>14</v>
      </c>
      <c r="C138" s="85" t="s">
        <v>12</v>
      </c>
      <c r="D138" s="5">
        <v>1</v>
      </c>
      <c r="E138" s="117"/>
      <c r="F138" s="117"/>
      <c r="G138" s="12">
        <f t="shared" si="6"/>
        <v>0</v>
      </c>
      <c r="H138" s="13">
        <f t="shared" si="7"/>
        <v>0</v>
      </c>
    </row>
    <row r="139" spans="1:8" ht="15">
      <c r="A139" s="17">
        <f t="shared" si="5"/>
        <v>61</v>
      </c>
      <c r="B139" s="72" t="s">
        <v>15</v>
      </c>
      <c r="C139" s="85" t="s">
        <v>12</v>
      </c>
      <c r="D139" s="5">
        <v>1</v>
      </c>
      <c r="E139" s="117"/>
      <c r="F139" s="117"/>
      <c r="G139" s="12">
        <f t="shared" si="6"/>
        <v>0</v>
      </c>
      <c r="H139" s="13">
        <f t="shared" si="7"/>
        <v>0</v>
      </c>
    </row>
    <row r="140" spans="1:8" ht="15">
      <c r="A140" s="17">
        <f t="shared" si="5"/>
        <v>62</v>
      </c>
      <c r="B140" s="72" t="s">
        <v>16</v>
      </c>
      <c r="C140" s="85" t="s">
        <v>12</v>
      </c>
      <c r="D140" s="5">
        <v>1</v>
      </c>
      <c r="E140" s="117"/>
      <c r="F140" s="117"/>
      <c r="G140" s="12">
        <f t="shared" si="6"/>
        <v>0</v>
      </c>
      <c r="H140" s="13">
        <f t="shared" si="7"/>
        <v>0</v>
      </c>
    </row>
    <row r="141" spans="1:8" ht="15">
      <c r="A141" s="17">
        <f t="shared" si="5"/>
        <v>63</v>
      </c>
      <c r="B141" s="72" t="s">
        <v>17</v>
      </c>
      <c r="C141" s="85" t="s">
        <v>12</v>
      </c>
      <c r="D141" s="5">
        <v>1</v>
      </c>
      <c r="E141" s="117"/>
      <c r="F141" s="117"/>
      <c r="G141" s="12">
        <f t="shared" si="6"/>
        <v>0</v>
      </c>
      <c r="H141" s="13">
        <f t="shared" si="7"/>
        <v>0</v>
      </c>
    </row>
    <row r="142" spans="1:8" ht="15">
      <c r="A142" s="17">
        <f t="shared" si="5"/>
        <v>64</v>
      </c>
      <c r="B142" s="72" t="s">
        <v>19</v>
      </c>
      <c r="C142" s="85" t="s">
        <v>12</v>
      </c>
      <c r="D142" s="5">
        <v>1</v>
      </c>
      <c r="E142" s="117"/>
      <c r="F142" s="117"/>
      <c r="G142" s="12">
        <f t="shared" si="6"/>
        <v>0</v>
      </c>
      <c r="H142" s="13">
        <f t="shared" si="7"/>
        <v>0</v>
      </c>
    </row>
    <row r="143" spans="1:8" ht="15">
      <c r="A143" s="17">
        <f t="shared" si="5"/>
        <v>65</v>
      </c>
      <c r="B143" s="72" t="s">
        <v>20</v>
      </c>
      <c r="C143" s="85" t="s">
        <v>12</v>
      </c>
      <c r="D143" s="5">
        <v>1</v>
      </c>
      <c r="E143" s="117"/>
      <c r="F143" s="117"/>
      <c r="G143" s="12">
        <f t="shared" si="6"/>
        <v>0</v>
      </c>
      <c r="H143" s="13">
        <f t="shared" si="7"/>
        <v>0</v>
      </c>
    </row>
    <row r="144" spans="1:8" ht="15">
      <c r="A144" s="17">
        <f t="shared" si="5"/>
        <v>66</v>
      </c>
      <c r="B144" s="72" t="s">
        <v>21</v>
      </c>
      <c r="C144" s="85" t="s">
        <v>12</v>
      </c>
      <c r="D144" s="5">
        <v>1</v>
      </c>
      <c r="E144" s="117"/>
      <c r="F144" s="117"/>
      <c r="G144" s="12">
        <f t="shared" si="6"/>
        <v>0</v>
      </c>
      <c r="H144" s="13">
        <f t="shared" si="7"/>
        <v>0</v>
      </c>
    </row>
    <row r="145" spans="1:8" ht="15">
      <c r="A145" s="17">
        <f t="shared" si="5"/>
        <v>67</v>
      </c>
      <c r="B145" s="72" t="s">
        <v>22</v>
      </c>
      <c r="C145" s="85" t="s">
        <v>12</v>
      </c>
      <c r="D145" s="5">
        <v>1</v>
      </c>
      <c r="E145" s="117"/>
      <c r="F145" s="117"/>
      <c r="G145" s="12">
        <f t="shared" si="6"/>
        <v>0</v>
      </c>
      <c r="H145" s="13">
        <f t="shared" si="7"/>
        <v>0</v>
      </c>
    </row>
    <row r="146" spans="1:8" ht="15">
      <c r="A146" s="36"/>
      <c r="B146" s="32" t="s">
        <v>84</v>
      </c>
      <c r="C146" s="87"/>
      <c r="D146" s="7"/>
      <c r="E146" s="33"/>
      <c r="F146" s="33"/>
      <c r="G146" s="34">
        <f>SUM(G115:G145)</f>
        <v>0</v>
      </c>
      <c r="H146" s="35">
        <f>SUM(H115:H145)</f>
        <v>0</v>
      </c>
    </row>
    <row r="147" spans="1:8" ht="18.75">
      <c r="A147" s="63"/>
      <c r="B147" s="3" t="s">
        <v>59</v>
      </c>
      <c r="C147" s="88"/>
      <c r="D147" s="4"/>
      <c r="E147" s="10"/>
      <c r="F147" s="10"/>
      <c r="G147" s="10"/>
      <c r="H147" s="11"/>
    </row>
    <row r="148" spans="1:8" ht="30">
      <c r="A148" s="17">
        <f>A145+1</f>
        <v>68</v>
      </c>
      <c r="B148" s="72" t="s">
        <v>53</v>
      </c>
      <c r="C148" s="85" t="s">
        <v>7</v>
      </c>
      <c r="D148" s="5">
        <v>375</v>
      </c>
      <c r="E148" s="117"/>
      <c r="F148" s="117"/>
      <c r="G148" s="12">
        <f aca="true" t="shared" si="8" ref="G148:G191">D148*E148</f>
        <v>0</v>
      </c>
      <c r="H148" s="13">
        <f aca="true" t="shared" si="9" ref="H148:H191">D148*F148</f>
        <v>0</v>
      </c>
    </row>
    <row r="149" spans="1:8" ht="15">
      <c r="A149" s="17">
        <f t="shared" si="5"/>
        <v>69</v>
      </c>
      <c r="B149" s="72" t="s">
        <v>50</v>
      </c>
      <c r="C149" s="85" t="s">
        <v>7</v>
      </c>
      <c r="D149" s="5">
        <v>50</v>
      </c>
      <c r="E149" s="117"/>
      <c r="F149" s="117"/>
      <c r="G149" s="12">
        <f t="shared" si="8"/>
        <v>0</v>
      </c>
      <c r="H149" s="13">
        <f t="shared" si="9"/>
        <v>0</v>
      </c>
    </row>
    <row r="150" spans="1:8" ht="15">
      <c r="A150" s="17">
        <f t="shared" si="5"/>
        <v>70</v>
      </c>
      <c r="B150" s="72" t="s">
        <v>54</v>
      </c>
      <c r="C150" s="85" t="s">
        <v>7</v>
      </c>
      <c r="D150" s="5">
        <v>375</v>
      </c>
      <c r="E150" s="117"/>
      <c r="F150" s="117"/>
      <c r="G150" s="12">
        <f t="shared" si="8"/>
        <v>0</v>
      </c>
      <c r="H150" s="13">
        <f t="shared" si="9"/>
        <v>0</v>
      </c>
    </row>
    <row r="151" spans="1:8" ht="15">
      <c r="A151" s="17">
        <f t="shared" si="5"/>
        <v>71</v>
      </c>
      <c r="B151" s="72" t="s">
        <v>11</v>
      </c>
      <c r="C151" s="85" t="s">
        <v>12</v>
      </c>
      <c r="D151" s="5">
        <v>1</v>
      </c>
      <c r="E151" s="117"/>
      <c r="F151" s="117"/>
      <c r="G151" s="12">
        <f t="shared" si="8"/>
        <v>0</v>
      </c>
      <c r="H151" s="13">
        <f t="shared" si="9"/>
        <v>0</v>
      </c>
    </row>
    <row r="152" spans="1:8" ht="15">
      <c r="A152" s="17">
        <f t="shared" si="5"/>
        <v>72</v>
      </c>
      <c r="B152" s="72" t="s">
        <v>13</v>
      </c>
      <c r="C152" s="85" t="s">
        <v>12</v>
      </c>
      <c r="D152" s="5">
        <v>1</v>
      </c>
      <c r="E152" s="117"/>
      <c r="F152" s="117"/>
      <c r="G152" s="12">
        <f t="shared" si="8"/>
        <v>0</v>
      </c>
      <c r="H152" s="13">
        <f t="shared" si="9"/>
        <v>0</v>
      </c>
    </row>
    <row r="153" spans="1:8" ht="15">
      <c r="A153" s="17">
        <f t="shared" si="5"/>
        <v>73</v>
      </c>
      <c r="B153" s="72" t="s">
        <v>14</v>
      </c>
      <c r="C153" s="85" t="s">
        <v>12</v>
      </c>
      <c r="D153" s="5">
        <v>1</v>
      </c>
      <c r="E153" s="117"/>
      <c r="F153" s="117"/>
      <c r="G153" s="12">
        <f t="shared" si="8"/>
        <v>0</v>
      </c>
      <c r="H153" s="13">
        <f t="shared" si="9"/>
        <v>0</v>
      </c>
    </row>
    <row r="154" spans="1:8" ht="15">
      <c r="A154" s="17">
        <f t="shared" si="5"/>
        <v>74</v>
      </c>
      <c r="B154" s="72" t="s">
        <v>15</v>
      </c>
      <c r="C154" s="85" t="s">
        <v>12</v>
      </c>
      <c r="D154" s="5">
        <v>1</v>
      </c>
      <c r="E154" s="117"/>
      <c r="F154" s="117"/>
      <c r="G154" s="12">
        <f t="shared" si="8"/>
        <v>0</v>
      </c>
      <c r="H154" s="13">
        <f t="shared" si="9"/>
        <v>0</v>
      </c>
    </row>
    <row r="155" spans="1:8" ht="15">
      <c r="A155" s="17">
        <f t="shared" si="5"/>
        <v>75</v>
      </c>
      <c r="B155" s="72" t="s">
        <v>17</v>
      </c>
      <c r="C155" s="85" t="s">
        <v>12</v>
      </c>
      <c r="D155" s="5">
        <v>1</v>
      </c>
      <c r="E155" s="117"/>
      <c r="F155" s="117"/>
      <c r="G155" s="12">
        <f t="shared" si="8"/>
        <v>0</v>
      </c>
      <c r="H155" s="13">
        <f t="shared" si="9"/>
        <v>0</v>
      </c>
    </row>
    <row r="156" spans="1:8" ht="15">
      <c r="A156" s="17">
        <f t="shared" si="5"/>
        <v>76</v>
      </c>
      <c r="B156" s="72" t="s">
        <v>55</v>
      </c>
      <c r="C156" s="85" t="s">
        <v>12</v>
      </c>
      <c r="D156" s="5">
        <v>1</v>
      </c>
      <c r="E156" s="117"/>
      <c r="F156" s="117"/>
      <c r="G156" s="12">
        <f t="shared" si="8"/>
        <v>0</v>
      </c>
      <c r="H156" s="13">
        <f t="shared" si="9"/>
        <v>0</v>
      </c>
    </row>
    <row r="157" spans="1:8" ht="15">
      <c r="A157" s="17">
        <f t="shared" si="5"/>
        <v>77</v>
      </c>
      <c r="B157" s="72" t="s">
        <v>56</v>
      </c>
      <c r="C157" s="85" t="s">
        <v>12</v>
      </c>
      <c r="D157" s="5">
        <v>5</v>
      </c>
      <c r="E157" s="117"/>
      <c r="F157" s="117"/>
      <c r="G157" s="12">
        <f t="shared" si="8"/>
        <v>0</v>
      </c>
      <c r="H157" s="13">
        <f t="shared" si="9"/>
        <v>0</v>
      </c>
    </row>
    <row r="158" spans="1:8" ht="15">
      <c r="A158" s="17">
        <f t="shared" si="5"/>
        <v>78</v>
      </c>
      <c r="B158" s="72" t="s">
        <v>57</v>
      </c>
      <c r="C158" s="85" t="s">
        <v>12</v>
      </c>
      <c r="D158" s="5">
        <v>5</v>
      </c>
      <c r="E158" s="117"/>
      <c r="F158" s="117"/>
      <c r="G158" s="12">
        <f t="shared" si="8"/>
        <v>0</v>
      </c>
      <c r="H158" s="13">
        <f t="shared" si="9"/>
        <v>0</v>
      </c>
    </row>
    <row r="159" spans="1:8" ht="15">
      <c r="A159" s="17">
        <f t="shared" si="5"/>
        <v>79</v>
      </c>
      <c r="B159" s="72" t="s">
        <v>22</v>
      </c>
      <c r="C159" s="85" t="s">
        <v>12</v>
      </c>
      <c r="D159" s="5">
        <v>1</v>
      </c>
      <c r="E159" s="117"/>
      <c r="F159" s="117"/>
      <c r="G159" s="12">
        <f t="shared" si="8"/>
        <v>0</v>
      </c>
      <c r="H159" s="13">
        <f t="shared" si="9"/>
        <v>0</v>
      </c>
    </row>
    <row r="160" spans="1:8" ht="15">
      <c r="A160" s="36"/>
      <c r="B160" s="32" t="s">
        <v>83</v>
      </c>
      <c r="C160" s="87"/>
      <c r="D160" s="7"/>
      <c r="E160" s="33"/>
      <c r="F160" s="33"/>
      <c r="G160" s="34">
        <f>SUM(G148:G159)</f>
        <v>0</v>
      </c>
      <c r="H160" s="35">
        <f>SUM(H148:H159)</f>
        <v>0</v>
      </c>
    </row>
    <row r="161" spans="1:8" ht="18.75">
      <c r="A161" s="63"/>
      <c r="B161" s="3" t="s">
        <v>58</v>
      </c>
      <c r="C161" s="88"/>
      <c r="D161" s="4"/>
      <c r="E161" s="10"/>
      <c r="F161" s="10"/>
      <c r="G161" s="10"/>
      <c r="H161" s="11"/>
    </row>
    <row r="162" spans="1:8" ht="120">
      <c r="A162" s="80">
        <f>A159+1</f>
        <v>80</v>
      </c>
      <c r="B162" s="72" t="s">
        <v>65</v>
      </c>
      <c r="C162" s="85" t="s">
        <v>0</v>
      </c>
      <c r="D162" s="5">
        <v>5</v>
      </c>
      <c r="E162" s="117"/>
      <c r="F162" s="117"/>
      <c r="G162" s="12">
        <f t="shared" si="8"/>
        <v>0</v>
      </c>
      <c r="H162" s="13">
        <f t="shared" si="9"/>
        <v>0</v>
      </c>
    </row>
    <row r="163" spans="1:8" ht="15">
      <c r="A163" s="17">
        <f aca="true" t="shared" si="10" ref="A163:A212">A162+1</f>
        <v>81</v>
      </c>
      <c r="B163" s="72" t="s">
        <v>63</v>
      </c>
      <c r="C163" s="85" t="s">
        <v>7</v>
      </c>
      <c r="D163" s="5">
        <v>270</v>
      </c>
      <c r="E163" s="117"/>
      <c r="F163" s="117"/>
      <c r="G163" s="12">
        <f t="shared" si="8"/>
        <v>0</v>
      </c>
      <c r="H163" s="13">
        <f t="shared" si="9"/>
        <v>0</v>
      </c>
    </row>
    <row r="164" spans="1:8" ht="15">
      <c r="A164" s="17">
        <f t="shared" si="10"/>
        <v>82</v>
      </c>
      <c r="B164" s="72" t="s">
        <v>64</v>
      </c>
      <c r="C164" s="85" t="s">
        <v>0</v>
      </c>
      <c r="D164" s="5">
        <v>270</v>
      </c>
      <c r="E164" s="117"/>
      <c r="F164" s="117"/>
      <c r="G164" s="12">
        <f t="shared" si="8"/>
        <v>0</v>
      </c>
      <c r="H164" s="13">
        <f t="shared" si="9"/>
        <v>0</v>
      </c>
    </row>
    <row r="165" spans="1:8" ht="15">
      <c r="A165" s="17">
        <f t="shared" si="10"/>
        <v>83</v>
      </c>
      <c r="B165" s="72" t="s">
        <v>51</v>
      </c>
      <c r="C165" s="85" t="s">
        <v>7</v>
      </c>
      <c r="D165" s="5">
        <v>30</v>
      </c>
      <c r="E165" s="117"/>
      <c r="F165" s="117"/>
      <c r="G165" s="12">
        <f t="shared" si="8"/>
        <v>0</v>
      </c>
      <c r="H165" s="13">
        <f t="shared" si="9"/>
        <v>0</v>
      </c>
    </row>
    <row r="166" spans="1:8" ht="15">
      <c r="A166" s="17">
        <f t="shared" si="10"/>
        <v>84</v>
      </c>
      <c r="B166" s="72" t="s">
        <v>52</v>
      </c>
      <c r="C166" s="85" t="s">
        <v>0</v>
      </c>
      <c r="D166" s="5">
        <v>3</v>
      </c>
      <c r="E166" s="117"/>
      <c r="F166" s="117"/>
      <c r="G166" s="12">
        <f t="shared" si="8"/>
        <v>0</v>
      </c>
      <c r="H166" s="13">
        <f t="shared" si="9"/>
        <v>0</v>
      </c>
    </row>
    <row r="167" spans="1:8" ht="15">
      <c r="A167" s="17">
        <f t="shared" si="10"/>
        <v>85</v>
      </c>
      <c r="B167" s="72" t="s">
        <v>11</v>
      </c>
      <c r="C167" s="85" t="s">
        <v>12</v>
      </c>
      <c r="D167" s="5">
        <v>1</v>
      </c>
      <c r="E167" s="117"/>
      <c r="F167" s="117"/>
      <c r="G167" s="12">
        <f t="shared" si="8"/>
        <v>0</v>
      </c>
      <c r="H167" s="13">
        <f t="shared" si="9"/>
        <v>0</v>
      </c>
    </row>
    <row r="168" spans="1:8" ht="15">
      <c r="A168" s="17">
        <f t="shared" si="10"/>
        <v>86</v>
      </c>
      <c r="B168" s="72" t="s">
        <v>13</v>
      </c>
      <c r="C168" s="85" t="s">
        <v>12</v>
      </c>
      <c r="D168" s="5">
        <v>1</v>
      </c>
      <c r="E168" s="117"/>
      <c r="F168" s="117"/>
      <c r="G168" s="12">
        <f t="shared" si="8"/>
        <v>0</v>
      </c>
      <c r="H168" s="13">
        <f t="shared" si="9"/>
        <v>0</v>
      </c>
    </row>
    <row r="169" spans="1:8" ht="15">
      <c r="A169" s="17">
        <f t="shared" si="10"/>
        <v>87</v>
      </c>
      <c r="B169" s="72" t="s">
        <v>14</v>
      </c>
      <c r="C169" s="85" t="s">
        <v>12</v>
      </c>
      <c r="D169" s="5">
        <v>1</v>
      </c>
      <c r="E169" s="117"/>
      <c r="F169" s="117"/>
      <c r="G169" s="12">
        <f t="shared" si="8"/>
        <v>0</v>
      </c>
      <c r="H169" s="13">
        <f t="shared" si="9"/>
        <v>0</v>
      </c>
    </row>
    <row r="170" spans="1:8" ht="15">
      <c r="A170" s="17">
        <f t="shared" si="10"/>
        <v>88</v>
      </c>
      <c r="B170" s="72" t="s">
        <v>15</v>
      </c>
      <c r="C170" s="85" t="s">
        <v>12</v>
      </c>
      <c r="D170" s="5">
        <v>1</v>
      </c>
      <c r="E170" s="117"/>
      <c r="F170" s="117"/>
      <c r="G170" s="12">
        <f t="shared" si="8"/>
        <v>0</v>
      </c>
      <c r="H170" s="13">
        <f t="shared" si="9"/>
        <v>0</v>
      </c>
    </row>
    <row r="171" spans="1:8" ht="15">
      <c r="A171" s="17">
        <f t="shared" si="10"/>
        <v>89</v>
      </c>
      <c r="B171" s="72" t="s">
        <v>16</v>
      </c>
      <c r="C171" s="85" t="s">
        <v>12</v>
      </c>
      <c r="D171" s="5">
        <v>1</v>
      </c>
      <c r="E171" s="117"/>
      <c r="F171" s="117"/>
      <c r="G171" s="12">
        <f t="shared" si="8"/>
        <v>0</v>
      </c>
      <c r="H171" s="13">
        <f t="shared" si="9"/>
        <v>0</v>
      </c>
    </row>
    <row r="172" spans="1:8" ht="15">
      <c r="A172" s="17">
        <f t="shared" si="10"/>
        <v>90</v>
      </c>
      <c r="B172" s="72" t="s">
        <v>17</v>
      </c>
      <c r="C172" s="85" t="s">
        <v>12</v>
      </c>
      <c r="D172" s="5">
        <v>1</v>
      </c>
      <c r="E172" s="117"/>
      <c r="F172" s="117"/>
      <c r="G172" s="12">
        <f t="shared" si="8"/>
        <v>0</v>
      </c>
      <c r="H172" s="13">
        <f t="shared" si="9"/>
        <v>0</v>
      </c>
    </row>
    <row r="173" spans="1:8" ht="15">
      <c r="A173" s="17">
        <f t="shared" si="10"/>
        <v>91</v>
      </c>
      <c r="B173" s="72" t="s">
        <v>55</v>
      </c>
      <c r="C173" s="85" t="s">
        <v>12</v>
      </c>
      <c r="D173" s="5">
        <v>1</v>
      </c>
      <c r="E173" s="117"/>
      <c r="F173" s="117"/>
      <c r="G173" s="12">
        <f t="shared" si="8"/>
        <v>0</v>
      </c>
      <c r="H173" s="13">
        <f t="shared" si="9"/>
        <v>0</v>
      </c>
    </row>
    <row r="174" spans="1:8" ht="15">
      <c r="A174" s="17">
        <f t="shared" si="10"/>
        <v>92</v>
      </c>
      <c r="B174" s="72" t="s">
        <v>21</v>
      </c>
      <c r="C174" s="85" t="s">
        <v>12</v>
      </c>
      <c r="D174" s="5">
        <v>1</v>
      </c>
      <c r="E174" s="117"/>
      <c r="F174" s="117"/>
      <c r="G174" s="12">
        <f t="shared" si="8"/>
        <v>0</v>
      </c>
      <c r="H174" s="13">
        <f t="shared" si="9"/>
        <v>0</v>
      </c>
    </row>
    <row r="175" spans="1:8" ht="15">
      <c r="A175" s="17">
        <f t="shared" si="10"/>
        <v>93</v>
      </c>
      <c r="B175" s="72" t="s">
        <v>22</v>
      </c>
      <c r="C175" s="85" t="s">
        <v>12</v>
      </c>
      <c r="D175" s="5">
        <v>1</v>
      </c>
      <c r="E175" s="117"/>
      <c r="F175" s="117"/>
      <c r="G175" s="12">
        <f t="shared" si="8"/>
        <v>0</v>
      </c>
      <c r="H175" s="13">
        <f t="shared" si="9"/>
        <v>0</v>
      </c>
    </row>
    <row r="176" spans="1:8" ht="15">
      <c r="A176" s="36"/>
      <c r="B176" s="32" t="s">
        <v>82</v>
      </c>
      <c r="C176" s="87"/>
      <c r="D176" s="7"/>
      <c r="E176" s="33"/>
      <c r="F176" s="33"/>
      <c r="G176" s="34">
        <f>SUM(G162:G175)</f>
        <v>0</v>
      </c>
      <c r="H176" s="35">
        <f>SUM(H162:H175)</f>
        <v>0</v>
      </c>
    </row>
    <row r="177" spans="1:8" ht="18.75">
      <c r="A177" s="63"/>
      <c r="B177" s="3" t="s">
        <v>66</v>
      </c>
      <c r="C177" s="88"/>
      <c r="D177" s="4"/>
      <c r="E177" s="10"/>
      <c r="F177" s="10"/>
      <c r="G177" s="10"/>
      <c r="H177" s="11"/>
    </row>
    <row r="178" spans="1:8" ht="15">
      <c r="A178" s="17">
        <f>A175+1</f>
        <v>94</v>
      </c>
      <c r="B178" s="72" t="s">
        <v>67</v>
      </c>
      <c r="C178" s="85" t="s">
        <v>0</v>
      </c>
      <c r="D178" s="5">
        <v>8</v>
      </c>
      <c r="E178" s="117"/>
      <c r="F178" s="117"/>
      <c r="G178" s="12">
        <f t="shared" si="8"/>
        <v>0</v>
      </c>
      <c r="H178" s="13">
        <f t="shared" si="9"/>
        <v>0</v>
      </c>
    </row>
    <row r="179" spans="1:8" ht="15">
      <c r="A179" s="17">
        <f t="shared" si="10"/>
        <v>95</v>
      </c>
      <c r="B179" s="72" t="s">
        <v>68</v>
      </c>
      <c r="C179" s="85" t="s">
        <v>0</v>
      </c>
      <c r="D179" s="5">
        <v>8</v>
      </c>
      <c r="E179" s="117"/>
      <c r="F179" s="117"/>
      <c r="G179" s="12">
        <f t="shared" si="8"/>
        <v>0</v>
      </c>
      <c r="H179" s="13">
        <f t="shared" si="9"/>
        <v>0</v>
      </c>
    </row>
    <row r="180" spans="1:8" ht="15">
      <c r="A180" s="17">
        <f t="shared" si="10"/>
        <v>96</v>
      </c>
      <c r="B180" s="72" t="s">
        <v>69</v>
      </c>
      <c r="C180" s="85" t="s">
        <v>0</v>
      </c>
      <c r="D180" s="5">
        <v>4</v>
      </c>
      <c r="E180" s="117"/>
      <c r="F180" s="117"/>
      <c r="G180" s="12">
        <f t="shared" si="8"/>
        <v>0</v>
      </c>
      <c r="H180" s="13">
        <f t="shared" si="9"/>
        <v>0</v>
      </c>
    </row>
    <row r="181" spans="1:8" ht="15">
      <c r="A181" s="17">
        <f t="shared" si="10"/>
        <v>97</v>
      </c>
      <c r="B181" s="72" t="s">
        <v>70</v>
      </c>
      <c r="C181" s="85" t="s">
        <v>0</v>
      </c>
      <c r="D181" s="5">
        <v>4</v>
      </c>
      <c r="E181" s="117"/>
      <c r="F181" s="117"/>
      <c r="G181" s="12">
        <f t="shared" si="8"/>
        <v>0</v>
      </c>
      <c r="H181" s="13">
        <f t="shared" si="9"/>
        <v>0</v>
      </c>
    </row>
    <row r="182" spans="1:8" ht="15">
      <c r="A182" s="17">
        <f t="shared" si="10"/>
        <v>98</v>
      </c>
      <c r="B182" s="72" t="s">
        <v>205</v>
      </c>
      <c r="C182" s="85" t="s">
        <v>0</v>
      </c>
      <c r="D182" s="5">
        <v>4</v>
      </c>
      <c r="E182" s="117"/>
      <c r="F182" s="117"/>
      <c r="G182" s="12">
        <f t="shared" si="8"/>
        <v>0</v>
      </c>
      <c r="H182" s="13">
        <f t="shared" si="9"/>
        <v>0</v>
      </c>
    </row>
    <row r="183" spans="1:8" ht="15">
      <c r="A183" s="17">
        <f t="shared" si="10"/>
        <v>99</v>
      </c>
      <c r="B183" s="72" t="s">
        <v>71</v>
      </c>
      <c r="C183" s="85" t="s">
        <v>7</v>
      </c>
      <c r="D183" s="5">
        <v>80</v>
      </c>
      <c r="E183" s="117"/>
      <c r="F183" s="117"/>
      <c r="G183" s="12">
        <f t="shared" si="8"/>
        <v>0</v>
      </c>
      <c r="H183" s="13">
        <f t="shared" si="9"/>
        <v>0</v>
      </c>
    </row>
    <row r="184" spans="1:8" ht="15">
      <c r="A184" s="17">
        <f t="shared" si="10"/>
        <v>100</v>
      </c>
      <c r="B184" s="72" t="s">
        <v>11</v>
      </c>
      <c r="C184" s="85" t="s">
        <v>12</v>
      </c>
      <c r="D184" s="5">
        <v>1</v>
      </c>
      <c r="E184" s="117"/>
      <c r="F184" s="117"/>
      <c r="G184" s="12">
        <f t="shared" si="8"/>
        <v>0</v>
      </c>
      <c r="H184" s="13">
        <f t="shared" si="9"/>
        <v>0</v>
      </c>
    </row>
    <row r="185" spans="1:8" ht="15">
      <c r="A185" s="17">
        <f t="shared" si="10"/>
        <v>101</v>
      </c>
      <c r="B185" s="72" t="s">
        <v>13</v>
      </c>
      <c r="C185" s="85" t="s">
        <v>12</v>
      </c>
      <c r="D185" s="5">
        <v>1</v>
      </c>
      <c r="E185" s="117"/>
      <c r="F185" s="117"/>
      <c r="G185" s="12">
        <f t="shared" si="8"/>
        <v>0</v>
      </c>
      <c r="H185" s="13">
        <f t="shared" si="9"/>
        <v>0</v>
      </c>
    </row>
    <row r="186" spans="1:8" ht="15">
      <c r="A186" s="17">
        <f t="shared" si="10"/>
        <v>102</v>
      </c>
      <c r="B186" s="72" t="s">
        <v>14</v>
      </c>
      <c r="C186" s="85" t="s">
        <v>12</v>
      </c>
      <c r="D186" s="5">
        <v>1</v>
      </c>
      <c r="E186" s="117"/>
      <c r="F186" s="117"/>
      <c r="G186" s="12">
        <f t="shared" si="8"/>
        <v>0</v>
      </c>
      <c r="H186" s="13">
        <f t="shared" si="9"/>
        <v>0</v>
      </c>
    </row>
    <row r="187" spans="1:8" ht="15">
      <c r="A187" s="17">
        <f t="shared" si="10"/>
        <v>103</v>
      </c>
      <c r="B187" s="72" t="s">
        <v>15</v>
      </c>
      <c r="C187" s="85" t="s">
        <v>12</v>
      </c>
      <c r="D187" s="5">
        <v>1</v>
      </c>
      <c r="E187" s="117"/>
      <c r="F187" s="117"/>
      <c r="G187" s="12">
        <f t="shared" si="8"/>
        <v>0</v>
      </c>
      <c r="H187" s="13">
        <f t="shared" si="9"/>
        <v>0</v>
      </c>
    </row>
    <row r="188" spans="1:8" ht="15">
      <c r="A188" s="17">
        <f t="shared" si="10"/>
        <v>104</v>
      </c>
      <c r="B188" s="72" t="s">
        <v>17</v>
      </c>
      <c r="C188" s="85" t="s">
        <v>12</v>
      </c>
      <c r="D188" s="5">
        <v>1</v>
      </c>
      <c r="E188" s="117"/>
      <c r="F188" s="117"/>
      <c r="G188" s="12">
        <f t="shared" si="8"/>
        <v>0</v>
      </c>
      <c r="H188" s="13">
        <f t="shared" si="9"/>
        <v>0</v>
      </c>
    </row>
    <row r="189" spans="1:8" ht="15">
      <c r="A189" s="17">
        <f t="shared" si="10"/>
        <v>105</v>
      </c>
      <c r="B189" s="72" t="s">
        <v>55</v>
      </c>
      <c r="C189" s="85" t="s">
        <v>12</v>
      </c>
      <c r="D189" s="5">
        <v>1</v>
      </c>
      <c r="E189" s="117"/>
      <c r="F189" s="117"/>
      <c r="G189" s="12">
        <f t="shared" si="8"/>
        <v>0</v>
      </c>
      <c r="H189" s="13">
        <f t="shared" si="9"/>
        <v>0</v>
      </c>
    </row>
    <row r="190" spans="1:8" ht="15">
      <c r="A190" s="17">
        <f t="shared" si="10"/>
        <v>106</v>
      </c>
      <c r="B190" s="72" t="s">
        <v>72</v>
      </c>
      <c r="C190" s="85" t="s">
        <v>12</v>
      </c>
      <c r="D190" s="5">
        <v>16</v>
      </c>
      <c r="E190" s="117"/>
      <c r="F190" s="117"/>
      <c r="G190" s="12">
        <f t="shared" si="8"/>
        <v>0</v>
      </c>
      <c r="H190" s="13">
        <f t="shared" si="9"/>
        <v>0</v>
      </c>
    </row>
    <row r="191" spans="1:8" ht="15">
      <c r="A191" s="17">
        <f t="shared" si="10"/>
        <v>107</v>
      </c>
      <c r="B191" s="72" t="s">
        <v>22</v>
      </c>
      <c r="C191" s="85" t="s">
        <v>12</v>
      </c>
      <c r="D191" s="5">
        <v>1</v>
      </c>
      <c r="E191" s="117"/>
      <c r="F191" s="117"/>
      <c r="G191" s="12">
        <f t="shared" si="8"/>
        <v>0</v>
      </c>
      <c r="H191" s="13">
        <f t="shared" si="9"/>
        <v>0</v>
      </c>
    </row>
    <row r="192" spans="1:8" ht="15">
      <c r="A192" s="36"/>
      <c r="B192" s="32" t="s">
        <v>80</v>
      </c>
      <c r="C192" s="87"/>
      <c r="D192" s="7"/>
      <c r="E192" s="33"/>
      <c r="F192" s="33"/>
      <c r="G192" s="34">
        <f>SUM(G178:G191)</f>
        <v>0</v>
      </c>
      <c r="H192" s="35">
        <f>SUM(H178:H191)</f>
        <v>0</v>
      </c>
    </row>
    <row r="193" spans="1:8" ht="18.75">
      <c r="A193" s="63"/>
      <c r="B193" s="3" t="s">
        <v>73</v>
      </c>
      <c r="C193" s="88"/>
      <c r="D193" s="4"/>
      <c r="E193" s="10"/>
      <c r="F193" s="10"/>
      <c r="G193" s="10"/>
      <c r="H193" s="11"/>
    </row>
    <row r="194" spans="1:8" ht="15">
      <c r="A194" s="17">
        <f>A191+1</f>
        <v>108</v>
      </c>
      <c r="B194" s="72" t="s">
        <v>74</v>
      </c>
      <c r="C194" s="85" t="s">
        <v>0</v>
      </c>
      <c r="D194" s="5">
        <v>1</v>
      </c>
      <c r="E194" s="117"/>
      <c r="F194" s="117"/>
      <c r="G194" s="12">
        <f aca="true" t="shared" si="11" ref="G194:G212">D194*E194</f>
        <v>0</v>
      </c>
      <c r="H194" s="13">
        <f aca="true" t="shared" si="12" ref="H194:H212">D194*F194</f>
        <v>0</v>
      </c>
    </row>
    <row r="195" spans="1:8" ht="15">
      <c r="A195" s="17">
        <f t="shared" si="10"/>
        <v>109</v>
      </c>
      <c r="B195" s="72" t="s">
        <v>75</v>
      </c>
      <c r="C195" s="85" t="s">
        <v>0</v>
      </c>
      <c r="D195" s="5">
        <v>1</v>
      </c>
      <c r="E195" s="117"/>
      <c r="F195" s="117"/>
      <c r="G195" s="12">
        <f t="shared" si="11"/>
        <v>0</v>
      </c>
      <c r="H195" s="13">
        <f t="shared" si="12"/>
        <v>0</v>
      </c>
    </row>
    <row r="196" spans="1:8" ht="15">
      <c r="A196" s="17">
        <f t="shared" si="10"/>
        <v>110</v>
      </c>
      <c r="B196" s="72" t="s">
        <v>76</v>
      </c>
      <c r="C196" s="85" t="s">
        <v>0</v>
      </c>
      <c r="D196" s="5">
        <v>8</v>
      </c>
      <c r="E196" s="117"/>
      <c r="F196" s="117"/>
      <c r="G196" s="12">
        <f t="shared" si="11"/>
        <v>0</v>
      </c>
      <c r="H196" s="13">
        <f t="shared" si="12"/>
        <v>0</v>
      </c>
    </row>
    <row r="197" spans="1:8" ht="15">
      <c r="A197" s="17">
        <f t="shared" si="10"/>
        <v>111</v>
      </c>
      <c r="B197" s="72" t="s">
        <v>77</v>
      </c>
      <c r="C197" s="85" t="s">
        <v>0</v>
      </c>
      <c r="D197" s="5">
        <v>8</v>
      </c>
      <c r="E197" s="117"/>
      <c r="F197" s="117"/>
      <c r="G197" s="12">
        <f t="shared" si="11"/>
        <v>0</v>
      </c>
      <c r="H197" s="13">
        <f t="shared" si="12"/>
        <v>0</v>
      </c>
    </row>
    <row r="198" spans="1:8" ht="15">
      <c r="A198" s="17">
        <f t="shared" si="10"/>
        <v>112</v>
      </c>
      <c r="B198" s="72" t="s">
        <v>78</v>
      </c>
      <c r="C198" s="85" t="s">
        <v>0</v>
      </c>
      <c r="D198" s="5">
        <v>1</v>
      </c>
      <c r="E198" s="117"/>
      <c r="F198" s="117"/>
      <c r="G198" s="12">
        <f t="shared" si="11"/>
        <v>0</v>
      </c>
      <c r="H198" s="13">
        <f t="shared" si="12"/>
        <v>0</v>
      </c>
    </row>
    <row r="199" spans="1:8" ht="15">
      <c r="A199" s="17">
        <f t="shared" si="10"/>
        <v>113</v>
      </c>
      <c r="B199" s="72" t="s">
        <v>79</v>
      </c>
      <c r="C199" s="85" t="s">
        <v>7</v>
      </c>
      <c r="D199" s="5">
        <v>200</v>
      </c>
      <c r="E199" s="117"/>
      <c r="F199" s="117"/>
      <c r="G199" s="12">
        <f t="shared" si="11"/>
        <v>0</v>
      </c>
      <c r="H199" s="13">
        <f t="shared" si="12"/>
        <v>0</v>
      </c>
    </row>
    <row r="200" spans="1:8" ht="15">
      <c r="A200" s="17">
        <f t="shared" si="10"/>
        <v>114</v>
      </c>
      <c r="B200" s="72" t="s">
        <v>64</v>
      </c>
      <c r="C200" s="85" t="s">
        <v>0</v>
      </c>
      <c r="D200" s="5">
        <v>100</v>
      </c>
      <c r="E200" s="117"/>
      <c r="F200" s="117"/>
      <c r="G200" s="12">
        <f t="shared" si="11"/>
        <v>0</v>
      </c>
      <c r="H200" s="13">
        <f t="shared" si="12"/>
        <v>0</v>
      </c>
    </row>
    <row r="201" spans="1:8" ht="15">
      <c r="A201" s="17">
        <f t="shared" si="10"/>
        <v>115</v>
      </c>
      <c r="B201" s="72" t="s">
        <v>51</v>
      </c>
      <c r="C201" s="85" t="s">
        <v>7</v>
      </c>
      <c r="D201" s="5">
        <v>80</v>
      </c>
      <c r="E201" s="117"/>
      <c r="F201" s="117"/>
      <c r="G201" s="12">
        <f t="shared" si="11"/>
        <v>0</v>
      </c>
      <c r="H201" s="13">
        <f t="shared" si="12"/>
        <v>0</v>
      </c>
    </row>
    <row r="202" spans="1:8" ht="15">
      <c r="A202" s="17">
        <f t="shared" si="10"/>
        <v>116</v>
      </c>
      <c r="B202" s="72" t="s">
        <v>54</v>
      </c>
      <c r="C202" s="85" t="s">
        <v>7</v>
      </c>
      <c r="D202" s="5">
        <v>40</v>
      </c>
      <c r="E202" s="117"/>
      <c r="F202" s="117"/>
      <c r="G202" s="12">
        <f t="shared" si="11"/>
        <v>0</v>
      </c>
      <c r="H202" s="13">
        <f t="shared" si="12"/>
        <v>0</v>
      </c>
    </row>
    <row r="203" spans="1:8" ht="15">
      <c r="A203" s="17">
        <f t="shared" si="10"/>
        <v>117</v>
      </c>
      <c r="B203" s="72" t="s">
        <v>11</v>
      </c>
      <c r="C203" s="85" t="s">
        <v>12</v>
      </c>
      <c r="D203" s="5">
        <v>1</v>
      </c>
      <c r="E203" s="117"/>
      <c r="F203" s="117"/>
      <c r="G203" s="12">
        <f t="shared" si="11"/>
        <v>0</v>
      </c>
      <c r="H203" s="13">
        <f t="shared" si="12"/>
        <v>0</v>
      </c>
    </row>
    <row r="204" spans="1:8" ht="15">
      <c r="A204" s="17">
        <f t="shared" si="10"/>
        <v>118</v>
      </c>
      <c r="B204" s="72" t="s">
        <v>13</v>
      </c>
      <c r="C204" s="85" t="s">
        <v>12</v>
      </c>
      <c r="D204" s="5">
        <v>1</v>
      </c>
      <c r="E204" s="117"/>
      <c r="F204" s="117"/>
      <c r="G204" s="12">
        <f t="shared" si="11"/>
        <v>0</v>
      </c>
      <c r="H204" s="13">
        <f t="shared" si="12"/>
        <v>0</v>
      </c>
    </row>
    <row r="205" spans="1:8" ht="15">
      <c r="A205" s="17">
        <f t="shared" si="10"/>
        <v>119</v>
      </c>
      <c r="B205" s="72" t="s">
        <v>14</v>
      </c>
      <c r="C205" s="85" t="s">
        <v>12</v>
      </c>
      <c r="D205" s="5">
        <v>1</v>
      </c>
      <c r="E205" s="117"/>
      <c r="F205" s="117"/>
      <c r="G205" s="12">
        <f t="shared" si="11"/>
        <v>0</v>
      </c>
      <c r="H205" s="13">
        <f t="shared" si="12"/>
        <v>0</v>
      </c>
    </row>
    <row r="206" spans="1:8" ht="15">
      <c r="A206" s="17">
        <f t="shared" si="10"/>
        <v>120</v>
      </c>
      <c r="B206" s="72" t="s">
        <v>15</v>
      </c>
      <c r="C206" s="85" t="s">
        <v>12</v>
      </c>
      <c r="D206" s="5">
        <v>1</v>
      </c>
      <c r="E206" s="117"/>
      <c r="F206" s="117"/>
      <c r="G206" s="12">
        <f t="shared" si="11"/>
        <v>0</v>
      </c>
      <c r="H206" s="13">
        <f t="shared" si="12"/>
        <v>0</v>
      </c>
    </row>
    <row r="207" spans="1:8" ht="15">
      <c r="A207" s="17">
        <f t="shared" si="10"/>
        <v>121</v>
      </c>
      <c r="B207" s="72" t="s">
        <v>16</v>
      </c>
      <c r="C207" s="85" t="s">
        <v>12</v>
      </c>
      <c r="D207" s="5">
        <v>1</v>
      </c>
      <c r="E207" s="117"/>
      <c r="F207" s="117"/>
      <c r="G207" s="12">
        <f t="shared" si="11"/>
        <v>0</v>
      </c>
      <c r="H207" s="13">
        <f t="shared" si="12"/>
        <v>0</v>
      </c>
    </row>
    <row r="208" spans="1:8" ht="15">
      <c r="A208" s="17">
        <f t="shared" si="10"/>
        <v>122</v>
      </c>
      <c r="B208" s="72" t="s">
        <v>17</v>
      </c>
      <c r="C208" s="85" t="s">
        <v>12</v>
      </c>
      <c r="D208" s="5">
        <v>1</v>
      </c>
      <c r="E208" s="117"/>
      <c r="F208" s="117"/>
      <c r="G208" s="12">
        <f t="shared" si="11"/>
        <v>0</v>
      </c>
      <c r="H208" s="13">
        <f t="shared" si="12"/>
        <v>0</v>
      </c>
    </row>
    <row r="209" spans="1:8" ht="15">
      <c r="A209" s="17">
        <f t="shared" si="10"/>
        <v>123</v>
      </c>
      <c r="B209" s="72" t="s">
        <v>19</v>
      </c>
      <c r="C209" s="85" t="s">
        <v>12</v>
      </c>
      <c r="D209" s="5">
        <v>1</v>
      </c>
      <c r="E209" s="117"/>
      <c r="F209" s="117"/>
      <c r="G209" s="12">
        <f t="shared" si="11"/>
        <v>0</v>
      </c>
      <c r="H209" s="13">
        <f t="shared" si="12"/>
        <v>0</v>
      </c>
    </row>
    <row r="210" spans="1:8" ht="15">
      <c r="A210" s="17">
        <f t="shared" si="10"/>
        <v>124</v>
      </c>
      <c r="B210" s="72" t="s">
        <v>55</v>
      </c>
      <c r="C210" s="85" t="s">
        <v>12</v>
      </c>
      <c r="D210" s="5">
        <v>1</v>
      </c>
      <c r="E210" s="117"/>
      <c r="F210" s="117"/>
      <c r="G210" s="12">
        <f t="shared" si="11"/>
        <v>0</v>
      </c>
      <c r="H210" s="13">
        <f t="shared" si="12"/>
        <v>0</v>
      </c>
    </row>
    <row r="211" spans="1:8" ht="15">
      <c r="A211" s="17">
        <f t="shared" si="10"/>
        <v>125</v>
      </c>
      <c r="B211" s="72" t="s">
        <v>21</v>
      </c>
      <c r="C211" s="85" t="s">
        <v>12</v>
      </c>
      <c r="D211" s="5">
        <v>1</v>
      </c>
      <c r="E211" s="117"/>
      <c r="F211" s="117"/>
      <c r="G211" s="12">
        <f t="shared" si="11"/>
        <v>0</v>
      </c>
      <c r="H211" s="13">
        <f t="shared" si="12"/>
        <v>0</v>
      </c>
    </row>
    <row r="212" spans="1:8" ht="15">
      <c r="A212" s="17">
        <f t="shared" si="10"/>
        <v>126</v>
      </c>
      <c r="B212" s="72" t="s">
        <v>22</v>
      </c>
      <c r="C212" s="85" t="s">
        <v>12</v>
      </c>
      <c r="D212" s="5">
        <v>1</v>
      </c>
      <c r="E212" s="117"/>
      <c r="F212" s="117"/>
      <c r="G212" s="12">
        <f t="shared" si="11"/>
        <v>0</v>
      </c>
      <c r="H212" s="13">
        <f t="shared" si="12"/>
        <v>0</v>
      </c>
    </row>
    <row r="213" spans="1:8" ht="15">
      <c r="A213" s="36"/>
      <c r="B213" s="32" t="s">
        <v>81</v>
      </c>
      <c r="C213" s="87"/>
      <c r="D213" s="7"/>
      <c r="E213" s="33"/>
      <c r="F213" s="33"/>
      <c r="G213" s="34">
        <f>SUM(G194:G212)</f>
        <v>0</v>
      </c>
      <c r="H213" s="35">
        <f>SUM(H194:H212)</f>
        <v>0</v>
      </c>
    </row>
    <row r="216" spans="1:8" ht="23.25">
      <c r="A216" s="111" t="s">
        <v>215</v>
      </c>
      <c r="B216" s="111"/>
      <c r="C216" s="111"/>
      <c r="D216" s="111"/>
      <c r="E216" s="111"/>
      <c r="F216" s="111"/>
      <c r="G216" s="111"/>
      <c r="H216" s="111"/>
    </row>
    <row r="218" spans="1:8" ht="15">
      <c r="A218" s="53" t="s">
        <v>23</v>
      </c>
      <c r="B218" s="73" t="s">
        <v>24</v>
      </c>
      <c r="C218" s="54"/>
      <c r="D218" s="54"/>
      <c r="E218" s="55"/>
      <c r="F218" s="55"/>
      <c r="G218" s="54" t="s">
        <v>29</v>
      </c>
      <c r="H218" s="56" t="s">
        <v>30</v>
      </c>
    </row>
    <row r="219" spans="1:8" ht="15">
      <c r="A219" s="17">
        <v>8</v>
      </c>
      <c r="B219" s="69" t="s">
        <v>161</v>
      </c>
      <c r="C219" s="83"/>
      <c r="D219" s="68"/>
      <c r="E219" s="45"/>
      <c r="F219" s="44"/>
      <c r="G219" s="30">
        <f>$G$279</f>
        <v>0</v>
      </c>
      <c r="H219" s="31">
        <f>H$279</f>
        <v>0</v>
      </c>
    </row>
    <row r="220" spans="1:8" ht="15">
      <c r="A220" s="17">
        <v>9</v>
      </c>
      <c r="B220" s="69" t="s">
        <v>162</v>
      </c>
      <c r="C220" s="83"/>
      <c r="D220" s="68"/>
      <c r="E220" s="45"/>
      <c r="F220" s="44"/>
      <c r="G220" s="30">
        <f>$G$291</f>
        <v>0</v>
      </c>
      <c r="H220" s="31">
        <f>H$291</f>
        <v>0</v>
      </c>
    </row>
    <row r="221" spans="1:8" ht="15">
      <c r="A221" s="17">
        <v>10</v>
      </c>
      <c r="B221" s="69" t="s">
        <v>164</v>
      </c>
      <c r="C221" s="83"/>
      <c r="D221" s="68"/>
      <c r="E221" s="45"/>
      <c r="F221" s="44"/>
      <c r="G221" s="30">
        <f>$G$309</f>
        <v>0</v>
      </c>
      <c r="H221" s="31">
        <f>H$309</f>
        <v>0</v>
      </c>
    </row>
    <row r="222" spans="1:8" ht="15">
      <c r="A222" s="39"/>
      <c r="B222" s="50" t="s">
        <v>86</v>
      </c>
      <c r="C222" s="49"/>
      <c r="D222" s="48"/>
      <c r="E222" s="47"/>
      <c r="F222" s="46"/>
      <c r="G222" s="37">
        <f>SUM(G219:G221)</f>
        <v>0</v>
      </c>
      <c r="H222" s="38">
        <f>SUM(H219:H221)</f>
        <v>0</v>
      </c>
    </row>
    <row r="223" spans="1:8" ht="15">
      <c r="A223" s="40"/>
      <c r="B223" s="41" t="s">
        <v>87</v>
      </c>
      <c r="C223" s="8"/>
      <c r="D223" s="8"/>
      <c r="E223" s="14"/>
      <c r="F223" s="14"/>
      <c r="G223" s="115">
        <f>CEILING(SUM(G222:H222),0.01)</f>
        <v>0</v>
      </c>
      <c r="H223" s="116"/>
    </row>
    <row r="224" spans="1:8" ht="15">
      <c r="A224" s="40"/>
      <c r="B224" s="41" t="s">
        <v>212</v>
      </c>
      <c r="C224" s="8"/>
      <c r="D224" s="8"/>
      <c r="E224" s="14"/>
      <c r="F224" s="14"/>
      <c r="G224" s="115">
        <f>G223*1.21</f>
        <v>0</v>
      </c>
      <c r="H224" s="116"/>
    </row>
    <row r="225" spans="1:8" ht="15">
      <c r="A225" s="102"/>
      <c r="B225" s="102"/>
      <c r="C225" s="102"/>
      <c r="D225" s="102"/>
      <c r="E225" s="102"/>
      <c r="F225" s="102"/>
      <c r="G225" s="102"/>
      <c r="H225" s="102"/>
    </row>
    <row r="226" spans="1:8" ht="15">
      <c r="A226" s="102"/>
      <c r="B226" s="102"/>
      <c r="C226" s="102"/>
      <c r="D226" s="102"/>
      <c r="E226" s="102"/>
      <c r="F226" s="102"/>
      <c r="G226" s="102"/>
      <c r="H226" s="102"/>
    </row>
    <row r="227" spans="1:8" ht="18.75">
      <c r="A227" s="63"/>
      <c r="B227" s="3" t="s">
        <v>161</v>
      </c>
      <c r="C227" s="88"/>
      <c r="D227" s="4"/>
      <c r="E227" s="10"/>
      <c r="F227" s="10"/>
      <c r="G227" s="10"/>
      <c r="H227" s="11"/>
    </row>
    <row r="228" spans="1:8" ht="15">
      <c r="A228" s="17">
        <f>A212+1</f>
        <v>127</v>
      </c>
      <c r="B228" s="77" t="s">
        <v>93</v>
      </c>
      <c r="C228" s="85" t="s">
        <v>0</v>
      </c>
      <c r="D228" s="5">
        <v>44</v>
      </c>
      <c r="E228" s="117"/>
      <c r="F228" s="117"/>
      <c r="G228" s="12">
        <f>D228*E228</f>
        <v>0</v>
      </c>
      <c r="H228" s="13">
        <f>F228*D228</f>
        <v>0</v>
      </c>
    </row>
    <row r="229" spans="1:8" ht="15">
      <c r="A229" s="17">
        <f aca="true" t="shared" si="13" ref="A229:A278">A228+1</f>
        <v>128</v>
      </c>
      <c r="B229" s="77" t="s">
        <v>94</v>
      </c>
      <c r="C229" s="85" t="s">
        <v>0</v>
      </c>
      <c r="D229" s="5">
        <v>10</v>
      </c>
      <c r="E229" s="117"/>
      <c r="F229" s="117"/>
      <c r="G229" s="12">
        <f aca="true" t="shared" si="14" ref="G229:G278">D229*E229</f>
        <v>0</v>
      </c>
      <c r="H229" s="13">
        <f aca="true" t="shared" si="15" ref="H229:H278">F229*D229</f>
        <v>0</v>
      </c>
    </row>
    <row r="230" spans="1:8" ht="15">
      <c r="A230" s="17">
        <f t="shared" si="13"/>
        <v>129</v>
      </c>
      <c r="B230" s="77" t="s">
        <v>95</v>
      </c>
      <c r="C230" s="85" t="s">
        <v>0</v>
      </c>
      <c r="D230" s="5">
        <v>10</v>
      </c>
      <c r="E230" s="117"/>
      <c r="F230" s="117"/>
      <c r="G230" s="12">
        <f t="shared" si="14"/>
        <v>0</v>
      </c>
      <c r="H230" s="13">
        <f t="shared" si="15"/>
        <v>0</v>
      </c>
    </row>
    <row r="231" spans="1:8" ht="15">
      <c r="A231" s="17">
        <f t="shared" si="13"/>
        <v>130</v>
      </c>
      <c r="B231" s="78" t="s">
        <v>96</v>
      </c>
      <c r="C231" s="85" t="s">
        <v>0</v>
      </c>
      <c r="D231" s="5">
        <v>43</v>
      </c>
      <c r="E231" s="117"/>
      <c r="F231" s="117"/>
      <c r="G231" s="12">
        <f t="shared" si="14"/>
        <v>0</v>
      </c>
      <c r="H231" s="13">
        <f t="shared" si="15"/>
        <v>0</v>
      </c>
    </row>
    <row r="232" spans="1:8" ht="15">
      <c r="A232" s="17">
        <f t="shared" si="13"/>
        <v>131</v>
      </c>
      <c r="B232" s="78" t="s">
        <v>97</v>
      </c>
      <c r="C232" s="85" t="s">
        <v>0</v>
      </c>
      <c r="D232" s="5">
        <v>17</v>
      </c>
      <c r="E232" s="117"/>
      <c r="F232" s="117"/>
      <c r="G232" s="12">
        <f t="shared" si="14"/>
        <v>0</v>
      </c>
      <c r="H232" s="13">
        <f t="shared" si="15"/>
        <v>0</v>
      </c>
    </row>
    <row r="233" spans="1:8" ht="15">
      <c r="A233" s="17">
        <f t="shared" si="13"/>
        <v>132</v>
      </c>
      <c r="B233" s="78" t="s">
        <v>98</v>
      </c>
      <c r="C233" s="85" t="s">
        <v>0</v>
      </c>
      <c r="D233" s="5">
        <v>2</v>
      </c>
      <c r="E233" s="117"/>
      <c r="F233" s="117"/>
      <c r="G233" s="12">
        <f t="shared" si="14"/>
        <v>0</v>
      </c>
      <c r="H233" s="13">
        <f t="shared" si="15"/>
        <v>0</v>
      </c>
    </row>
    <row r="234" spans="1:8" ht="15">
      <c r="A234" s="17">
        <f t="shared" si="13"/>
        <v>133</v>
      </c>
      <c r="B234" s="77" t="s">
        <v>99</v>
      </c>
      <c r="C234" s="85" t="s">
        <v>0</v>
      </c>
      <c r="D234" s="5">
        <v>5</v>
      </c>
      <c r="E234" s="117"/>
      <c r="F234" s="117"/>
      <c r="G234" s="12">
        <f t="shared" si="14"/>
        <v>0</v>
      </c>
      <c r="H234" s="13">
        <f t="shared" si="15"/>
        <v>0</v>
      </c>
    </row>
    <row r="235" spans="1:8" ht="15">
      <c r="A235" s="17">
        <f t="shared" si="13"/>
        <v>134</v>
      </c>
      <c r="B235" s="77" t="s">
        <v>100</v>
      </c>
      <c r="C235" s="85" t="s">
        <v>0</v>
      </c>
      <c r="D235" s="5">
        <v>6</v>
      </c>
      <c r="E235" s="117"/>
      <c r="F235" s="117"/>
      <c r="G235" s="12">
        <f t="shared" si="14"/>
        <v>0</v>
      </c>
      <c r="H235" s="13">
        <f t="shared" si="15"/>
        <v>0</v>
      </c>
    </row>
    <row r="236" spans="1:8" ht="15">
      <c r="A236" s="17">
        <f t="shared" si="13"/>
        <v>135</v>
      </c>
      <c r="B236" s="77" t="s">
        <v>101</v>
      </c>
      <c r="C236" s="85" t="s">
        <v>0</v>
      </c>
      <c r="D236" s="5">
        <v>10</v>
      </c>
      <c r="E236" s="117"/>
      <c r="F236" s="117"/>
      <c r="G236" s="12">
        <f t="shared" si="14"/>
        <v>0</v>
      </c>
      <c r="H236" s="13">
        <f t="shared" si="15"/>
        <v>0</v>
      </c>
    </row>
    <row r="237" spans="1:8" ht="15">
      <c r="A237" s="17">
        <f t="shared" si="13"/>
        <v>136</v>
      </c>
      <c r="B237" s="75" t="s">
        <v>102</v>
      </c>
      <c r="C237" s="85" t="s">
        <v>0</v>
      </c>
      <c r="D237" s="5">
        <v>10</v>
      </c>
      <c r="E237" s="117"/>
      <c r="F237" s="117"/>
      <c r="G237" s="12">
        <f t="shared" si="14"/>
        <v>0</v>
      </c>
      <c r="H237" s="13">
        <f t="shared" si="15"/>
        <v>0</v>
      </c>
    </row>
    <row r="238" spans="1:8" ht="15">
      <c r="A238" s="17">
        <f t="shared" si="13"/>
        <v>137</v>
      </c>
      <c r="B238" s="75" t="s">
        <v>103</v>
      </c>
      <c r="C238" s="85" t="s">
        <v>0</v>
      </c>
      <c r="D238" s="5">
        <v>425</v>
      </c>
      <c r="E238" s="117"/>
      <c r="F238" s="117"/>
      <c r="G238" s="12">
        <f t="shared" si="14"/>
        <v>0</v>
      </c>
      <c r="H238" s="13">
        <f t="shared" si="15"/>
        <v>0</v>
      </c>
    </row>
    <row r="239" spans="1:8" ht="15">
      <c r="A239" s="17">
        <f t="shared" si="13"/>
        <v>138</v>
      </c>
      <c r="B239" s="75" t="s">
        <v>104</v>
      </c>
      <c r="C239" s="85" t="s">
        <v>0</v>
      </c>
      <c r="D239" s="5">
        <v>92</v>
      </c>
      <c r="E239" s="117"/>
      <c r="F239" s="117"/>
      <c r="G239" s="12">
        <f t="shared" si="14"/>
        <v>0</v>
      </c>
      <c r="H239" s="13">
        <f t="shared" si="15"/>
        <v>0</v>
      </c>
    </row>
    <row r="240" spans="1:8" ht="15">
      <c r="A240" s="17">
        <f t="shared" si="13"/>
        <v>139</v>
      </c>
      <c r="B240" s="75" t="s">
        <v>105</v>
      </c>
      <c r="C240" s="85" t="s">
        <v>0</v>
      </c>
      <c r="D240" s="5">
        <v>56</v>
      </c>
      <c r="E240" s="117"/>
      <c r="F240" s="117"/>
      <c r="G240" s="12">
        <f t="shared" si="14"/>
        <v>0</v>
      </c>
      <c r="H240" s="13">
        <f t="shared" si="15"/>
        <v>0</v>
      </c>
    </row>
    <row r="241" spans="1:8" ht="15">
      <c r="A241" s="17">
        <f t="shared" si="13"/>
        <v>140</v>
      </c>
      <c r="B241" s="75" t="s">
        <v>106</v>
      </c>
      <c r="C241" s="85" t="s">
        <v>7</v>
      </c>
      <c r="D241" s="5">
        <v>30</v>
      </c>
      <c r="E241" s="117"/>
      <c r="F241" s="117"/>
      <c r="G241" s="12">
        <f t="shared" si="14"/>
        <v>0</v>
      </c>
      <c r="H241" s="13">
        <f t="shared" si="15"/>
        <v>0</v>
      </c>
    </row>
    <row r="242" spans="1:8" ht="15">
      <c r="A242" s="17">
        <f t="shared" si="13"/>
        <v>141</v>
      </c>
      <c r="B242" s="75" t="s">
        <v>107</v>
      </c>
      <c r="C242" s="85" t="s">
        <v>7</v>
      </c>
      <c r="D242" s="5">
        <v>1100</v>
      </c>
      <c r="E242" s="117"/>
      <c r="F242" s="117"/>
      <c r="G242" s="12">
        <f t="shared" si="14"/>
        <v>0</v>
      </c>
      <c r="H242" s="13">
        <f t="shared" si="15"/>
        <v>0</v>
      </c>
    </row>
    <row r="243" spans="1:8" ht="15">
      <c r="A243" s="17">
        <f t="shared" si="13"/>
        <v>142</v>
      </c>
      <c r="B243" s="75" t="s">
        <v>108</v>
      </c>
      <c r="C243" s="85" t="s">
        <v>7</v>
      </c>
      <c r="D243" s="5">
        <v>1200</v>
      </c>
      <c r="E243" s="117"/>
      <c r="F243" s="117"/>
      <c r="G243" s="12">
        <f t="shared" si="14"/>
        <v>0</v>
      </c>
      <c r="H243" s="13">
        <f t="shared" si="15"/>
        <v>0</v>
      </c>
    </row>
    <row r="244" spans="1:8" ht="15">
      <c r="A244" s="17">
        <f t="shared" si="13"/>
        <v>143</v>
      </c>
      <c r="B244" s="75" t="s">
        <v>109</v>
      </c>
      <c r="C244" s="85" t="s">
        <v>7</v>
      </c>
      <c r="D244" s="5">
        <v>990</v>
      </c>
      <c r="E244" s="117"/>
      <c r="F244" s="117"/>
      <c r="G244" s="12">
        <f t="shared" si="14"/>
        <v>0</v>
      </c>
      <c r="H244" s="13">
        <f t="shared" si="15"/>
        <v>0</v>
      </c>
    </row>
    <row r="245" spans="1:8" ht="15">
      <c r="A245" s="17">
        <f t="shared" si="13"/>
        <v>144</v>
      </c>
      <c r="B245" s="75" t="s">
        <v>110</v>
      </c>
      <c r="C245" s="85" t="s">
        <v>7</v>
      </c>
      <c r="D245" s="5">
        <v>50</v>
      </c>
      <c r="E245" s="117"/>
      <c r="F245" s="117"/>
      <c r="G245" s="12">
        <f t="shared" si="14"/>
        <v>0</v>
      </c>
      <c r="H245" s="13">
        <f t="shared" si="15"/>
        <v>0</v>
      </c>
    </row>
    <row r="246" spans="1:8" ht="15">
      <c r="A246" s="17">
        <f t="shared" si="13"/>
        <v>145</v>
      </c>
      <c r="B246" s="75" t="s">
        <v>111</v>
      </c>
      <c r="C246" s="85" t="s">
        <v>7</v>
      </c>
      <c r="D246" s="5">
        <v>0</v>
      </c>
      <c r="E246" s="117"/>
      <c r="F246" s="117"/>
      <c r="G246" s="12">
        <f t="shared" si="14"/>
        <v>0</v>
      </c>
      <c r="H246" s="13">
        <f t="shared" si="15"/>
        <v>0</v>
      </c>
    </row>
    <row r="247" spans="1:8" ht="15">
      <c r="A247" s="17">
        <f t="shared" si="13"/>
        <v>146</v>
      </c>
      <c r="B247" s="75" t="s">
        <v>112</v>
      </c>
      <c r="C247" s="85" t="s">
        <v>7</v>
      </c>
      <c r="D247" s="5">
        <v>0</v>
      </c>
      <c r="E247" s="117"/>
      <c r="F247" s="117"/>
      <c r="G247" s="12">
        <f t="shared" si="14"/>
        <v>0</v>
      </c>
      <c r="H247" s="13">
        <f t="shared" si="15"/>
        <v>0</v>
      </c>
    </row>
    <row r="248" spans="1:8" ht="15">
      <c r="A248" s="17">
        <f t="shared" si="13"/>
        <v>147</v>
      </c>
      <c r="B248" s="75" t="s">
        <v>113</v>
      </c>
      <c r="C248" s="85" t="s">
        <v>7</v>
      </c>
      <c r="D248" s="5">
        <v>0</v>
      </c>
      <c r="E248" s="117"/>
      <c r="F248" s="117"/>
      <c r="G248" s="12">
        <f t="shared" si="14"/>
        <v>0</v>
      </c>
      <c r="H248" s="13">
        <f t="shared" si="15"/>
        <v>0</v>
      </c>
    </row>
    <row r="249" spans="1:8" ht="15">
      <c r="A249" s="17">
        <f t="shared" si="13"/>
        <v>148</v>
      </c>
      <c r="B249" s="75" t="s">
        <v>114</v>
      </c>
      <c r="C249" s="85" t="s">
        <v>0</v>
      </c>
      <c r="D249" s="5">
        <v>2</v>
      </c>
      <c r="E249" s="117"/>
      <c r="F249" s="117"/>
      <c r="G249" s="12">
        <f t="shared" si="14"/>
        <v>0</v>
      </c>
      <c r="H249" s="13">
        <f t="shared" si="15"/>
        <v>0</v>
      </c>
    </row>
    <row r="250" spans="1:8" ht="15">
      <c r="A250" s="17">
        <f t="shared" si="13"/>
        <v>149</v>
      </c>
      <c r="B250" s="75" t="s">
        <v>115</v>
      </c>
      <c r="C250" s="85" t="s">
        <v>0</v>
      </c>
      <c r="D250" s="5">
        <v>8</v>
      </c>
      <c r="E250" s="117"/>
      <c r="F250" s="117"/>
      <c r="G250" s="12">
        <f t="shared" si="14"/>
        <v>0</v>
      </c>
      <c r="H250" s="13">
        <f t="shared" si="15"/>
        <v>0</v>
      </c>
    </row>
    <row r="251" spans="1:8" ht="15">
      <c r="A251" s="17">
        <f t="shared" si="13"/>
        <v>150</v>
      </c>
      <c r="B251" s="75" t="s">
        <v>116</v>
      </c>
      <c r="C251" s="85" t="s">
        <v>0</v>
      </c>
      <c r="D251" s="5">
        <v>0</v>
      </c>
      <c r="E251" s="117"/>
      <c r="F251" s="117"/>
      <c r="G251" s="12">
        <f t="shared" si="14"/>
        <v>0</v>
      </c>
      <c r="H251" s="13">
        <f t="shared" si="15"/>
        <v>0</v>
      </c>
    </row>
    <row r="252" spans="1:8" ht="15">
      <c r="A252" s="17">
        <f t="shared" si="13"/>
        <v>151</v>
      </c>
      <c r="B252" s="75" t="s">
        <v>117</v>
      </c>
      <c r="C252" s="85" t="s">
        <v>0</v>
      </c>
      <c r="D252" s="5">
        <v>4</v>
      </c>
      <c r="E252" s="117"/>
      <c r="F252" s="117"/>
      <c r="G252" s="12">
        <f t="shared" si="14"/>
        <v>0</v>
      </c>
      <c r="H252" s="13">
        <f t="shared" si="15"/>
        <v>0</v>
      </c>
    </row>
    <row r="253" spans="1:8" ht="15">
      <c r="A253" s="17">
        <f t="shared" si="13"/>
        <v>152</v>
      </c>
      <c r="B253" s="75" t="s">
        <v>118</v>
      </c>
      <c r="C253" s="85" t="s">
        <v>0</v>
      </c>
      <c r="D253" s="5">
        <v>0</v>
      </c>
      <c r="E253" s="117"/>
      <c r="F253" s="117"/>
      <c r="G253" s="12">
        <f t="shared" si="14"/>
        <v>0</v>
      </c>
      <c r="H253" s="13">
        <f t="shared" si="15"/>
        <v>0</v>
      </c>
    </row>
    <row r="254" spans="1:8" ht="15">
      <c r="A254" s="17">
        <f t="shared" si="13"/>
        <v>153</v>
      </c>
      <c r="B254" s="75" t="s">
        <v>119</v>
      </c>
      <c r="C254" s="85" t="s">
        <v>0</v>
      </c>
      <c r="D254" s="5">
        <v>6</v>
      </c>
      <c r="E254" s="117"/>
      <c r="F254" s="117"/>
      <c r="G254" s="12">
        <f t="shared" si="14"/>
        <v>0</v>
      </c>
      <c r="H254" s="13">
        <f t="shared" si="15"/>
        <v>0</v>
      </c>
    </row>
    <row r="255" spans="1:8" ht="15">
      <c r="A255" s="17">
        <f t="shared" si="13"/>
        <v>154</v>
      </c>
      <c r="B255" s="75" t="s">
        <v>120</v>
      </c>
      <c r="C255" s="85" t="s">
        <v>0</v>
      </c>
      <c r="D255" s="5">
        <v>7</v>
      </c>
      <c r="E255" s="117"/>
      <c r="F255" s="117"/>
      <c r="G255" s="12">
        <f t="shared" si="14"/>
        <v>0</v>
      </c>
      <c r="H255" s="13">
        <f t="shared" si="15"/>
        <v>0</v>
      </c>
    </row>
    <row r="256" spans="1:8" ht="15">
      <c r="A256" s="17">
        <f t="shared" si="13"/>
        <v>155</v>
      </c>
      <c r="B256" s="75" t="s">
        <v>121</v>
      </c>
      <c r="C256" s="85" t="s">
        <v>0</v>
      </c>
      <c r="D256" s="5">
        <v>11</v>
      </c>
      <c r="E256" s="117"/>
      <c r="F256" s="117"/>
      <c r="G256" s="12">
        <f t="shared" si="14"/>
        <v>0</v>
      </c>
      <c r="H256" s="13">
        <f t="shared" si="15"/>
        <v>0</v>
      </c>
    </row>
    <row r="257" spans="1:8" ht="15">
      <c r="A257" s="17">
        <f t="shared" si="13"/>
        <v>156</v>
      </c>
      <c r="B257" s="75" t="s">
        <v>122</v>
      </c>
      <c r="C257" s="85" t="s">
        <v>0</v>
      </c>
      <c r="D257" s="5">
        <v>3</v>
      </c>
      <c r="E257" s="117"/>
      <c r="F257" s="117"/>
      <c r="G257" s="12">
        <f t="shared" si="14"/>
        <v>0</v>
      </c>
      <c r="H257" s="13">
        <f t="shared" si="15"/>
        <v>0</v>
      </c>
    </row>
    <row r="258" spans="1:8" ht="15">
      <c r="A258" s="17">
        <f t="shared" si="13"/>
        <v>157</v>
      </c>
      <c r="B258" s="75" t="s">
        <v>123</v>
      </c>
      <c r="C258" s="85" t="s">
        <v>0</v>
      </c>
      <c r="D258" s="5">
        <v>54</v>
      </c>
      <c r="E258" s="117"/>
      <c r="F258" s="117"/>
      <c r="G258" s="12">
        <f t="shared" si="14"/>
        <v>0</v>
      </c>
      <c r="H258" s="13">
        <f t="shared" si="15"/>
        <v>0</v>
      </c>
    </row>
    <row r="259" spans="1:8" ht="15">
      <c r="A259" s="17">
        <f t="shared" si="13"/>
        <v>158</v>
      </c>
      <c r="B259" s="75" t="s">
        <v>124</v>
      </c>
      <c r="C259" s="85" t="s">
        <v>0</v>
      </c>
      <c r="D259" s="5">
        <v>194</v>
      </c>
      <c r="E259" s="117"/>
      <c r="F259" s="117"/>
      <c r="G259" s="12">
        <f t="shared" si="14"/>
        <v>0</v>
      </c>
      <c r="H259" s="13">
        <f t="shared" si="15"/>
        <v>0</v>
      </c>
    </row>
    <row r="260" spans="1:8" ht="15">
      <c r="A260" s="17">
        <f t="shared" si="13"/>
        <v>159</v>
      </c>
      <c r="B260" s="75" t="s">
        <v>125</v>
      </c>
      <c r="C260" s="85" t="s">
        <v>0</v>
      </c>
      <c r="D260" s="5">
        <v>17</v>
      </c>
      <c r="E260" s="117"/>
      <c r="F260" s="117"/>
      <c r="G260" s="12">
        <f t="shared" si="14"/>
        <v>0</v>
      </c>
      <c r="H260" s="13">
        <f t="shared" si="15"/>
        <v>0</v>
      </c>
    </row>
    <row r="261" spans="1:8" ht="15">
      <c r="A261" s="17">
        <f t="shared" si="13"/>
        <v>160</v>
      </c>
      <c r="B261" s="75" t="s">
        <v>126</v>
      </c>
      <c r="C261" s="85" t="s">
        <v>0</v>
      </c>
      <c r="D261" s="5">
        <v>4</v>
      </c>
      <c r="E261" s="117"/>
      <c r="F261" s="117"/>
      <c r="G261" s="12">
        <f t="shared" si="14"/>
        <v>0</v>
      </c>
      <c r="H261" s="13">
        <f t="shared" si="15"/>
        <v>0</v>
      </c>
    </row>
    <row r="262" spans="1:8" ht="15">
      <c r="A262" s="17">
        <f t="shared" si="13"/>
        <v>161</v>
      </c>
      <c r="B262" s="75" t="s">
        <v>127</v>
      </c>
      <c r="C262" s="85" t="s">
        <v>0</v>
      </c>
      <c r="D262" s="5">
        <v>1</v>
      </c>
      <c r="E262" s="117"/>
      <c r="F262" s="117"/>
      <c r="G262" s="12">
        <f t="shared" si="14"/>
        <v>0</v>
      </c>
      <c r="H262" s="13">
        <f t="shared" si="15"/>
        <v>0</v>
      </c>
    </row>
    <row r="263" spans="1:8" ht="15">
      <c r="A263" s="17">
        <f t="shared" si="13"/>
        <v>162</v>
      </c>
      <c r="B263" s="75" t="s">
        <v>128</v>
      </c>
      <c r="C263" s="85" t="s">
        <v>0</v>
      </c>
      <c r="D263" s="5">
        <v>0</v>
      </c>
      <c r="E263" s="117"/>
      <c r="F263" s="117"/>
      <c r="G263" s="12">
        <f t="shared" si="14"/>
        <v>0</v>
      </c>
      <c r="H263" s="13">
        <f t="shared" si="15"/>
        <v>0</v>
      </c>
    </row>
    <row r="264" spans="1:8" ht="15">
      <c r="A264" s="17">
        <f t="shared" si="13"/>
        <v>163</v>
      </c>
      <c r="B264" s="75" t="s">
        <v>129</v>
      </c>
      <c r="C264" s="85" t="s">
        <v>0</v>
      </c>
      <c r="D264" s="5">
        <v>1</v>
      </c>
      <c r="E264" s="117"/>
      <c r="F264" s="117"/>
      <c r="G264" s="12">
        <f t="shared" si="14"/>
        <v>0</v>
      </c>
      <c r="H264" s="13">
        <f t="shared" si="15"/>
        <v>0</v>
      </c>
    </row>
    <row r="265" spans="1:8" ht="15">
      <c r="A265" s="64">
        <f t="shared" si="13"/>
        <v>164</v>
      </c>
      <c r="B265" s="75" t="s">
        <v>130</v>
      </c>
      <c r="C265" s="85" t="s">
        <v>7</v>
      </c>
      <c r="D265" s="5">
        <v>30</v>
      </c>
      <c r="E265" s="117"/>
      <c r="F265" s="117"/>
      <c r="G265" s="12">
        <f t="shared" si="14"/>
        <v>0</v>
      </c>
      <c r="H265" s="13">
        <f t="shared" si="15"/>
        <v>0</v>
      </c>
    </row>
    <row r="266" spans="1:8" ht="15">
      <c r="A266" s="64">
        <f t="shared" si="13"/>
        <v>165</v>
      </c>
      <c r="B266" s="75" t="s">
        <v>131</v>
      </c>
      <c r="C266" s="85" t="s">
        <v>7</v>
      </c>
      <c r="D266" s="5">
        <v>180</v>
      </c>
      <c r="E266" s="117"/>
      <c r="F266" s="117"/>
      <c r="G266" s="12">
        <f t="shared" si="14"/>
        <v>0</v>
      </c>
      <c r="H266" s="13">
        <f t="shared" si="15"/>
        <v>0</v>
      </c>
    </row>
    <row r="267" spans="1:8" ht="15">
      <c r="A267" s="64">
        <f t="shared" si="13"/>
        <v>166</v>
      </c>
      <c r="B267" s="75" t="s">
        <v>132</v>
      </c>
      <c r="C267" s="85" t="s">
        <v>7</v>
      </c>
      <c r="D267" s="5">
        <v>25</v>
      </c>
      <c r="E267" s="117"/>
      <c r="F267" s="117"/>
      <c r="G267" s="12">
        <f t="shared" si="14"/>
        <v>0</v>
      </c>
      <c r="H267" s="13">
        <f t="shared" si="15"/>
        <v>0</v>
      </c>
    </row>
    <row r="268" spans="1:8" ht="15">
      <c r="A268" s="64">
        <f t="shared" si="13"/>
        <v>167</v>
      </c>
      <c r="B268" s="76" t="s">
        <v>133</v>
      </c>
      <c r="C268" s="85" t="s">
        <v>0</v>
      </c>
      <c r="D268" s="5">
        <v>215</v>
      </c>
      <c r="E268" s="117"/>
      <c r="F268" s="117"/>
      <c r="G268" s="12">
        <f t="shared" si="14"/>
        <v>0</v>
      </c>
      <c r="H268" s="13">
        <f t="shared" si="15"/>
        <v>0</v>
      </c>
    </row>
    <row r="269" spans="1:8" ht="15">
      <c r="A269" s="17">
        <f t="shared" si="13"/>
        <v>168</v>
      </c>
      <c r="B269" s="76" t="s">
        <v>134</v>
      </c>
      <c r="C269" s="85" t="s">
        <v>7</v>
      </c>
      <c r="D269" s="5">
        <v>171</v>
      </c>
      <c r="E269" s="117"/>
      <c r="F269" s="117"/>
      <c r="G269" s="12">
        <f t="shared" si="14"/>
        <v>0</v>
      </c>
      <c r="H269" s="13">
        <f t="shared" si="15"/>
        <v>0</v>
      </c>
    </row>
    <row r="270" spans="1:8" ht="15">
      <c r="A270" s="64">
        <f t="shared" si="13"/>
        <v>169</v>
      </c>
      <c r="B270" s="76" t="s">
        <v>135</v>
      </c>
      <c r="C270" s="85" t="s">
        <v>0</v>
      </c>
      <c r="D270" s="5">
        <v>0.1</v>
      </c>
      <c r="E270" s="117"/>
      <c r="F270" s="117"/>
      <c r="G270" s="12">
        <f t="shared" si="14"/>
        <v>0</v>
      </c>
      <c r="H270" s="13">
        <f t="shared" si="15"/>
        <v>0</v>
      </c>
    </row>
    <row r="271" spans="1:8" ht="15">
      <c r="A271" s="64">
        <f t="shared" si="13"/>
        <v>170</v>
      </c>
      <c r="B271" s="75" t="s">
        <v>136</v>
      </c>
      <c r="C271" s="85" t="s">
        <v>137</v>
      </c>
      <c r="D271" s="5">
        <v>0.5</v>
      </c>
      <c r="E271" s="117"/>
      <c r="F271" s="117"/>
      <c r="G271" s="12">
        <f t="shared" si="14"/>
        <v>0</v>
      </c>
      <c r="H271" s="13">
        <f t="shared" si="15"/>
        <v>0</v>
      </c>
    </row>
    <row r="272" spans="1:8" ht="15">
      <c r="A272" s="64">
        <f t="shared" si="13"/>
        <v>171</v>
      </c>
      <c r="B272" s="75" t="s">
        <v>163</v>
      </c>
      <c r="C272" s="85" t="s">
        <v>0</v>
      </c>
      <c r="D272" s="5">
        <v>120</v>
      </c>
      <c r="E272" s="117"/>
      <c r="F272" s="117"/>
      <c r="G272" s="12">
        <f t="shared" si="14"/>
        <v>0</v>
      </c>
      <c r="H272" s="13">
        <f t="shared" si="15"/>
        <v>0</v>
      </c>
    </row>
    <row r="273" spans="1:8" ht="15">
      <c r="A273" s="64">
        <f t="shared" si="13"/>
        <v>172</v>
      </c>
      <c r="B273" s="75" t="s">
        <v>163</v>
      </c>
      <c r="C273" s="85" t="s">
        <v>0</v>
      </c>
      <c r="D273" s="5">
        <v>120</v>
      </c>
      <c r="E273" s="117"/>
      <c r="F273" s="117"/>
      <c r="G273" s="12">
        <f t="shared" si="14"/>
        <v>0</v>
      </c>
      <c r="H273" s="13">
        <f t="shared" si="15"/>
        <v>0</v>
      </c>
    </row>
    <row r="274" spans="1:8" ht="15">
      <c r="A274" s="64">
        <f t="shared" si="13"/>
        <v>173</v>
      </c>
      <c r="B274" s="75" t="s">
        <v>138</v>
      </c>
      <c r="C274" s="85" t="s">
        <v>137</v>
      </c>
      <c r="D274" s="5">
        <v>1</v>
      </c>
      <c r="E274" s="117"/>
      <c r="F274" s="117"/>
      <c r="G274" s="12">
        <f t="shared" si="14"/>
        <v>0</v>
      </c>
      <c r="H274" s="13">
        <f t="shared" si="15"/>
        <v>0</v>
      </c>
    </row>
    <row r="275" spans="1:8" ht="15">
      <c r="A275" s="64">
        <f t="shared" si="13"/>
        <v>174</v>
      </c>
      <c r="B275" s="75" t="s">
        <v>139</v>
      </c>
      <c r="C275" s="85" t="s">
        <v>137</v>
      </c>
      <c r="D275" s="5">
        <v>1</v>
      </c>
      <c r="E275" s="117"/>
      <c r="F275" s="117"/>
      <c r="G275" s="12">
        <f t="shared" si="14"/>
        <v>0</v>
      </c>
      <c r="H275" s="13">
        <f t="shared" si="15"/>
        <v>0</v>
      </c>
    </row>
    <row r="276" spans="1:8" ht="15">
      <c r="A276" s="64">
        <f t="shared" si="13"/>
        <v>175</v>
      </c>
      <c r="B276" s="75" t="s">
        <v>140</v>
      </c>
      <c r="C276" s="85" t="s">
        <v>137</v>
      </c>
      <c r="D276" s="5">
        <v>1</v>
      </c>
      <c r="E276" s="117"/>
      <c r="F276" s="117"/>
      <c r="G276" s="12">
        <f t="shared" si="14"/>
        <v>0</v>
      </c>
      <c r="H276" s="13">
        <f t="shared" si="15"/>
        <v>0</v>
      </c>
    </row>
    <row r="277" spans="1:8" ht="15">
      <c r="A277" s="64">
        <f t="shared" si="13"/>
        <v>176</v>
      </c>
      <c r="B277" s="75" t="s">
        <v>141</v>
      </c>
      <c r="C277" s="85" t="s">
        <v>137</v>
      </c>
      <c r="D277" s="5">
        <v>1</v>
      </c>
      <c r="E277" s="117"/>
      <c r="F277" s="117"/>
      <c r="G277" s="12">
        <f t="shared" si="14"/>
        <v>0</v>
      </c>
      <c r="H277" s="13">
        <f t="shared" si="15"/>
        <v>0</v>
      </c>
    </row>
    <row r="278" spans="1:8" ht="15">
      <c r="A278" s="64">
        <f t="shared" si="13"/>
        <v>177</v>
      </c>
      <c r="B278" s="75" t="s">
        <v>142</v>
      </c>
      <c r="C278" s="85" t="s">
        <v>137</v>
      </c>
      <c r="D278" s="5">
        <v>1</v>
      </c>
      <c r="E278" s="117"/>
      <c r="F278" s="117"/>
      <c r="G278" s="12">
        <f t="shared" si="14"/>
        <v>0</v>
      </c>
      <c r="H278" s="13">
        <f t="shared" si="15"/>
        <v>0</v>
      </c>
    </row>
    <row r="279" spans="1:8" ht="15">
      <c r="A279" s="36"/>
      <c r="B279" s="32" t="s">
        <v>209</v>
      </c>
      <c r="C279" s="87"/>
      <c r="D279" s="7"/>
      <c r="E279" s="33"/>
      <c r="F279" s="33"/>
      <c r="G279" s="34">
        <f>SUM(G228:G278)</f>
        <v>0</v>
      </c>
      <c r="H279" s="35">
        <f>SUM(H228:H278)</f>
        <v>0</v>
      </c>
    </row>
    <row r="280" spans="1:8" ht="15">
      <c r="A280" s="65"/>
      <c r="B280" s="79" t="s">
        <v>162</v>
      </c>
      <c r="C280" s="88"/>
      <c r="D280" s="4"/>
      <c r="E280" s="10"/>
      <c r="F280" s="10"/>
      <c r="G280" s="66"/>
      <c r="H280" s="67"/>
    </row>
    <row r="281" spans="1:8" ht="15">
      <c r="A281" s="64">
        <f>A278+1</f>
        <v>178</v>
      </c>
      <c r="B281" s="75" t="s">
        <v>143</v>
      </c>
      <c r="C281" s="85" t="s">
        <v>0</v>
      </c>
      <c r="D281" s="5">
        <v>21</v>
      </c>
      <c r="E281" s="117"/>
      <c r="F281" s="117"/>
      <c r="G281" s="12">
        <f aca="true" t="shared" si="16" ref="G281">D281*E281</f>
        <v>0</v>
      </c>
      <c r="H281" s="13">
        <f aca="true" t="shared" si="17" ref="H281">D281*F281</f>
        <v>0</v>
      </c>
    </row>
    <row r="282" spans="1:8" ht="15">
      <c r="A282" s="64">
        <f aca="true" t="shared" si="18" ref="A282:A290">A281+1</f>
        <v>179</v>
      </c>
      <c r="B282" s="75" t="s">
        <v>144</v>
      </c>
      <c r="C282" s="85" t="s">
        <v>0</v>
      </c>
      <c r="D282" s="5">
        <v>0</v>
      </c>
      <c r="E282" s="117"/>
      <c r="F282" s="117"/>
      <c r="G282" s="12">
        <f aca="true" t="shared" si="19" ref="G282:G290">D282*E282</f>
        <v>0</v>
      </c>
      <c r="H282" s="13">
        <f aca="true" t="shared" si="20" ref="H282:H290">D282*F282</f>
        <v>0</v>
      </c>
    </row>
    <row r="283" spans="1:8" ht="15">
      <c r="A283" s="64">
        <f t="shared" si="18"/>
        <v>180</v>
      </c>
      <c r="B283" s="75" t="s">
        <v>145</v>
      </c>
      <c r="C283" s="85" t="s">
        <v>7</v>
      </c>
      <c r="D283" s="5">
        <v>96</v>
      </c>
      <c r="E283" s="117"/>
      <c r="F283" s="117"/>
      <c r="G283" s="12">
        <f t="shared" si="19"/>
        <v>0</v>
      </c>
      <c r="H283" s="13">
        <f t="shared" si="20"/>
        <v>0</v>
      </c>
    </row>
    <row r="284" spans="1:8" ht="15">
      <c r="A284" s="64">
        <f t="shared" si="18"/>
        <v>181</v>
      </c>
      <c r="B284" s="75" t="s">
        <v>146</v>
      </c>
      <c r="C284" s="85" t="s">
        <v>7</v>
      </c>
      <c r="D284" s="5">
        <v>96</v>
      </c>
      <c r="E284" s="117"/>
      <c r="F284" s="117"/>
      <c r="G284" s="12">
        <f t="shared" si="19"/>
        <v>0</v>
      </c>
      <c r="H284" s="13">
        <f t="shared" si="20"/>
        <v>0</v>
      </c>
    </row>
    <row r="285" spans="1:8" ht="15">
      <c r="A285" s="64">
        <f t="shared" si="18"/>
        <v>182</v>
      </c>
      <c r="B285" s="75" t="s">
        <v>147</v>
      </c>
      <c r="C285" s="85" t="s">
        <v>7</v>
      </c>
      <c r="D285" s="5">
        <v>112.5</v>
      </c>
      <c r="E285" s="117"/>
      <c r="F285" s="117"/>
      <c r="G285" s="12">
        <f t="shared" si="19"/>
        <v>0</v>
      </c>
      <c r="H285" s="13">
        <f t="shared" si="20"/>
        <v>0</v>
      </c>
    </row>
    <row r="286" spans="1:8" ht="15">
      <c r="A286" s="64">
        <f t="shared" si="18"/>
        <v>183</v>
      </c>
      <c r="B286" s="75" t="s">
        <v>138</v>
      </c>
      <c r="C286" s="85" t="s">
        <v>137</v>
      </c>
      <c r="D286" s="5">
        <v>1</v>
      </c>
      <c r="E286" s="117"/>
      <c r="F286" s="117"/>
      <c r="G286" s="12">
        <f t="shared" si="19"/>
        <v>0</v>
      </c>
      <c r="H286" s="13">
        <f t="shared" si="20"/>
        <v>0</v>
      </c>
    </row>
    <row r="287" spans="1:8" ht="15">
      <c r="A287" s="64">
        <f t="shared" si="18"/>
        <v>184</v>
      </c>
      <c r="B287" s="75" t="s">
        <v>139</v>
      </c>
      <c r="C287" s="85" t="s">
        <v>137</v>
      </c>
      <c r="D287" s="5">
        <v>1</v>
      </c>
      <c r="E287" s="117"/>
      <c r="F287" s="117"/>
      <c r="G287" s="12">
        <f t="shared" si="19"/>
        <v>0</v>
      </c>
      <c r="H287" s="13">
        <f t="shared" si="20"/>
        <v>0</v>
      </c>
    </row>
    <row r="288" spans="1:8" ht="15">
      <c r="A288" s="64">
        <f t="shared" si="18"/>
        <v>185</v>
      </c>
      <c r="B288" s="75" t="s">
        <v>140</v>
      </c>
      <c r="C288" s="85" t="s">
        <v>137</v>
      </c>
      <c r="D288" s="5">
        <v>1</v>
      </c>
      <c r="E288" s="117"/>
      <c r="F288" s="117"/>
      <c r="G288" s="12">
        <f t="shared" si="19"/>
        <v>0</v>
      </c>
      <c r="H288" s="13">
        <f t="shared" si="20"/>
        <v>0</v>
      </c>
    </row>
    <row r="289" spans="1:8" ht="15">
      <c r="A289" s="64">
        <f t="shared" si="18"/>
        <v>186</v>
      </c>
      <c r="B289" s="75" t="s">
        <v>141</v>
      </c>
      <c r="C289" s="85" t="s">
        <v>137</v>
      </c>
      <c r="D289" s="5">
        <v>1</v>
      </c>
      <c r="E289" s="117"/>
      <c r="F289" s="117"/>
      <c r="G289" s="12">
        <f t="shared" si="19"/>
        <v>0</v>
      </c>
      <c r="H289" s="13">
        <f t="shared" si="20"/>
        <v>0</v>
      </c>
    </row>
    <row r="290" spans="1:8" ht="15">
      <c r="A290" s="64">
        <f t="shared" si="18"/>
        <v>187</v>
      </c>
      <c r="B290" s="75" t="s">
        <v>142</v>
      </c>
      <c r="C290" s="85" t="s">
        <v>137</v>
      </c>
      <c r="D290" s="5">
        <v>1</v>
      </c>
      <c r="E290" s="117"/>
      <c r="F290" s="117"/>
      <c r="G290" s="12">
        <f t="shared" si="19"/>
        <v>0</v>
      </c>
      <c r="H290" s="13">
        <f t="shared" si="20"/>
        <v>0</v>
      </c>
    </row>
    <row r="291" spans="1:8" ht="15">
      <c r="A291" s="36"/>
      <c r="B291" s="32" t="s">
        <v>209</v>
      </c>
      <c r="C291" s="87"/>
      <c r="D291" s="7"/>
      <c r="E291" s="33"/>
      <c r="F291" s="33"/>
      <c r="G291" s="34">
        <f>SUM(G281:G290)</f>
        <v>0</v>
      </c>
      <c r="H291" s="35">
        <f>SUM(H281:H290)</f>
        <v>0</v>
      </c>
    </row>
    <row r="292" spans="1:8" ht="15">
      <c r="A292" s="65"/>
      <c r="B292" s="79" t="s">
        <v>164</v>
      </c>
      <c r="C292" s="88"/>
      <c r="D292" s="4"/>
      <c r="E292" s="10"/>
      <c r="F292" s="10"/>
      <c r="G292" s="10"/>
      <c r="H292" s="11"/>
    </row>
    <row r="293" spans="1:8" ht="15">
      <c r="A293" s="64">
        <f>A290+1</f>
        <v>188</v>
      </c>
      <c r="B293" s="75" t="s">
        <v>148</v>
      </c>
      <c r="C293" s="85" t="s">
        <v>149</v>
      </c>
      <c r="D293" s="5">
        <v>9</v>
      </c>
      <c r="E293" s="117"/>
      <c r="F293" s="117"/>
      <c r="G293" s="12">
        <f aca="true" t="shared" si="21" ref="G293:G302">D293*E293</f>
        <v>0</v>
      </c>
      <c r="H293" s="13">
        <f aca="true" t="shared" si="22" ref="H293:H302">D293*F293</f>
        <v>0</v>
      </c>
    </row>
    <row r="294" spans="1:8" ht="15">
      <c r="A294" s="64">
        <f aca="true" t="shared" si="23" ref="A294:A308">A293+1</f>
        <v>189</v>
      </c>
      <c r="B294" s="75" t="s">
        <v>150</v>
      </c>
      <c r="C294" s="85" t="s">
        <v>149</v>
      </c>
      <c r="D294" s="5">
        <v>7.5</v>
      </c>
      <c r="E294" s="117"/>
      <c r="F294" s="117"/>
      <c r="G294" s="12">
        <f t="shared" si="21"/>
        <v>0</v>
      </c>
      <c r="H294" s="13">
        <f t="shared" si="22"/>
        <v>0</v>
      </c>
    </row>
    <row r="295" spans="1:8" ht="15">
      <c r="A295" s="64">
        <f t="shared" si="23"/>
        <v>190</v>
      </c>
      <c r="B295" s="75" t="s">
        <v>151</v>
      </c>
      <c r="C295" s="85" t="s">
        <v>149</v>
      </c>
      <c r="D295" s="5">
        <v>4</v>
      </c>
      <c r="E295" s="117"/>
      <c r="F295" s="117"/>
      <c r="G295" s="12">
        <f t="shared" si="21"/>
        <v>0</v>
      </c>
      <c r="H295" s="13">
        <f t="shared" si="22"/>
        <v>0</v>
      </c>
    </row>
    <row r="296" spans="1:8" ht="15">
      <c r="A296" s="64">
        <f t="shared" si="23"/>
        <v>191</v>
      </c>
      <c r="B296" s="76" t="s">
        <v>152</v>
      </c>
      <c r="C296" s="85" t="s">
        <v>149</v>
      </c>
      <c r="D296" s="5">
        <v>10</v>
      </c>
      <c r="E296" s="117"/>
      <c r="F296" s="117"/>
      <c r="G296" s="12">
        <f t="shared" si="21"/>
        <v>0</v>
      </c>
      <c r="H296" s="13">
        <f t="shared" si="22"/>
        <v>0</v>
      </c>
    </row>
    <row r="297" spans="1:8" ht="15">
      <c r="A297" s="64">
        <f t="shared" si="23"/>
        <v>192</v>
      </c>
      <c r="B297" s="75" t="s">
        <v>153</v>
      </c>
      <c r="C297" s="85" t="s">
        <v>149</v>
      </c>
      <c r="D297" s="5">
        <v>8</v>
      </c>
      <c r="E297" s="117"/>
      <c r="F297" s="117"/>
      <c r="G297" s="12">
        <f t="shared" si="21"/>
        <v>0</v>
      </c>
      <c r="H297" s="13">
        <f t="shared" si="22"/>
        <v>0</v>
      </c>
    </row>
    <row r="298" spans="1:8" ht="15">
      <c r="A298" s="64">
        <f t="shared" si="23"/>
        <v>193</v>
      </c>
      <c r="B298" s="75" t="s">
        <v>154</v>
      </c>
      <c r="C298" s="85" t="s">
        <v>149</v>
      </c>
      <c r="D298" s="5">
        <v>8</v>
      </c>
      <c r="E298" s="117"/>
      <c r="F298" s="117"/>
      <c r="G298" s="12">
        <f t="shared" si="21"/>
        <v>0</v>
      </c>
      <c r="H298" s="13">
        <f t="shared" si="22"/>
        <v>0</v>
      </c>
    </row>
    <row r="299" spans="1:8" ht="15">
      <c r="A299" s="64">
        <f t="shared" si="23"/>
        <v>194</v>
      </c>
      <c r="B299" s="75" t="s">
        <v>155</v>
      </c>
      <c r="C299" s="85" t="s">
        <v>149</v>
      </c>
      <c r="D299" s="5">
        <v>4</v>
      </c>
      <c r="E299" s="117"/>
      <c r="F299" s="117"/>
      <c r="G299" s="12">
        <f t="shared" si="21"/>
        <v>0</v>
      </c>
      <c r="H299" s="13">
        <f t="shared" si="22"/>
        <v>0</v>
      </c>
    </row>
    <row r="300" spans="1:8" ht="15">
      <c r="A300" s="64">
        <f t="shared" si="23"/>
        <v>195</v>
      </c>
      <c r="B300" s="76" t="s">
        <v>156</v>
      </c>
      <c r="C300" s="85" t="s">
        <v>149</v>
      </c>
      <c r="D300" s="5">
        <v>10</v>
      </c>
      <c r="E300" s="117"/>
      <c r="F300" s="117"/>
      <c r="G300" s="12">
        <f t="shared" si="21"/>
        <v>0</v>
      </c>
      <c r="H300" s="13">
        <f t="shared" si="22"/>
        <v>0</v>
      </c>
    </row>
    <row r="301" spans="1:8" ht="15">
      <c r="A301" s="64">
        <f t="shared" si="23"/>
        <v>196</v>
      </c>
      <c r="B301" s="76" t="s">
        <v>157</v>
      </c>
      <c r="C301" s="85" t="s">
        <v>149</v>
      </c>
      <c r="D301" s="5">
        <v>4</v>
      </c>
      <c r="E301" s="117"/>
      <c r="F301" s="117"/>
      <c r="G301" s="12">
        <f t="shared" si="21"/>
        <v>0</v>
      </c>
      <c r="H301" s="13">
        <f t="shared" si="22"/>
        <v>0</v>
      </c>
    </row>
    <row r="302" spans="1:8" ht="15">
      <c r="A302" s="64">
        <f t="shared" si="23"/>
        <v>197</v>
      </c>
      <c r="B302" s="76" t="s">
        <v>158</v>
      </c>
      <c r="C302" s="85" t="s">
        <v>159</v>
      </c>
      <c r="D302" s="5">
        <v>0.5</v>
      </c>
      <c r="E302" s="117"/>
      <c r="F302" s="117"/>
      <c r="G302" s="12">
        <f t="shared" si="21"/>
        <v>0</v>
      </c>
      <c r="H302" s="13">
        <f t="shared" si="22"/>
        <v>0</v>
      </c>
    </row>
    <row r="303" spans="1:8" ht="15">
      <c r="A303" s="64">
        <f t="shared" si="23"/>
        <v>198</v>
      </c>
      <c r="B303" s="75" t="s">
        <v>160</v>
      </c>
      <c r="C303" s="85" t="s">
        <v>149</v>
      </c>
      <c r="D303" s="5">
        <v>25</v>
      </c>
      <c r="E303" s="117"/>
      <c r="F303" s="117"/>
      <c r="G303" s="12">
        <f aca="true" t="shared" si="24" ref="G303:G308">D303*E303</f>
        <v>0</v>
      </c>
      <c r="H303" s="13">
        <f aca="true" t="shared" si="25" ref="H303:H308">D303*F303</f>
        <v>0</v>
      </c>
    </row>
    <row r="304" spans="1:8" ht="15">
      <c r="A304" s="64">
        <f t="shared" si="23"/>
        <v>199</v>
      </c>
      <c r="B304" s="75" t="s">
        <v>138</v>
      </c>
      <c r="C304" s="85" t="s">
        <v>137</v>
      </c>
      <c r="D304" s="5">
        <v>1</v>
      </c>
      <c r="E304" s="117"/>
      <c r="F304" s="117"/>
      <c r="G304" s="12">
        <f t="shared" si="24"/>
        <v>0</v>
      </c>
      <c r="H304" s="13">
        <f t="shared" si="25"/>
        <v>0</v>
      </c>
    </row>
    <row r="305" spans="1:8" ht="15">
      <c r="A305" s="64">
        <f t="shared" si="23"/>
        <v>200</v>
      </c>
      <c r="B305" s="75" t="s">
        <v>139</v>
      </c>
      <c r="C305" s="85" t="s">
        <v>137</v>
      </c>
      <c r="D305" s="5">
        <v>1</v>
      </c>
      <c r="E305" s="117"/>
      <c r="F305" s="117"/>
      <c r="G305" s="12">
        <f t="shared" si="24"/>
        <v>0</v>
      </c>
      <c r="H305" s="13">
        <f t="shared" si="25"/>
        <v>0</v>
      </c>
    </row>
    <row r="306" spans="1:8" ht="15">
      <c r="A306" s="64">
        <f t="shared" si="23"/>
        <v>201</v>
      </c>
      <c r="B306" s="75" t="s">
        <v>140</v>
      </c>
      <c r="C306" s="85" t="s">
        <v>137</v>
      </c>
      <c r="D306" s="5">
        <v>1</v>
      </c>
      <c r="E306" s="117"/>
      <c r="F306" s="117"/>
      <c r="G306" s="12">
        <f t="shared" si="24"/>
        <v>0</v>
      </c>
      <c r="H306" s="13">
        <f t="shared" si="25"/>
        <v>0</v>
      </c>
    </row>
    <row r="307" spans="1:8" ht="15">
      <c r="A307" s="64">
        <f t="shared" si="23"/>
        <v>202</v>
      </c>
      <c r="B307" s="75" t="s">
        <v>141</v>
      </c>
      <c r="C307" s="85" t="s">
        <v>137</v>
      </c>
      <c r="D307" s="5">
        <v>1</v>
      </c>
      <c r="E307" s="117"/>
      <c r="F307" s="117"/>
      <c r="G307" s="12">
        <f t="shared" si="24"/>
        <v>0</v>
      </c>
      <c r="H307" s="13">
        <f t="shared" si="25"/>
        <v>0</v>
      </c>
    </row>
    <row r="308" spans="1:8" ht="15">
      <c r="A308" s="64">
        <f t="shared" si="23"/>
        <v>203</v>
      </c>
      <c r="B308" s="75" t="s">
        <v>142</v>
      </c>
      <c r="C308" s="85" t="s">
        <v>137</v>
      </c>
      <c r="D308" s="5">
        <v>1</v>
      </c>
      <c r="E308" s="117"/>
      <c r="F308" s="117"/>
      <c r="G308" s="12">
        <f t="shared" si="24"/>
        <v>0</v>
      </c>
      <c r="H308" s="13">
        <f t="shared" si="25"/>
        <v>0</v>
      </c>
    </row>
    <row r="309" spans="1:8" ht="15">
      <c r="A309" s="36"/>
      <c r="B309" s="32" t="s">
        <v>209</v>
      </c>
      <c r="C309" s="87"/>
      <c r="D309" s="7"/>
      <c r="E309" s="33"/>
      <c r="F309" s="33"/>
      <c r="G309" s="34">
        <f>SUM(G293:G308)</f>
        <v>0</v>
      </c>
      <c r="H309" s="35">
        <f>SUM(H293:H308)</f>
        <v>0</v>
      </c>
    </row>
    <row r="312" spans="1:8" ht="23.25">
      <c r="A312" s="111" t="s">
        <v>216</v>
      </c>
      <c r="B312" s="111"/>
      <c r="C312" s="111"/>
      <c r="D312" s="111"/>
      <c r="E312" s="111"/>
      <c r="F312" s="111"/>
      <c r="G312" s="111"/>
      <c r="H312" s="111"/>
    </row>
    <row r="314" spans="1:8" ht="15">
      <c r="A314" s="53" t="s">
        <v>23</v>
      </c>
      <c r="B314" s="73" t="s">
        <v>24</v>
      </c>
      <c r="C314" s="54"/>
      <c r="D314" s="54"/>
      <c r="E314" s="55"/>
      <c r="F314" s="55"/>
      <c r="G314" s="54" t="s">
        <v>29</v>
      </c>
      <c r="H314" s="56" t="s">
        <v>30</v>
      </c>
    </row>
    <row r="315" spans="1:8" ht="15">
      <c r="A315" s="17">
        <v>11</v>
      </c>
      <c r="B315" s="69" t="s">
        <v>165</v>
      </c>
      <c r="C315" s="83"/>
      <c r="D315" s="68"/>
      <c r="E315" s="45"/>
      <c r="F315" s="44"/>
      <c r="G315" s="30">
        <f>$G$341</f>
        <v>0</v>
      </c>
      <c r="H315" s="31">
        <f>H$341</f>
        <v>0</v>
      </c>
    </row>
    <row r="316" spans="1:8" ht="15">
      <c r="A316" s="17">
        <v>12</v>
      </c>
      <c r="B316" s="69" t="s">
        <v>182</v>
      </c>
      <c r="C316" s="83"/>
      <c r="D316" s="68"/>
      <c r="E316" s="45"/>
      <c r="F316" s="44"/>
      <c r="G316" s="30">
        <f>$G$362</f>
        <v>0</v>
      </c>
      <c r="H316" s="31">
        <f>H$362</f>
        <v>0</v>
      </c>
    </row>
    <row r="317" spans="1:8" ht="15">
      <c r="A317" s="17">
        <v>13</v>
      </c>
      <c r="B317" s="69" t="s">
        <v>183</v>
      </c>
      <c r="C317" s="83"/>
      <c r="D317" s="68"/>
      <c r="E317" s="45"/>
      <c r="F317" s="44"/>
      <c r="G317" s="30">
        <f>$G$366</f>
        <v>0</v>
      </c>
      <c r="H317" s="31">
        <f>H$366</f>
        <v>0</v>
      </c>
    </row>
    <row r="318" spans="1:8" ht="15">
      <c r="A318" s="39"/>
      <c r="B318" s="50" t="s">
        <v>86</v>
      </c>
      <c r="C318" s="49"/>
      <c r="D318" s="48"/>
      <c r="E318" s="47"/>
      <c r="F318" s="46"/>
      <c r="G318" s="37">
        <f>SUM(G315:G317)</f>
        <v>0</v>
      </c>
      <c r="H318" s="38">
        <f>SUM(H315:H317)</f>
        <v>0</v>
      </c>
    </row>
    <row r="319" spans="1:8" ht="15">
      <c r="A319" s="40"/>
      <c r="B319" s="41" t="s">
        <v>87</v>
      </c>
      <c r="C319" s="8"/>
      <c r="D319" s="8"/>
      <c r="E319" s="14"/>
      <c r="F319" s="14"/>
      <c r="G319" s="115">
        <f>CEILING(SUM(G318:H318),0.01)</f>
        <v>0</v>
      </c>
      <c r="H319" s="116"/>
    </row>
    <row r="320" spans="1:8" ht="15">
      <c r="A320" s="40"/>
      <c r="B320" s="41" t="s">
        <v>212</v>
      </c>
      <c r="C320" s="8"/>
      <c r="D320" s="8"/>
      <c r="E320" s="14"/>
      <c r="F320" s="14"/>
      <c r="G320" s="115">
        <f>G319*1.21</f>
        <v>0</v>
      </c>
      <c r="H320" s="116"/>
    </row>
    <row r="321" spans="1:8" ht="15">
      <c r="A321" s="102"/>
      <c r="B321" s="102"/>
      <c r="C321" s="102"/>
      <c r="D321" s="102"/>
      <c r="E321" s="102"/>
      <c r="F321" s="102"/>
      <c r="G321" s="102"/>
      <c r="H321" s="102"/>
    </row>
    <row r="322" spans="1:8" ht="15">
      <c r="A322" s="102"/>
      <c r="B322" s="102"/>
      <c r="C322" s="102"/>
      <c r="D322" s="102"/>
      <c r="E322" s="102"/>
      <c r="F322" s="102"/>
      <c r="G322" s="102"/>
      <c r="H322" s="102"/>
    </row>
    <row r="323" spans="1:8" ht="15">
      <c r="A323" s="102"/>
      <c r="B323" s="102"/>
      <c r="C323" s="102"/>
      <c r="D323" s="102"/>
      <c r="E323" s="102"/>
      <c r="F323" s="102"/>
      <c r="G323" s="102"/>
      <c r="H323" s="102"/>
    </row>
    <row r="324" spans="1:8" ht="18.75">
      <c r="A324" s="2"/>
      <c r="B324" s="3" t="s">
        <v>165</v>
      </c>
      <c r="C324" s="88"/>
      <c r="D324" s="4"/>
      <c r="E324" s="10"/>
      <c r="F324" s="10"/>
      <c r="G324" s="66"/>
      <c r="H324" s="67"/>
    </row>
    <row r="325" spans="1:8" ht="30">
      <c r="A325" s="64">
        <f>A308+1</f>
        <v>204</v>
      </c>
      <c r="B325" s="72" t="s">
        <v>166</v>
      </c>
      <c r="C325" s="85" t="s">
        <v>184</v>
      </c>
      <c r="D325" s="5">
        <v>210</v>
      </c>
      <c r="E325" s="117"/>
      <c r="F325" s="117"/>
      <c r="G325" s="12">
        <f aca="true" t="shared" si="26" ref="G325:G340">D325*E325</f>
        <v>0</v>
      </c>
      <c r="H325" s="13">
        <f aca="true" t="shared" si="27" ref="H325:H340">D325*F325</f>
        <v>0</v>
      </c>
    </row>
    <row r="326" spans="1:8" ht="30">
      <c r="A326" s="64">
        <f aca="true" t="shared" si="28" ref="A326:A340">A325+1</f>
        <v>205</v>
      </c>
      <c r="B326" s="72" t="s">
        <v>167</v>
      </c>
      <c r="C326" s="85" t="s">
        <v>184</v>
      </c>
      <c r="D326" s="5">
        <v>65</v>
      </c>
      <c r="E326" s="117"/>
      <c r="F326" s="117"/>
      <c r="G326" s="12">
        <f t="shared" si="26"/>
        <v>0</v>
      </c>
      <c r="H326" s="13">
        <f t="shared" si="27"/>
        <v>0</v>
      </c>
    </row>
    <row r="327" spans="1:8" ht="30">
      <c r="A327" s="64">
        <f t="shared" si="28"/>
        <v>206</v>
      </c>
      <c r="B327" s="72" t="s">
        <v>168</v>
      </c>
      <c r="C327" s="85" t="s">
        <v>184</v>
      </c>
      <c r="D327" s="5">
        <v>210</v>
      </c>
      <c r="E327" s="117"/>
      <c r="F327" s="117"/>
      <c r="G327" s="12">
        <f t="shared" si="26"/>
        <v>0</v>
      </c>
      <c r="H327" s="13">
        <f t="shared" si="27"/>
        <v>0</v>
      </c>
    </row>
    <row r="328" spans="1:8" ht="30">
      <c r="A328" s="64">
        <f t="shared" si="28"/>
        <v>207</v>
      </c>
      <c r="B328" s="72" t="s">
        <v>169</v>
      </c>
      <c r="C328" s="85" t="s">
        <v>184</v>
      </c>
      <c r="D328" s="5">
        <v>65</v>
      </c>
      <c r="E328" s="117"/>
      <c r="F328" s="117"/>
      <c r="G328" s="12">
        <f t="shared" si="26"/>
        <v>0</v>
      </c>
      <c r="H328" s="13">
        <f t="shared" si="27"/>
        <v>0</v>
      </c>
    </row>
    <row r="329" spans="1:8" ht="30">
      <c r="A329" s="64">
        <f t="shared" si="28"/>
        <v>208</v>
      </c>
      <c r="B329" s="72" t="s">
        <v>170</v>
      </c>
      <c r="C329" s="85" t="s">
        <v>7</v>
      </c>
      <c r="D329" s="5">
        <v>150</v>
      </c>
      <c r="E329" s="117"/>
      <c r="F329" s="117"/>
      <c r="G329" s="12">
        <f t="shared" si="26"/>
        <v>0</v>
      </c>
      <c r="H329" s="13">
        <f t="shared" si="27"/>
        <v>0</v>
      </c>
    </row>
    <row r="330" spans="1:8" ht="15">
      <c r="A330" s="64">
        <f t="shared" si="28"/>
        <v>209</v>
      </c>
      <c r="B330" s="72" t="s">
        <v>171</v>
      </c>
      <c r="C330" s="85" t="s">
        <v>184</v>
      </c>
      <c r="D330" s="5">
        <v>198</v>
      </c>
      <c r="E330" s="117"/>
      <c r="F330" s="117"/>
      <c r="G330" s="12">
        <f t="shared" si="26"/>
        <v>0</v>
      </c>
      <c r="H330" s="13">
        <f t="shared" si="27"/>
        <v>0</v>
      </c>
    </row>
    <row r="331" spans="1:8" ht="15">
      <c r="A331" s="64">
        <f t="shared" si="28"/>
        <v>210</v>
      </c>
      <c r="B331" s="72" t="s">
        <v>172</v>
      </c>
      <c r="C331" s="85" t="s">
        <v>184</v>
      </c>
      <c r="D331" s="5">
        <v>55</v>
      </c>
      <c r="E331" s="117"/>
      <c r="F331" s="117"/>
      <c r="G331" s="12">
        <f t="shared" si="26"/>
        <v>0</v>
      </c>
      <c r="H331" s="13">
        <f t="shared" si="27"/>
        <v>0</v>
      </c>
    </row>
    <row r="332" spans="1:8" ht="30">
      <c r="A332" s="64">
        <f t="shared" si="28"/>
        <v>211</v>
      </c>
      <c r="B332" s="72" t="s">
        <v>173</v>
      </c>
      <c r="C332" s="85" t="s">
        <v>184</v>
      </c>
      <c r="D332" s="5">
        <v>0</v>
      </c>
      <c r="E332" s="117"/>
      <c r="F332" s="117"/>
      <c r="G332" s="12">
        <f t="shared" si="26"/>
        <v>0</v>
      </c>
      <c r="H332" s="13">
        <f t="shared" si="27"/>
        <v>0</v>
      </c>
    </row>
    <row r="333" spans="1:8" ht="15">
      <c r="A333" s="64">
        <f t="shared" si="28"/>
        <v>212</v>
      </c>
      <c r="B333" s="72" t="s">
        <v>174</v>
      </c>
      <c r="C333" s="85" t="s">
        <v>184</v>
      </c>
      <c r="D333" s="5">
        <v>50</v>
      </c>
      <c r="E333" s="117"/>
      <c r="F333" s="117"/>
      <c r="G333" s="12">
        <f t="shared" si="26"/>
        <v>0</v>
      </c>
      <c r="H333" s="13">
        <f t="shared" si="27"/>
        <v>0</v>
      </c>
    </row>
    <row r="334" spans="1:8" ht="15">
      <c r="A334" s="64">
        <f t="shared" si="28"/>
        <v>213</v>
      </c>
      <c r="B334" s="72" t="s">
        <v>175</v>
      </c>
      <c r="C334" s="85" t="s">
        <v>185</v>
      </c>
      <c r="D334" s="5">
        <v>1</v>
      </c>
      <c r="E334" s="117"/>
      <c r="F334" s="117"/>
      <c r="G334" s="12">
        <f t="shared" si="26"/>
        <v>0</v>
      </c>
      <c r="H334" s="13">
        <f t="shared" si="27"/>
        <v>0</v>
      </c>
    </row>
    <row r="335" spans="1:8" ht="15">
      <c r="A335" s="64">
        <f t="shared" si="28"/>
        <v>214</v>
      </c>
      <c r="B335" s="72" t="s">
        <v>176</v>
      </c>
      <c r="C335" s="85" t="s">
        <v>185</v>
      </c>
      <c r="D335" s="5">
        <v>1</v>
      </c>
      <c r="E335" s="117"/>
      <c r="F335" s="117"/>
      <c r="G335" s="12">
        <f t="shared" si="26"/>
        <v>0</v>
      </c>
      <c r="H335" s="13">
        <f t="shared" si="27"/>
        <v>0</v>
      </c>
    </row>
    <row r="336" spans="1:8" ht="15">
      <c r="A336" s="64">
        <f t="shared" si="28"/>
        <v>215</v>
      </c>
      <c r="B336" s="72" t="s">
        <v>177</v>
      </c>
      <c r="C336" s="85" t="s">
        <v>186</v>
      </c>
      <c r="D336" s="5">
        <v>5.278605000000001</v>
      </c>
      <c r="E336" s="117"/>
      <c r="F336" s="117"/>
      <c r="G336" s="12">
        <f t="shared" si="26"/>
        <v>0</v>
      </c>
      <c r="H336" s="13">
        <f t="shared" si="27"/>
        <v>0</v>
      </c>
    </row>
    <row r="337" spans="1:8" ht="15">
      <c r="A337" s="64">
        <f t="shared" si="28"/>
        <v>216</v>
      </c>
      <c r="B337" s="72" t="s">
        <v>178</v>
      </c>
      <c r="C337" s="85" t="s">
        <v>184</v>
      </c>
      <c r="D337" s="5">
        <v>98</v>
      </c>
      <c r="E337" s="117"/>
      <c r="F337" s="117"/>
      <c r="G337" s="12">
        <f t="shared" si="26"/>
        <v>0</v>
      </c>
      <c r="H337" s="13">
        <f t="shared" si="27"/>
        <v>0</v>
      </c>
    </row>
    <row r="338" spans="1:8" ht="30">
      <c r="A338" s="64">
        <f t="shared" si="28"/>
        <v>217</v>
      </c>
      <c r="B338" s="72" t="s">
        <v>179</v>
      </c>
      <c r="C338" s="85" t="s">
        <v>184</v>
      </c>
      <c r="D338" s="5">
        <v>20</v>
      </c>
      <c r="E338" s="117"/>
      <c r="F338" s="117"/>
      <c r="G338" s="12">
        <f t="shared" si="26"/>
        <v>0</v>
      </c>
      <c r="H338" s="13">
        <f t="shared" si="27"/>
        <v>0</v>
      </c>
    </row>
    <row r="339" spans="1:8" ht="30">
      <c r="A339" s="64">
        <f t="shared" si="28"/>
        <v>218</v>
      </c>
      <c r="B339" s="72" t="s">
        <v>180</v>
      </c>
      <c r="C339" s="85" t="s">
        <v>184</v>
      </c>
      <c r="D339" s="5">
        <v>165</v>
      </c>
      <c r="E339" s="117"/>
      <c r="F339" s="117"/>
      <c r="G339" s="12">
        <f t="shared" si="26"/>
        <v>0</v>
      </c>
      <c r="H339" s="13">
        <f t="shared" si="27"/>
        <v>0</v>
      </c>
    </row>
    <row r="340" spans="1:8" ht="15">
      <c r="A340" s="64">
        <f t="shared" si="28"/>
        <v>219</v>
      </c>
      <c r="B340" s="72" t="s">
        <v>181</v>
      </c>
      <c r="C340" s="85" t="s">
        <v>187</v>
      </c>
      <c r="D340" s="5">
        <v>3</v>
      </c>
      <c r="E340" s="117"/>
      <c r="F340" s="117"/>
      <c r="G340" s="12">
        <f t="shared" si="26"/>
        <v>0</v>
      </c>
      <c r="H340" s="13">
        <f t="shared" si="27"/>
        <v>0</v>
      </c>
    </row>
    <row r="341" spans="1:8" ht="15">
      <c r="A341" s="36"/>
      <c r="B341" s="32" t="s">
        <v>209</v>
      </c>
      <c r="C341" s="87"/>
      <c r="D341" s="7"/>
      <c r="E341" s="33"/>
      <c r="F341" s="33"/>
      <c r="G341" s="34">
        <f>SUM(G325:G340)</f>
        <v>0</v>
      </c>
      <c r="H341" s="35">
        <f>SUM(H325:H340)</f>
        <v>0</v>
      </c>
    </row>
    <row r="342" spans="1:8" ht="18.75">
      <c r="A342" s="65"/>
      <c r="B342" s="3" t="s">
        <v>182</v>
      </c>
      <c r="C342" s="88"/>
      <c r="D342" s="4"/>
      <c r="E342" s="10"/>
      <c r="F342" s="10"/>
      <c r="G342" s="66"/>
      <c r="H342" s="67"/>
    </row>
    <row r="343" spans="1:8" ht="30">
      <c r="A343" s="64">
        <f>A340+1</f>
        <v>220</v>
      </c>
      <c r="B343" s="72" t="s">
        <v>188</v>
      </c>
      <c r="C343" s="85" t="s">
        <v>185</v>
      </c>
      <c r="D343" s="5">
        <v>3</v>
      </c>
      <c r="E343" s="117"/>
      <c r="F343" s="117"/>
      <c r="G343" s="12">
        <f aca="true" t="shared" si="29" ref="G343:G358">D343*E343</f>
        <v>0</v>
      </c>
      <c r="H343" s="13">
        <f aca="true" t="shared" si="30" ref="H343:H358">D343*F343</f>
        <v>0</v>
      </c>
    </row>
    <row r="344" spans="1:8" ht="30">
      <c r="A344" s="64">
        <f aca="true" t="shared" si="31" ref="A344:A361">A343+1</f>
        <v>221</v>
      </c>
      <c r="B344" s="72" t="s">
        <v>189</v>
      </c>
      <c r="C344" s="85" t="s">
        <v>185</v>
      </c>
      <c r="D344" s="5">
        <v>10</v>
      </c>
      <c r="E344" s="117"/>
      <c r="F344" s="117"/>
      <c r="G344" s="12">
        <f t="shared" si="29"/>
        <v>0</v>
      </c>
      <c r="H344" s="13">
        <f t="shared" si="30"/>
        <v>0</v>
      </c>
    </row>
    <row r="345" spans="1:8" ht="30">
      <c r="A345" s="64">
        <f t="shared" si="31"/>
        <v>222</v>
      </c>
      <c r="B345" s="72" t="s">
        <v>190</v>
      </c>
      <c r="C345" s="85" t="s">
        <v>185</v>
      </c>
      <c r="D345" s="5">
        <v>12</v>
      </c>
      <c r="E345" s="117"/>
      <c r="F345" s="117"/>
      <c r="G345" s="12">
        <f t="shared" si="29"/>
        <v>0</v>
      </c>
      <c r="H345" s="13">
        <f t="shared" si="30"/>
        <v>0</v>
      </c>
    </row>
    <row r="346" spans="1:8" ht="30">
      <c r="A346" s="64">
        <f t="shared" si="31"/>
        <v>223</v>
      </c>
      <c r="B346" s="72" t="s">
        <v>191</v>
      </c>
      <c r="C346" s="85" t="s">
        <v>184</v>
      </c>
      <c r="D346" s="5">
        <v>55</v>
      </c>
      <c r="E346" s="117"/>
      <c r="F346" s="117"/>
      <c r="G346" s="12">
        <f t="shared" si="29"/>
        <v>0</v>
      </c>
      <c r="H346" s="13">
        <f t="shared" si="30"/>
        <v>0</v>
      </c>
    </row>
    <row r="347" spans="1:8" ht="30">
      <c r="A347" s="64">
        <f t="shared" si="31"/>
        <v>224</v>
      </c>
      <c r="B347" s="72" t="s">
        <v>192</v>
      </c>
      <c r="C347" s="85" t="s">
        <v>184</v>
      </c>
      <c r="D347" s="5">
        <v>0</v>
      </c>
      <c r="E347" s="117"/>
      <c r="F347" s="117"/>
      <c r="G347" s="12">
        <f t="shared" si="29"/>
        <v>0</v>
      </c>
      <c r="H347" s="13">
        <f t="shared" si="30"/>
        <v>0</v>
      </c>
    </row>
    <row r="348" spans="1:8" ht="30">
      <c r="A348" s="64">
        <f t="shared" si="31"/>
        <v>225</v>
      </c>
      <c r="B348" s="72" t="s">
        <v>193</v>
      </c>
      <c r="C348" s="85" t="s">
        <v>184</v>
      </c>
      <c r="D348" s="5">
        <v>8</v>
      </c>
      <c r="E348" s="117"/>
      <c r="F348" s="117"/>
      <c r="G348" s="12">
        <f t="shared" si="29"/>
        <v>0</v>
      </c>
      <c r="H348" s="13">
        <f t="shared" si="30"/>
        <v>0</v>
      </c>
    </row>
    <row r="349" spans="1:8" ht="30">
      <c r="A349" s="64">
        <f t="shared" si="31"/>
        <v>226</v>
      </c>
      <c r="B349" s="72" t="s">
        <v>194</v>
      </c>
      <c r="C349" s="85" t="s">
        <v>184</v>
      </c>
      <c r="D349" s="5">
        <v>8</v>
      </c>
      <c r="E349" s="117"/>
      <c r="F349" s="117"/>
      <c r="G349" s="12">
        <f t="shared" si="29"/>
        <v>0</v>
      </c>
      <c r="H349" s="13">
        <f t="shared" si="30"/>
        <v>0</v>
      </c>
    </row>
    <row r="350" spans="1:8" ht="15">
      <c r="A350" s="64">
        <f t="shared" si="31"/>
        <v>227</v>
      </c>
      <c r="B350" s="72" t="s">
        <v>177</v>
      </c>
      <c r="C350" s="85" t="s">
        <v>186</v>
      </c>
      <c r="D350" s="5">
        <v>2.039</v>
      </c>
      <c r="E350" s="117"/>
      <c r="F350" s="117"/>
      <c r="G350" s="12">
        <f t="shared" si="29"/>
        <v>0</v>
      </c>
      <c r="H350" s="13">
        <f t="shared" si="30"/>
        <v>0</v>
      </c>
    </row>
    <row r="351" spans="1:8" ht="30">
      <c r="A351" s="64">
        <f t="shared" si="31"/>
        <v>228</v>
      </c>
      <c r="B351" s="72" t="s">
        <v>195</v>
      </c>
      <c r="C351" s="85" t="s">
        <v>184</v>
      </c>
      <c r="D351" s="5">
        <v>8</v>
      </c>
      <c r="E351" s="117"/>
      <c r="F351" s="117"/>
      <c r="G351" s="12">
        <f t="shared" si="29"/>
        <v>0</v>
      </c>
      <c r="H351" s="13">
        <f t="shared" si="30"/>
        <v>0</v>
      </c>
    </row>
    <row r="352" spans="1:8" ht="30">
      <c r="A352" s="64">
        <f t="shared" si="31"/>
        <v>229</v>
      </c>
      <c r="B352" s="72" t="s">
        <v>196</v>
      </c>
      <c r="C352" s="85" t="s">
        <v>184</v>
      </c>
      <c r="D352" s="5">
        <v>8</v>
      </c>
      <c r="E352" s="117"/>
      <c r="F352" s="117"/>
      <c r="G352" s="12">
        <f t="shared" si="29"/>
        <v>0</v>
      </c>
      <c r="H352" s="13">
        <f t="shared" si="30"/>
        <v>0</v>
      </c>
    </row>
    <row r="353" spans="1:8" ht="15">
      <c r="A353" s="64">
        <f t="shared" si="31"/>
        <v>230</v>
      </c>
      <c r="B353" s="72" t="s">
        <v>197</v>
      </c>
      <c r="C353" s="85" t="s">
        <v>184</v>
      </c>
      <c r="D353" s="5">
        <v>8</v>
      </c>
      <c r="E353" s="117"/>
      <c r="F353" s="117"/>
      <c r="G353" s="12">
        <f t="shared" si="29"/>
        <v>0</v>
      </c>
      <c r="H353" s="13">
        <f t="shared" si="30"/>
        <v>0</v>
      </c>
    </row>
    <row r="354" spans="1:8" ht="15">
      <c r="A354" s="64">
        <f t="shared" si="31"/>
        <v>231</v>
      </c>
      <c r="B354" s="72" t="s">
        <v>198</v>
      </c>
      <c r="C354" s="85" t="s">
        <v>184</v>
      </c>
      <c r="D354" s="5">
        <v>8</v>
      </c>
      <c r="E354" s="117"/>
      <c r="F354" s="117"/>
      <c r="G354" s="12">
        <f t="shared" si="29"/>
        <v>0</v>
      </c>
      <c r="H354" s="13">
        <f t="shared" si="30"/>
        <v>0</v>
      </c>
    </row>
    <row r="355" spans="1:8" ht="30">
      <c r="A355" s="64">
        <f t="shared" si="31"/>
        <v>232</v>
      </c>
      <c r="B355" s="72" t="s">
        <v>199</v>
      </c>
      <c r="C355" s="85" t="s">
        <v>187</v>
      </c>
      <c r="D355" s="5">
        <v>6.92</v>
      </c>
      <c r="E355" s="117"/>
      <c r="F355" s="117"/>
      <c r="G355" s="12">
        <f t="shared" si="29"/>
        <v>0</v>
      </c>
      <c r="H355" s="13">
        <f t="shared" si="30"/>
        <v>0</v>
      </c>
    </row>
    <row r="356" spans="1:8" ht="30">
      <c r="A356" s="64">
        <f t="shared" si="31"/>
        <v>233</v>
      </c>
      <c r="B356" s="72" t="s">
        <v>200</v>
      </c>
      <c r="C356" s="85" t="s">
        <v>184</v>
      </c>
      <c r="D356" s="5">
        <v>4</v>
      </c>
      <c r="E356" s="117"/>
      <c r="F356" s="117"/>
      <c r="G356" s="12">
        <f t="shared" si="29"/>
        <v>0</v>
      </c>
      <c r="H356" s="13">
        <f t="shared" si="30"/>
        <v>0</v>
      </c>
    </row>
    <row r="357" spans="1:8" ht="30">
      <c r="A357" s="64">
        <f t="shared" si="31"/>
        <v>234</v>
      </c>
      <c r="B357" s="72" t="s">
        <v>201</v>
      </c>
      <c r="C357" s="85" t="s">
        <v>184</v>
      </c>
      <c r="D357" s="5">
        <v>4</v>
      </c>
      <c r="E357" s="117"/>
      <c r="F357" s="117"/>
      <c r="G357" s="12">
        <f t="shared" si="29"/>
        <v>0</v>
      </c>
      <c r="H357" s="13">
        <f t="shared" si="30"/>
        <v>0</v>
      </c>
    </row>
    <row r="358" spans="1:8" ht="30">
      <c r="A358" s="64">
        <f t="shared" si="31"/>
        <v>235</v>
      </c>
      <c r="B358" s="72" t="s">
        <v>202</v>
      </c>
      <c r="C358" s="85" t="s">
        <v>184</v>
      </c>
      <c r="D358" s="5">
        <v>4</v>
      </c>
      <c r="E358" s="117"/>
      <c r="F358" s="117"/>
      <c r="G358" s="12">
        <f t="shared" si="29"/>
        <v>0</v>
      </c>
      <c r="H358" s="13">
        <f t="shared" si="30"/>
        <v>0</v>
      </c>
    </row>
    <row r="359" spans="1:8" ht="15">
      <c r="A359" s="64">
        <f t="shared" si="31"/>
        <v>236</v>
      </c>
      <c r="B359" s="72" t="s">
        <v>198</v>
      </c>
      <c r="C359" s="85" t="s">
        <v>184</v>
      </c>
      <c r="D359" s="5">
        <v>4</v>
      </c>
      <c r="E359" s="117"/>
      <c r="F359" s="117"/>
      <c r="G359" s="12">
        <f aca="true" t="shared" si="32" ref="G359:G361">D359*E359</f>
        <v>0</v>
      </c>
      <c r="H359" s="13">
        <f aca="true" t="shared" si="33" ref="H359:H361">D359*F359</f>
        <v>0</v>
      </c>
    </row>
    <row r="360" spans="1:8" ht="30">
      <c r="A360" s="64">
        <f t="shared" si="31"/>
        <v>237</v>
      </c>
      <c r="B360" s="72" t="s">
        <v>203</v>
      </c>
      <c r="C360" s="85" t="s">
        <v>187</v>
      </c>
      <c r="D360" s="5">
        <v>3.54</v>
      </c>
      <c r="E360" s="117"/>
      <c r="F360" s="117"/>
      <c r="G360" s="12">
        <f t="shared" si="32"/>
        <v>0</v>
      </c>
      <c r="H360" s="13">
        <f t="shared" si="33"/>
        <v>0</v>
      </c>
    </row>
    <row r="361" spans="1:8" ht="15">
      <c r="A361" s="64">
        <f t="shared" si="31"/>
        <v>238</v>
      </c>
      <c r="B361" s="72" t="s">
        <v>181</v>
      </c>
      <c r="C361" s="85" t="s">
        <v>187</v>
      </c>
      <c r="D361" s="5">
        <v>3</v>
      </c>
      <c r="E361" s="117"/>
      <c r="F361" s="117"/>
      <c r="G361" s="12">
        <f t="shared" si="32"/>
        <v>0</v>
      </c>
      <c r="H361" s="13">
        <f t="shared" si="33"/>
        <v>0</v>
      </c>
    </row>
    <row r="362" spans="1:8" ht="15">
      <c r="A362" s="36"/>
      <c r="B362" s="32" t="s">
        <v>209</v>
      </c>
      <c r="C362" s="87"/>
      <c r="D362" s="7"/>
      <c r="E362" s="33"/>
      <c r="F362" s="33"/>
      <c r="G362" s="34">
        <f>SUM(G343:G361)</f>
        <v>0</v>
      </c>
      <c r="H362" s="35">
        <f>SUM(H343:H361)</f>
        <v>0</v>
      </c>
    </row>
    <row r="363" spans="1:8" ht="18.75">
      <c r="A363" s="65"/>
      <c r="B363" s="3" t="s">
        <v>183</v>
      </c>
      <c r="C363" s="88"/>
      <c r="D363" s="4"/>
      <c r="E363" s="10"/>
      <c r="F363" s="10"/>
      <c r="G363" s="66"/>
      <c r="H363" s="67"/>
    </row>
    <row r="364" spans="1:8" ht="30">
      <c r="A364" s="64">
        <f>A361+1</f>
        <v>239</v>
      </c>
      <c r="B364" s="72" t="s">
        <v>180</v>
      </c>
      <c r="C364" s="85" t="s">
        <v>137</v>
      </c>
      <c r="D364" s="5">
        <v>2150.47</v>
      </c>
      <c r="E364" s="117"/>
      <c r="F364" s="117"/>
      <c r="G364" s="12">
        <f aca="true" t="shared" si="34" ref="G364:G365">D364*E364</f>
        <v>0</v>
      </c>
      <c r="H364" s="13">
        <f aca="true" t="shared" si="35" ref="H364:H365">D364*F364</f>
        <v>0</v>
      </c>
    </row>
    <row r="365" spans="1:8" ht="15">
      <c r="A365" s="64">
        <f>A364+1</f>
        <v>240</v>
      </c>
      <c r="B365" s="72" t="s">
        <v>181</v>
      </c>
      <c r="C365" s="85" t="s">
        <v>137</v>
      </c>
      <c r="D365" s="5">
        <v>3</v>
      </c>
      <c r="E365" s="117"/>
      <c r="F365" s="117"/>
      <c r="G365" s="12">
        <f t="shared" si="34"/>
        <v>0</v>
      </c>
      <c r="H365" s="13">
        <f t="shared" si="35"/>
        <v>0</v>
      </c>
    </row>
    <row r="366" spans="1:8" ht="15">
      <c r="A366" s="36"/>
      <c r="B366" s="32" t="s">
        <v>209</v>
      </c>
      <c r="C366" s="87"/>
      <c r="D366" s="7"/>
      <c r="E366" s="33"/>
      <c r="F366" s="33"/>
      <c r="G366" s="34">
        <f>SUM(G364:G365)</f>
        <v>0</v>
      </c>
      <c r="H366" s="35">
        <f>SUM(H364:H365)</f>
        <v>0</v>
      </c>
    </row>
  </sheetData>
  <sheetProtection algorithmName="SHA-512" hashValue="yyAejU26Bmp8IQIwlzYqzRNS2Zc0+EFiF4oAAGP17xXxAtqZ51k98+yVehp51yUAzShyzjfN4wHaJRkbUgJAww==" saltValue="QvX9nEC2zK2P+f/YPouOQQ==" spinCount="100000" sheet="1" objects="1" scenarios="1"/>
  <mergeCells count="43">
    <mergeCell ref="A21:H21"/>
    <mergeCell ref="A27:B27"/>
    <mergeCell ref="F27:H27"/>
    <mergeCell ref="A50:H50"/>
    <mergeCell ref="A51:H51"/>
    <mergeCell ref="A26:H26"/>
    <mergeCell ref="A48:H48"/>
    <mergeCell ref="A49:H49"/>
    <mergeCell ref="G45:H45"/>
    <mergeCell ref="A56:H56"/>
    <mergeCell ref="A25:H25"/>
    <mergeCell ref="G44:H44"/>
    <mergeCell ref="A24:H24"/>
    <mergeCell ref="A23:H23"/>
    <mergeCell ref="A52:H52"/>
    <mergeCell ref="A53:H53"/>
    <mergeCell ref="A216:H216"/>
    <mergeCell ref="A69:H69"/>
    <mergeCell ref="A70:H70"/>
    <mergeCell ref="G67:H67"/>
    <mergeCell ref="G68:H68"/>
    <mergeCell ref="A312:H312"/>
    <mergeCell ref="A225:H225"/>
    <mergeCell ref="A226:H226"/>
    <mergeCell ref="G223:H223"/>
    <mergeCell ref="G224:H224"/>
    <mergeCell ref="A321:H321"/>
    <mergeCell ref="A322:H322"/>
    <mergeCell ref="A323:H323"/>
    <mergeCell ref="G319:H319"/>
    <mergeCell ref="G320:H320"/>
    <mergeCell ref="A4:H4"/>
    <mergeCell ref="A6:H6"/>
    <mergeCell ref="A7:H7"/>
    <mergeCell ref="A8:H8"/>
    <mergeCell ref="A9:H9"/>
    <mergeCell ref="A16:H16"/>
    <mergeCell ref="A17:H17"/>
    <mergeCell ref="A10:B10"/>
    <mergeCell ref="F10:H10"/>
    <mergeCell ref="G12:H12"/>
    <mergeCell ref="G13:H13"/>
    <mergeCell ref="G14:H1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5" r:id="rId4"/>
  <rowBreaks count="17" manualBreakCount="17">
    <brk id="16" max="16383" man="1"/>
    <brk id="53" max="16383" man="1"/>
    <brk id="70" max="16383" man="1"/>
    <brk id="96" max="16383" man="1"/>
    <brk id="113" max="16383" man="1"/>
    <brk id="146" max="16383" man="1"/>
    <brk id="160" max="16383" man="1"/>
    <brk id="176" max="16383" man="1"/>
    <brk id="192" max="16383" man="1"/>
    <brk id="213" max="16383" man="1"/>
    <brk id="226" max="16383" man="1"/>
    <brk id="279" max="16383" man="1"/>
    <brk id="291" max="16383" man="1"/>
    <brk id="309" max="16383" man="1"/>
    <brk id="323" max="16383" man="1"/>
    <brk id="341" max="16383" man="1"/>
    <brk id="362" max="16383" man="1"/>
  </rowBreaks>
  <colBreaks count="1" manualBreakCount="1">
    <brk id="1" max="16383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Beran</dc:creator>
  <cp:keywords/>
  <dc:description/>
  <cp:lastModifiedBy>SNAKE</cp:lastModifiedBy>
  <cp:lastPrinted>2017-06-22T07:40:23Z</cp:lastPrinted>
  <dcterms:created xsi:type="dcterms:W3CDTF">2017-04-18T07:54:55Z</dcterms:created>
  <dcterms:modified xsi:type="dcterms:W3CDTF">2017-06-22T09:41:20Z</dcterms:modified>
  <cp:category/>
  <cp:version/>
  <cp:contentType/>
  <cp:contentStatus/>
</cp:coreProperties>
</file>